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90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<sst xmlns="http://schemas.openxmlformats.org/spreadsheetml/2006/main" count="127" uniqueCount="22">
  <si>
    <t>North bound</t>
  </si>
  <si>
    <t>2004-05</t>
  </si>
  <si>
    <t>2003-04</t>
  </si>
  <si>
    <t>2002-03</t>
  </si>
  <si>
    <t>2000-01</t>
  </si>
  <si>
    <t>Tonnes</t>
  </si>
  <si>
    <t>Cubic M</t>
  </si>
  <si>
    <t>South Bound</t>
  </si>
  <si>
    <t>Total</t>
  </si>
  <si>
    <t>% increase on previous year</t>
  </si>
  <si>
    <t xml:space="preserve"> </t>
  </si>
  <si>
    <t>% increase from 2000 to 2005</t>
  </si>
  <si>
    <t>Analysis of Centrelink 2004-05 TFES Data.
Container and Less than Container Loads (LCL) volumes (tonnes and meters cubed)</t>
  </si>
  <si>
    <t>Full Container Load</t>
  </si>
  <si>
    <t>Less than Container Load</t>
  </si>
  <si>
    <t>Cubic Metres</t>
  </si>
  <si>
    <t>2001-02</t>
  </si>
  <si>
    <t>cubuic Meteres</t>
  </si>
  <si>
    <t>south bound totals</t>
  </si>
  <si>
    <t>north bound totals</t>
  </si>
  <si>
    <t>totals (N + S)</t>
  </si>
  <si>
    <t>All container movments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</si>
</sst>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0000"/>
    <numFmt numFmtId="167" formatCode="0.0000"/>
    <numFmt numFmtId="168" formatCode="0.000"/>
    <numFmt numFmtId="169" formatCode="#,##0;[Red]\(\-#,##0\)"/>
    <numFmt numFmtId="170" formatCode="#,##0.00;[Red]\-\(#,##0.00\)"/>
    <numFmt numFmtId="171" formatCode="#,##0.00;[Red]\(#,##0.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/>
    </xf>
    <xf numFmtId="165" fontId="0" fillId="0" borderId="1" xfId="15" applyNumberFormat="1" applyBorder="1" applyAlignment="1">
      <alignment/>
    </xf>
    <xf numFmtId="0" fontId="0" fillId="0" borderId="1" xfId="0" applyBorder="1" applyAlignment="1">
      <alignment/>
    </xf>
    <xf numFmtId="171" fontId="0" fillId="0" borderId="2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0" fillId="0" borderId="2" xfId="0" applyBorder="1" applyAlignment="1">
      <alignment/>
    </xf>
    <xf numFmtId="43" fontId="0" fillId="0" borderId="2" xfId="15" applyNumberForma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171" fontId="1" fillId="0" borderId="2" xfId="15" applyNumberFormat="1" applyFont="1" applyBorder="1" applyAlignment="1">
      <alignment/>
    </xf>
    <xf numFmtId="43" fontId="1" fillId="0" borderId="2" xfId="15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171" fontId="0" fillId="0" borderId="8" xfId="15" applyNumberFormat="1" applyBorder="1" applyAlignment="1">
      <alignment/>
    </xf>
    <xf numFmtId="0" fontId="0" fillId="0" borderId="8" xfId="0" applyBorder="1" applyAlignment="1">
      <alignment/>
    </xf>
    <xf numFmtId="171" fontId="0" fillId="0" borderId="8" xfId="0" applyNumberFormat="1" applyBorder="1" applyAlignment="1">
      <alignment/>
    </xf>
    <xf numFmtId="43" fontId="0" fillId="0" borderId="8" xfId="15" applyNumberForma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/>
    </xf>
    <xf numFmtId="165" fontId="0" fillId="0" borderId="0" xfId="15" applyNumberFormat="1" applyFont="1" applyBorder="1" applyAlignment="1">
      <alignment/>
    </xf>
    <xf numFmtId="43" fontId="1" fillId="0" borderId="10" xfId="15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165" fontId="0" fillId="0" borderId="8" xfId="15" applyNumberForma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A1">
      <selection activeCell="A32" sqref="A32:D32"/>
    </sheetView>
  </sheetViews>
  <sheetFormatPr defaultColWidth="9.140625" defaultRowHeight="12.75"/>
  <cols>
    <col min="2" max="2" width="10.28125" style="0" bestFit="1" customWidth="1"/>
    <col min="3" max="4" width="10.28125" style="0" customWidth="1"/>
    <col min="5" max="5" width="13.57421875" style="0" customWidth="1"/>
    <col min="6" max="7" width="10.28125" style="0" customWidth="1"/>
    <col min="8" max="8" width="10.28125" style="0" bestFit="1" customWidth="1"/>
    <col min="9" max="10" width="10.28125" style="0" customWidth="1"/>
    <col min="11" max="11" width="11.28125" style="0" bestFit="1" customWidth="1"/>
    <col min="12" max="12" width="10.140625" style="0" customWidth="1"/>
    <col min="14" max="14" width="3.421875" style="0" customWidth="1"/>
    <col min="15" max="16" width="12.8515625" style="0" bestFit="1" customWidth="1"/>
    <col min="19" max="19" width="10.28125" style="0" bestFit="1" customWidth="1"/>
    <col min="20" max="20" width="12.57421875" style="0" customWidth="1"/>
  </cols>
  <sheetData>
    <row r="1" spans="1:15" ht="27" customHeight="1">
      <c r="A1" s="46" t="s">
        <v>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ht="12.75">
      <c r="A2" s="2" t="s">
        <v>0</v>
      </c>
    </row>
    <row r="3" spans="2:13" ht="12.75">
      <c r="B3" s="42" t="s">
        <v>13</v>
      </c>
      <c r="C3" s="43"/>
      <c r="D3" s="43"/>
      <c r="E3" s="43"/>
      <c r="F3" s="43"/>
      <c r="G3" s="44"/>
      <c r="H3" s="42" t="s">
        <v>14</v>
      </c>
      <c r="I3" s="43"/>
      <c r="J3" s="43"/>
      <c r="K3" s="43"/>
      <c r="L3" s="43"/>
      <c r="M3" s="44"/>
    </row>
    <row r="4" spans="1:16" ht="12.75">
      <c r="A4" s="2"/>
      <c r="B4" s="39" t="s">
        <v>5</v>
      </c>
      <c r="C4" s="40"/>
      <c r="D4" s="41"/>
      <c r="E4" s="39" t="s">
        <v>15</v>
      </c>
      <c r="F4" s="40"/>
      <c r="G4" s="41"/>
      <c r="H4" s="39" t="s">
        <v>5</v>
      </c>
      <c r="I4" s="40"/>
      <c r="J4" s="41"/>
      <c r="K4" s="39" t="s">
        <v>15</v>
      </c>
      <c r="L4" s="40"/>
      <c r="M4" s="41"/>
      <c r="O4" s="47" t="s">
        <v>19</v>
      </c>
      <c r="P4" s="47"/>
    </row>
    <row r="5" spans="1:16" ht="63.75">
      <c r="A5" s="12" t="s">
        <v>10</v>
      </c>
      <c r="B5" s="13" t="s">
        <v>5</v>
      </c>
      <c r="C5" s="20" t="s">
        <v>9</v>
      </c>
      <c r="D5" s="15" t="s">
        <v>11</v>
      </c>
      <c r="E5" s="14" t="s">
        <v>6</v>
      </c>
      <c r="F5" s="20" t="s">
        <v>9</v>
      </c>
      <c r="G5" s="15" t="s">
        <v>11</v>
      </c>
      <c r="H5" s="13" t="s">
        <v>5</v>
      </c>
      <c r="I5" s="20" t="s">
        <v>9</v>
      </c>
      <c r="J5" s="15" t="s">
        <v>11</v>
      </c>
      <c r="K5" s="14" t="s">
        <v>6</v>
      </c>
      <c r="L5" s="20" t="s">
        <v>9</v>
      </c>
      <c r="M5" s="15" t="s">
        <v>11</v>
      </c>
      <c r="O5" s="20" t="s">
        <v>5</v>
      </c>
      <c r="P5" s="20" t="s">
        <v>6</v>
      </c>
    </row>
    <row r="6" spans="1:17" ht="12.75">
      <c r="A6" s="2" t="s">
        <v>1</v>
      </c>
      <c r="B6" s="6">
        <f>O6-H6</f>
        <v>1133937</v>
      </c>
      <c r="C6" s="21">
        <f>((B7-B6)/B7)*-100</f>
        <v>-3.437032167303359</v>
      </c>
      <c r="D6" s="17">
        <f>((B10-B6)/B10)*-100</f>
        <v>5.186619221835506</v>
      </c>
      <c r="E6" s="5">
        <f>P6-K6</f>
        <v>740240</v>
      </c>
      <c r="F6" s="21">
        <f>((E7-E6)/E7)*-100</f>
        <v>-2.0615965134648104</v>
      </c>
      <c r="G6" s="17">
        <f>((E10-E6)/E10)*-100</f>
        <v>20.348181218114007</v>
      </c>
      <c r="H6" s="1">
        <v>37129</v>
      </c>
      <c r="I6" s="21">
        <f>((H7-H6)/H7)*-100</f>
        <v>139.4183647149858</v>
      </c>
      <c r="J6" s="18">
        <f>((H10-H6)/H10)*-100</f>
        <v>62.39776057385294</v>
      </c>
      <c r="K6" s="1">
        <v>339588</v>
      </c>
      <c r="L6" s="21">
        <f>((K7-K6)/K7)*-100</f>
        <v>23.443452467502254</v>
      </c>
      <c r="M6" s="18">
        <f>((K10-K6)/K10)*-100</f>
        <v>77.2278209497367</v>
      </c>
      <c r="O6" s="1">
        <v>1171066</v>
      </c>
      <c r="P6" s="1">
        <v>1079828</v>
      </c>
      <c r="Q6" s="2" t="s">
        <v>1</v>
      </c>
    </row>
    <row r="7" spans="1:17" ht="12.75">
      <c r="A7" s="2" t="s">
        <v>2</v>
      </c>
      <c r="B7" s="6">
        <f>O7-H7</f>
        <v>1174298</v>
      </c>
      <c r="C7" s="21">
        <f>((B8-B7)/B8)*-100</f>
        <v>1.949307415494272</v>
      </c>
      <c r="D7" s="8"/>
      <c r="E7" s="5">
        <f>P7-K7</f>
        <v>755822</v>
      </c>
      <c r="F7" s="21">
        <f>((E8-E7)/E8)*-100</f>
        <v>0.1583563800394102</v>
      </c>
      <c r="G7" s="8"/>
      <c r="H7" s="1">
        <v>15508</v>
      </c>
      <c r="I7" s="21">
        <f>((H8-H7)/H8)*-100</f>
        <v>-24.3290719234898</v>
      </c>
      <c r="J7" s="11"/>
      <c r="K7" s="1">
        <v>275096</v>
      </c>
      <c r="L7" s="21">
        <f>((K8-K7)/K8)*-100</f>
        <v>-13.82001246824201</v>
      </c>
      <c r="M7" s="10"/>
      <c r="O7" s="1">
        <v>1189806</v>
      </c>
      <c r="P7" s="1">
        <v>1030918</v>
      </c>
      <c r="Q7" s="2" t="s">
        <v>2</v>
      </c>
    </row>
    <row r="8" spans="1:17" ht="12.75">
      <c r="A8" s="2" t="s">
        <v>3</v>
      </c>
      <c r="B8" s="6">
        <f>O8-H8</f>
        <v>1151845</v>
      </c>
      <c r="C8" s="21">
        <f>((B9-B8)/B9)*-100</f>
        <v>-3.9746665755192487</v>
      </c>
      <c r="D8" s="8"/>
      <c r="E8" s="5">
        <f>P8-K8</f>
        <v>754627</v>
      </c>
      <c r="F8" s="21">
        <f>((E9-E8)/E9)*-100</f>
        <v>8.378884538824563</v>
      </c>
      <c r="G8" s="8"/>
      <c r="H8" s="1">
        <v>20494</v>
      </c>
      <c r="I8" s="21">
        <f>((H9-H8)/H9)*-100</f>
        <v>64.58400256986829</v>
      </c>
      <c r="J8" s="11"/>
      <c r="K8" s="1">
        <v>319211</v>
      </c>
      <c r="L8" s="21">
        <f>((K9-K8)/K9)*-100</f>
        <v>49.3021580714867</v>
      </c>
      <c r="M8" s="10"/>
      <c r="O8" s="1">
        <v>1172339</v>
      </c>
      <c r="P8" s="1">
        <v>1073838</v>
      </c>
      <c r="Q8" s="2" t="s">
        <v>3</v>
      </c>
    </row>
    <row r="9" spans="1:17" ht="12.75">
      <c r="A9" s="2" t="s">
        <v>16</v>
      </c>
      <c r="B9" s="6">
        <f>O9-H9</f>
        <v>1199522</v>
      </c>
      <c r="C9" s="21">
        <f>((B10-B9)/B10)*-100</f>
        <v>11.270435537613263</v>
      </c>
      <c r="D9" s="8"/>
      <c r="E9" s="5">
        <f>P9-K9</f>
        <v>696286</v>
      </c>
      <c r="F9" s="21">
        <f>((E10-E9)/E10)*-100</f>
        <v>13.202142153403937</v>
      </c>
      <c r="G9" s="8"/>
      <c r="H9" s="1">
        <v>12452</v>
      </c>
      <c r="I9" s="21">
        <f>((H10-H9)/H10)*-100</f>
        <v>-45.536456283077456</v>
      </c>
      <c r="J9" s="11"/>
      <c r="K9" s="1">
        <v>213802</v>
      </c>
      <c r="L9" s="21">
        <f>((K10-K9)/K10)*-100</f>
        <v>11.581276649044158</v>
      </c>
      <c r="M9" s="10"/>
      <c r="O9" s="1">
        <v>1211974</v>
      </c>
      <c r="P9" s="1">
        <v>910088</v>
      </c>
      <c r="Q9" s="2" t="s">
        <v>16</v>
      </c>
    </row>
    <row r="10" spans="1:17" ht="12.75">
      <c r="A10" s="2" t="s">
        <v>4</v>
      </c>
      <c r="B10" s="6">
        <f>O10-H10</f>
        <v>1078024</v>
      </c>
      <c r="C10" s="21"/>
      <c r="D10" s="9"/>
      <c r="E10" s="5">
        <f>P10-K10</f>
        <v>615082</v>
      </c>
      <c r="F10" s="37"/>
      <c r="G10" s="9"/>
      <c r="H10" s="1">
        <v>22863</v>
      </c>
      <c r="I10" s="21"/>
      <c r="J10" s="9"/>
      <c r="K10" s="1">
        <v>191611</v>
      </c>
      <c r="L10" s="23"/>
      <c r="M10" s="10"/>
      <c r="O10" s="1">
        <v>1100887</v>
      </c>
      <c r="P10" s="1">
        <v>806693</v>
      </c>
      <c r="Q10" s="2" t="s">
        <v>4</v>
      </c>
    </row>
    <row r="11" s="31" customFormat="1" ht="12.75">
      <c r="L11" s="32"/>
    </row>
    <row r="12" spans="1:2" ht="12.75">
      <c r="A12" s="2" t="s">
        <v>7</v>
      </c>
      <c r="B12" s="7"/>
    </row>
    <row r="13" spans="1:13" ht="12.75">
      <c r="A13" s="4"/>
      <c r="B13" s="42" t="s">
        <v>13</v>
      </c>
      <c r="C13" s="43"/>
      <c r="D13" s="43"/>
      <c r="E13" s="43"/>
      <c r="F13" s="43"/>
      <c r="G13" s="44"/>
      <c r="H13" s="42" t="s">
        <v>14</v>
      </c>
      <c r="I13" s="43"/>
      <c r="J13" s="43"/>
      <c r="K13" s="43"/>
      <c r="L13" s="43"/>
      <c r="M13" s="44"/>
    </row>
    <row r="14" spans="1:16" ht="12.75">
      <c r="A14" s="2"/>
      <c r="B14" s="39" t="s">
        <v>13</v>
      </c>
      <c r="C14" s="40"/>
      <c r="D14" s="41"/>
      <c r="E14" s="19"/>
      <c r="F14" s="19"/>
      <c r="G14" s="19"/>
      <c r="H14" s="39" t="s">
        <v>14</v>
      </c>
      <c r="I14" s="40"/>
      <c r="J14" s="41"/>
      <c r="K14" s="39" t="s">
        <v>15</v>
      </c>
      <c r="L14" s="40"/>
      <c r="M14" s="41"/>
      <c r="O14" s="47" t="s">
        <v>18</v>
      </c>
      <c r="P14" s="47"/>
    </row>
    <row r="15" spans="1:16" ht="63.75">
      <c r="A15" s="12"/>
      <c r="B15" s="13" t="s">
        <v>5</v>
      </c>
      <c r="C15" s="20" t="s">
        <v>9</v>
      </c>
      <c r="D15" s="15" t="s">
        <v>11</v>
      </c>
      <c r="E15" s="14" t="s">
        <v>6</v>
      </c>
      <c r="F15" s="20" t="s">
        <v>9</v>
      </c>
      <c r="G15" s="15" t="s">
        <v>11</v>
      </c>
      <c r="H15" s="13" t="s">
        <v>5</v>
      </c>
      <c r="I15" s="20" t="s">
        <v>9</v>
      </c>
      <c r="J15" s="15" t="s">
        <v>11</v>
      </c>
      <c r="K15" s="14" t="s">
        <v>6</v>
      </c>
      <c r="L15" s="20" t="s">
        <v>9</v>
      </c>
      <c r="M15" s="15" t="s">
        <v>11</v>
      </c>
      <c r="O15" s="20" t="s">
        <v>5</v>
      </c>
      <c r="P15" s="20" t="s">
        <v>6</v>
      </c>
    </row>
    <row r="16" spans="1:17" ht="12.75">
      <c r="A16" s="2" t="s">
        <v>1</v>
      </c>
      <c r="B16" s="6">
        <f>O16-H16</f>
        <v>491034</v>
      </c>
      <c r="C16" s="21">
        <f>((B17-B16)/B17)*-100</f>
        <v>43.91467710830661</v>
      </c>
      <c r="D16" s="18">
        <f>((B20-B16)/B20*-100)</f>
        <v>40.742184477011314</v>
      </c>
      <c r="E16" s="33">
        <f>P16-K16</f>
        <v>1296011</v>
      </c>
      <c r="F16" s="21">
        <f>((E17-E16)/E17)*-100</f>
        <v>6.444870074297232</v>
      </c>
      <c r="G16" s="34">
        <f>((E20-E16)/E20*-100)</f>
        <v>34.37546009725549</v>
      </c>
      <c r="H16" s="1">
        <v>72029</v>
      </c>
      <c r="I16" s="21">
        <f>((H17-H16)/H17)*-100</f>
        <v>17.64254332239045</v>
      </c>
      <c r="J16" s="18">
        <f>((H20-H16)/H20)*-100</f>
        <v>25.374667107622145</v>
      </c>
      <c r="K16" s="1">
        <v>83698</v>
      </c>
      <c r="L16" s="21">
        <f>((K17-K16)/K17)*-100</f>
        <v>-0.8399777269657729</v>
      </c>
      <c r="M16" s="18">
        <f>((K20-K16)/K20)*-100</f>
        <v>53.130374327637305</v>
      </c>
      <c r="O16" s="1">
        <v>563063</v>
      </c>
      <c r="P16" s="1">
        <v>1379709</v>
      </c>
      <c r="Q16" s="2" t="s">
        <v>1</v>
      </c>
    </row>
    <row r="17" spans="1:17" ht="12.75">
      <c r="A17" s="2" t="s">
        <v>2</v>
      </c>
      <c r="B17" s="6">
        <f>O17-H17</f>
        <v>341198</v>
      </c>
      <c r="C17" s="21">
        <f>((B18-B17)/B18)*-100</f>
        <v>1.0759377425451615</v>
      </c>
      <c r="D17" s="11"/>
      <c r="E17" s="33">
        <f>P17-K17</f>
        <v>1217542</v>
      </c>
      <c r="F17" s="21">
        <f>((E18-E17)/E18)*-100</f>
        <v>-0.23794580014191535</v>
      </c>
      <c r="G17" s="11"/>
      <c r="H17" s="1">
        <v>61227</v>
      </c>
      <c r="I17" s="21">
        <f>((H18-H17)/H18)*-100</f>
        <v>-18.567039514809743</v>
      </c>
      <c r="J17" s="9"/>
      <c r="K17" s="1">
        <v>84407</v>
      </c>
      <c r="L17" s="21">
        <f>((K18-K17)/K18)*-100</f>
        <v>20.726300131586477</v>
      </c>
      <c r="M17" s="10"/>
      <c r="O17" s="1">
        <v>402425</v>
      </c>
      <c r="P17" s="1">
        <v>1301949</v>
      </c>
      <c r="Q17" s="2" t="s">
        <v>2</v>
      </c>
    </row>
    <row r="18" spans="1:17" ht="12.75">
      <c r="A18" s="2" t="s">
        <v>3</v>
      </c>
      <c r="B18" s="6">
        <f>O18-H18</f>
        <v>337566</v>
      </c>
      <c r="C18" s="21">
        <f>((B19-B18)/B19)*-100</f>
        <v>11.816808660050613</v>
      </c>
      <c r="D18" s="11"/>
      <c r="E18" s="33">
        <f>P18-K18</f>
        <v>1220446</v>
      </c>
      <c r="F18" s="21">
        <f>((E19-E18)/E19)*-100</f>
        <v>15.81436617178863</v>
      </c>
      <c r="G18" s="11"/>
      <c r="H18" s="1">
        <v>75187</v>
      </c>
      <c r="I18" s="21">
        <f>((H19-H18)/H19)*-100</f>
        <v>28.27481489064046</v>
      </c>
      <c r="J18" s="9"/>
      <c r="K18" s="1">
        <v>69916</v>
      </c>
      <c r="L18" s="21">
        <f>((K19-K18)/K19)*-100</f>
        <v>2.9448141822251013</v>
      </c>
      <c r="M18" s="10"/>
      <c r="O18" s="1">
        <v>412753</v>
      </c>
      <c r="P18" s="1">
        <v>1290362</v>
      </c>
      <c r="Q18" s="2" t="s">
        <v>3</v>
      </c>
    </row>
    <row r="19" spans="1:17" ht="12.75">
      <c r="A19" s="2" t="s">
        <v>16</v>
      </c>
      <c r="B19" s="6">
        <f>O19-H19</f>
        <v>301892</v>
      </c>
      <c r="C19" s="21">
        <f>((B20-B19)/B20)*-100</f>
        <v>-13.470473417046684</v>
      </c>
      <c r="D19" s="11"/>
      <c r="E19" s="33">
        <f>P19-K19</f>
        <v>1053795</v>
      </c>
      <c r="F19" s="21">
        <f>((E20-E19)/E20)*-100</f>
        <v>9.261563345671716</v>
      </c>
      <c r="G19" s="11"/>
      <c r="H19" s="1">
        <v>58614</v>
      </c>
      <c r="I19" s="21">
        <f>((H20-H19)/H20)*-100</f>
        <v>2.02433378009086</v>
      </c>
      <c r="J19" s="9"/>
      <c r="K19" s="1">
        <v>67916</v>
      </c>
      <c r="L19" s="21">
        <f>((K20-K19)/K20)*-100</f>
        <v>24.256284532913757</v>
      </c>
      <c r="M19" s="10"/>
      <c r="O19" s="1">
        <v>360506</v>
      </c>
      <c r="P19" s="1">
        <v>1121711</v>
      </c>
      <c r="Q19" s="2" t="s">
        <v>16</v>
      </c>
    </row>
    <row r="20" spans="1:17" ht="12.75">
      <c r="A20" s="2" t="s">
        <v>4</v>
      </c>
      <c r="B20" s="6">
        <f>O20-H20</f>
        <v>348889</v>
      </c>
      <c r="C20" s="21"/>
      <c r="D20" s="11"/>
      <c r="E20" s="33">
        <f>P20-K20</f>
        <v>964470</v>
      </c>
      <c r="F20" s="24"/>
      <c r="G20" s="11"/>
      <c r="H20" s="1">
        <v>57451</v>
      </c>
      <c r="I20" s="21"/>
      <c r="J20" s="9"/>
      <c r="K20" s="1">
        <v>54658</v>
      </c>
      <c r="L20" s="23"/>
      <c r="M20" s="10"/>
      <c r="O20" s="1">
        <v>406340</v>
      </c>
      <c r="P20" s="1">
        <v>1019128</v>
      </c>
      <c r="Q20" s="2" t="s">
        <v>4</v>
      </c>
    </row>
    <row r="21" spans="1:11" ht="12.75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4" t="s">
        <v>8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3" ht="12.75">
      <c r="A23" s="4"/>
      <c r="B23" s="42" t="s">
        <v>13</v>
      </c>
      <c r="C23" s="43"/>
      <c r="D23" s="43"/>
      <c r="E23" s="43"/>
      <c r="F23" s="43"/>
      <c r="G23" s="44"/>
      <c r="H23" s="42" t="s">
        <v>14</v>
      </c>
      <c r="I23" s="43"/>
      <c r="J23" s="43"/>
      <c r="K23" s="43"/>
      <c r="L23" s="43"/>
      <c r="M23" s="44"/>
    </row>
    <row r="24" spans="1:16" ht="12.75">
      <c r="A24" s="4"/>
      <c r="B24" s="39" t="s">
        <v>5</v>
      </c>
      <c r="C24" s="40"/>
      <c r="D24" s="41"/>
      <c r="E24" s="39" t="s">
        <v>17</v>
      </c>
      <c r="F24" s="40"/>
      <c r="G24" s="41"/>
      <c r="H24" s="39" t="s">
        <v>5</v>
      </c>
      <c r="I24" s="40"/>
      <c r="J24" s="41"/>
      <c r="K24" s="39" t="s">
        <v>15</v>
      </c>
      <c r="L24" s="40"/>
      <c r="M24" s="41"/>
      <c r="O24" s="47" t="s">
        <v>20</v>
      </c>
      <c r="P24" s="47"/>
    </row>
    <row r="25" spans="1:16" ht="63.75">
      <c r="A25" s="16"/>
      <c r="B25" s="13" t="s">
        <v>5</v>
      </c>
      <c r="C25" s="20" t="s">
        <v>9</v>
      </c>
      <c r="D25" s="15" t="s">
        <v>11</v>
      </c>
      <c r="E25" s="14" t="s">
        <v>6</v>
      </c>
      <c r="F25" s="20" t="s">
        <v>9</v>
      </c>
      <c r="G25" s="15" t="s">
        <v>11</v>
      </c>
      <c r="H25" s="13" t="s">
        <v>5</v>
      </c>
      <c r="I25" s="20" t="s">
        <v>9</v>
      </c>
      <c r="J25" s="15" t="s">
        <v>11</v>
      </c>
      <c r="K25" s="14" t="s">
        <v>6</v>
      </c>
      <c r="L25" s="20" t="s">
        <v>9</v>
      </c>
      <c r="M25" s="15" t="s">
        <v>11</v>
      </c>
      <c r="O25" s="20" t="s">
        <v>5</v>
      </c>
      <c r="P25" s="20" t="s">
        <v>6</v>
      </c>
    </row>
    <row r="26" spans="1:20" ht="12.75">
      <c r="A26" s="2" t="s">
        <v>1</v>
      </c>
      <c r="B26" s="6">
        <f>O26-H26</f>
        <v>1624971</v>
      </c>
      <c r="C26" s="21">
        <f>((B27-B26)/B27)*-100</f>
        <v>7.223707617836009</v>
      </c>
      <c r="D26" s="18">
        <f>((B30-B26)/B30*-100)</f>
        <v>13.880173493408499</v>
      </c>
      <c r="E26" s="33">
        <f>P26-K26</f>
        <v>2036251</v>
      </c>
      <c r="F26" s="21">
        <f>((E27-E26)/E27)*-100</f>
        <v>3.1867916917507366</v>
      </c>
      <c r="G26" s="18">
        <f>((E30-E26)/E30*-100)</f>
        <v>28.91319817264642</v>
      </c>
      <c r="H26" s="1">
        <v>109158</v>
      </c>
      <c r="I26" s="21">
        <f>((H27-H26)/H27)*-100</f>
        <v>42.253209096240305</v>
      </c>
      <c r="J26" s="18">
        <f>((H30-H26)/H30*-100)</f>
        <v>35.91403740319247</v>
      </c>
      <c r="K26" s="1">
        <v>423286</v>
      </c>
      <c r="L26" s="21">
        <f>((K27-K26)/K27)*-100</f>
        <v>17.74199380811843</v>
      </c>
      <c r="M26" s="18">
        <f>((K30-K26)/K30*-100)</f>
        <v>71.87953010732167</v>
      </c>
      <c r="O26" s="1">
        <v>1734129</v>
      </c>
      <c r="P26" s="1">
        <v>2459537</v>
      </c>
      <c r="Q26" s="2" t="s">
        <v>1</v>
      </c>
      <c r="S26" s="5"/>
      <c r="T26" s="5"/>
    </row>
    <row r="27" spans="1:20" ht="12.75">
      <c r="A27" s="2" t="s">
        <v>2</v>
      </c>
      <c r="B27" s="6">
        <f>O27-H27</f>
        <v>1515496</v>
      </c>
      <c r="C27" s="21">
        <f>((B28-B27)/B28)*-100</f>
        <v>1.751363458440954</v>
      </c>
      <c r="D27" s="9"/>
      <c r="E27" s="33">
        <f>P27-K27</f>
        <v>1973364</v>
      </c>
      <c r="F27" s="21">
        <f>((E28-E27)/E28)*-100</f>
        <v>-0.08637668538330287</v>
      </c>
      <c r="G27" s="9"/>
      <c r="H27" s="1">
        <v>76735</v>
      </c>
      <c r="I27" s="21">
        <f>((H28-H27)/H28)*-100</f>
        <v>-19.80121445219009</v>
      </c>
      <c r="J27" s="9"/>
      <c r="K27" s="1">
        <v>359503</v>
      </c>
      <c r="L27" s="21">
        <f>((K28-K27)/K28)*-100</f>
        <v>-7.613650964973146</v>
      </c>
      <c r="M27" s="10"/>
      <c r="O27" s="1">
        <v>1592231</v>
      </c>
      <c r="P27" s="1">
        <v>2332867</v>
      </c>
      <c r="Q27" s="2" t="s">
        <v>2</v>
      </c>
      <c r="S27" s="5"/>
      <c r="T27" s="5"/>
    </row>
    <row r="28" spans="1:20" ht="12.75">
      <c r="A28" s="2" t="s">
        <v>3</v>
      </c>
      <c r="B28" s="6">
        <f>O28-H28</f>
        <v>1489411</v>
      </c>
      <c r="C28" s="21">
        <f>((B29-B28)/B29)*-100</f>
        <v>-0.7994463885377384</v>
      </c>
      <c r="D28" s="9"/>
      <c r="E28" s="33">
        <f>P28-K28</f>
        <v>1975070</v>
      </c>
      <c r="F28" s="21">
        <f>((E29-E28)/E29)*-100</f>
        <v>12.855919240309449</v>
      </c>
      <c r="G28" s="9"/>
      <c r="H28" s="1">
        <v>95681</v>
      </c>
      <c r="I28" s="21">
        <f>((H29-H28)/H29)*-100</f>
        <v>34.63681648045479</v>
      </c>
      <c r="J28" s="9"/>
      <c r="K28" s="1">
        <v>389130</v>
      </c>
      <c r="L28" s="21">
        <f>((K29-K28)/K29)*-100</f>
        <v>38.12748919131898</v>
      </c>
      <c r="M28" s="10"/>
      <c r="O28" s="1">
        <v>1585092</v>
      </c>
      <c r="P28" s="1">
        <v>2364200</v>
      </c>
      <c r="Q28" s="2" t="s">
        <v>3</v>
      </c>
      <c r="S28" s="5"/>
      <c r="T28" s="5"/>
    </row>
    <row r="29" spans="1:20" ht="12.75">
      <c r="A29" s="2" t="s">
        <v>16</v>
      </c>
      <c r="B29" s="6">
        <f>O29-H29</f>
        <v>1501414</v>
      </c>
      <c r="C29" s="21">
        <f>((B30-B29)/B30)*-100</f>
        <v>5.221131211223109</v>
      </c>
      <c r="D29" s="9"/>
      <c r="E29" s="33">
        <f>P29-K29</f>
        <v>1750081</v>
      </c>
      <c r="F29" s="21">
        <f>((E30-E29)/E30)*-100</f>
        <v>10.796035838009765</v>
      </c>
      <c r="G29" s="9"/>
      <c r="H29" s="1">
        <v>71066</v>
      </c>
      <c r="I29" s="21">
        <f>((H30-H29)/H30)*-100</f>
        <v>-11.514804392758423</v>
      </c>
      <c r="J29" s="9"/>
      <c r="K29" s="1">
        <v>281718</v>
      </c>
      <c r="L29" s="21">
        <f>((K30-K29)/K30)*-100</f>
        <v>14.394422359290044</v>
      </c>
      <c r="M29" s="10"/>
      <c r="O29" s="1">
        <v>1572480</v>
      </c>
      <c r="P29" s="1">
        <v>2031799</v>
      </c>
      <c r="Q29" s="2" t="s">
        <v>16</v>
      </c>
      <c r="S29" s="5"/>
      <c r="T29" s="5"/>
    </row>
    <row r="30" spans="1:20" ht="12.75">
      <c r="A30" s="2" t="s">
        <v>4</v>
      </c>
      <c r="B30" s="6">
        <f>O30-H30</f>
        <v>1426913</v>
      </c>
      <c r="C30" s="24"/>
      <c r="D30" s="9"/>
      <c r="E30" s="33">
        <f>P30-K30</f>
        <v>1579552</v>
      </c>
      <c r="F30" s="6"/>
      <c r="G30" s="37"/>
      <c r="H30" s="1">
        <v>80314</v>
      </c>
      <c r="I30" s="21"/>
      <c r="J30" s="9"/>
      <c r="K30" s="1">
        <v>246269</v>
      </c>
      <c r="L30" s="22"/>
      <c r="M30" s="10"/>
      <c r="O30" s="1">
        <v>1507227</v>
      </c>
      <c r="P30" s="1">
        <v>1825821</v>
      </c>
      <c r="Q30" s="2" t="s">
        <v>4</v>
      </c>
      <c r="S30" s="5"/>
      <c r="T30" s="5"/>
    </row>
    <row r="31" spans="2:11" ht="12.75">
      <c r="B31" s="5"/>
      <c r="H31" s="5"/>
      <c r="K31" s="5"/>
    </row>
    <row r="32" spans="1:11" ht="12.75">
      <c r="A32" s="45" t="s">
        <v>21</v>
      </c>
      <c r="B32" s="45"/>
      <c r="C32" s="45"/>
      <c r="D32" s="45"/>
      <c r="H32" s="5"/>
      <c r="K32" s="5"/>
    </row>
    <row r="33" spans="1:11" ht="12.75">
      <c r="A33" s="2"/>
      <c r="B33" s="35"/>
      <c r="C33" s="36"/>
      <c r="D33" s="36"/>
      <c r="H33" s="5"/>
      <c r="K33" s="5"/>
    </row>
    <row r="34" spans="2:11" ht="63.75">
      <c r="B34" s="20" t="s">
        <v>5</v>
      </c>
      <c r="C34" s="20" t="s">
        <v>9</v>
      </c>
      <c r="D34" s="20" t="s">
        <v>11</v>
      </c>
      <c r="E34" s="38" t="s">
        <v>6</v>
      </c>
      <c r="F34" s="20" t="s">
        <v>9</v>
      </c>
      <c r="G34" s="20" t="s">
        <v>11</v>
      </c>
      <c r="H34" s="5"/>
      <c r="K34" s="5"/>
    </row>
    <row r="35" spans="1:11" ht="12.75">
      <c r="A35" s="2" t="s">
        <v>1</v>
      </c>
      <c r="B35" s="37">
        <v>1734129</v>
      </c>
      <c r="C35" s="21">
        <f>((B36-B35)/B36)*-100</f>
        <v>8.911897833919827</v>
      </c>
      <c r="D35" s="18">
        <f>((B39-B35)/B39*-100)</f>
        <v>15.054268534202214</v>
      </c>
      <c r="E35" s="1">
        <v>2459537</v>
      </c>
      <c r="F35" s="21">
        <f>((E36-E35)/E36)*-100</f>
        <v>5.4297994699226315</v>
      </c>
      <c r="G35" s="18">
        <f>((E39-E35)/E39*-100)</f>
        <v>34.70855029052684</v>
      </c>
      <c r="H35" s="5"/>
      <c r="K35" s="5"/>
    </row>
    <row r="36" spans="1:7" ht="12.75">
      <c r="A36" s="2" t="s">
        <v>2</v>
      </c>
      <c r="B36" s="37">
        <v>1592231</v>
      </c>
      <c r="C36" s="21">
        <f>((B37-B36)/B37)*-100</f>
        <v>0.45038395247720636</v>
      </c>
      <c r="D36" s="9"/>
      <c r="E36" s="1">
        <v>2332867</v>
      </c>
      <c r="F36" s="21">
        <f>((E37-E36)/E37)*-100</f>
        <v>-1.325310887403773</v>
      </c>
      <c r="G36" s="9"/>
    </row>
    <row r="37" spans="1:7" ht="12.75">
      <c r="A37" s="2" t="s">
        <v>3</v>
      </c>
      <c r="B37" s="37">
        <v>1585092</v>
      </c>
      <c r="C37" s="21">
        <f>((B38-B37)/B38)*-100</f>
        <v>0.802045177045177</v>
      </c>
      <c r="D37" s="9"/>
      <c r="E37" s="1">
        <v>2364200</v>
      </c>
      <c r="F37" s="21">
        <f>((E38-E37)/E38)*-100</f>
        <v>16.35993521012659</v>
      </c>
      <c r="G37" s="9"/>
    </row>
    <row r="38" spans="1:7" ht="12.75">
      <c r="A38" s="2" t="s">
        <v>16</v>
      </c>
      <c r="B38" s="37">
        <v>1572480</v>
      </c>
      <c r="C38" s="21">
        <f>((B39-B38)/B39)*-100</f>
        <v>4.329341233934902</v>
      </c>
      <c r="D38" s="9"/>
      <c r="E38" s="1">
        <v>2031799</v>
      </c>
      <c r="F38" s="21">
        <f>((E39-E38)/E39)*-100</f>
        <v>11.281390673017782</v>
      </c>
      <c r="G38" s="9"/>
    </row>
    <row r="39" spans="1:7" ht="12.75">
      <c r="A39" s="2" t="s">
        <v>4</v>
      </c>
      <c r="B39" s="37">
        <v>1507227</v>
      </c>
      <c r="D39" s="22"/>
      <c r="E39" s="1">
        <v>1825821</v>
      </c>
      <c r="F39" s="22"/>
      <c r="G39" s="22"/>
    </row>
  </sheetData>
  <mergeCells count="22">
    <mergeCell ref="B13:G13"/>
    <mergeCell ref="H13:M13"/>
    <mergeCell ref="E4:G4"/>
    <mergeCell ref="B3:G3"/>
    <mergeCell ref="B14:D14"/>
    <mergeCell ref="H14:J14"/>
    <mergeCell ref="O24:P24"/>
    <mergeCell ref="O14:P14"/>
    <mergeCell ref="H23:M23"/>
    <mergeCell ref="H24:J24"/>
    <mergeCell ref="K24:M24"/>
    <mergeCell ref="K14:M14"/>
    <mergeCell ref="A1:O1"/>
    <mergeCell ref="B4:D4"/>
    <mergeCell ref="H4:J4"/>
    <mergeCell ref="K4:M4"/>
    <mergeCell ref="H3:M3"/>
    <mergeCell ref="O4:P4"/>
    <mergeCell ref="B24:D24"/>
    <mergeCell ref="B23:G23"/>
    <mergeCell ref="E24:G24"/>
    <mergeCell ref="A32:D32"/>
  </mergeCells>
  <printOptions/>
  <pageMargins left="0.5905511811023623" right="0.5905511811023623" top="0.25" bottom="0.35" header="0.22" footer="0.3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N12"/>
  <sheetViews>
    <sheetView workbookViewId="0" topLeftCell="A1">
      <selection activeCell="I15" sqref="I15"/>
    </sheetView>
  </sheetViews>
  <sheetFormatPr defaultColWidth="9.140625" defaultRowHeight="12.75"/>
  <sheetData>
    <row r="1" spans="3:14" ht="33" customHeight="1">
      <c r="C1" s="46" t="s">
        <v>12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5" spans="4:13" ht="12.75">
      <c r="D5" s="27"/>
      <c r="E5" s="39" t="s">
        <v>13</v>
      </c>
      <c r="F5" s="40"/>
      <c r="G5" s="41"/>
      <c r="H5" s="39" t="s">
        <v>14</v>
      </c>
      <c r="I5" s="40"/>
      <c r="J5" s="41"/>
      <c r="K5" s="39" t="s">
        <v>15</v>
      </c>
      <c r="L5" s="40"/>
      <c r="M5" s="41"/>
    </row>
    <row r="6" spans="4:13" ht="63.75">
      <c r="D6" s="25"/>
      <c r="E6" s="13" t="s">
        <v>5</v>
      </c>
      <c r="F6" s="20" t="s">
        <v>9</v>
      </c>
      <c r="G6" s="15" t="s">
        <v>11</v>
      </c>
      <c r="H6" s="13" t="s">
        <v>5</v>
      </c>
      <c r="I6" s="20" t="s">
        <v>9</v>
      </c>
      <c r="J6" s="15" t="s">
        <v>11</v>
      </c>
      <c r="K6" s="14" t="s">
        <v>6</v>
      </c>
      <c r="L6" s="20" t="s">
        <v>9</v>
      </c>
      <c r="M6" s="15" t="s">
        <v>11</v>
      </c>
    </row>
    <row r="7" spans="4:13" ht="12.75">
      <c r="D7" s="26" t="s">
        <v>1</v>
      </c>
      <c r="E7" s="6">
        <v>108911</v>
      </c>
      <c r="F7" s="21">
        <f>((E8-E7)/E8)*-100</f>
        <v>0.3223993883623032</v>
      </c>
      <c r="G7" s="18">
        <f>((E11-E7)/E11*-100)</f>
        <v>1.2146388610088845</v>
      </c>
      <c r="H7" s="1">
        <v>109158</v>
      </c>
      <c r="I7" s="21">
        <f>((H8-H7)/H8)*-100</f>
        <v>42.253209096240305</v>
      </c>
      <c r="J7" s="18">
        <f>((H11-H7)/H11*-100)</f>
        <v>35.91403740319247</v>
      </c>
      <c r="K7" s="1">
        <v>423286</v>
      </c>
      <c r="L7" s="21">
        <f>((K8-K7)/K8)*-100</f>
        <v>17.74199380811843</v>
      </c>
      <c r="M7" s="18">
        <f>((K11-K7)/K11*-100)</f>
        <v>71.87953010732167</v>
      </c>
    </row>
    <row r="8" spans="4:13" ht="12.75">
      <c r="D8" s="26" t="s">
        <v>2</v>
      </c>
      <c r="E8" s="6">
        <v>108561</v>
      </c>
      <c r="F8" s="21">
        <f>((E9-E8)/E9)*-100</f>
        <v>0.5948906124037473</v>
      </c>
      <c r="G8" s="9"/>
      <c r="H8" s="1">
        <v>76735</v>
      </c>
      <c r="I8" s="21">
        <f>((H9-H8)/H9)*-100</f>
        <v>-19.80121445219009</v>
      </c>
      <c r="J8" s="9"/>
      <c r="K8" s="1">
        <v>359503</v>
      </c>
      <c r="L8" s="21">
        <f>((K9-K8)/K9)*-100</f>
        <v>-7.613650964973146</v>
      </c>
      <c r="M8" s="10"/>
    </row>
    <row r="9" spans="4:13" ht="12.75">
      <c r="D9" s="26" t="s">
        <v>3</v>
      </c>
      <c r="E9" s="6">
        <v>107919</v>
      </c>
      <c r="F9" s="21">
        <f>((E10-E9)/E10)*-100</f>
        <v>0.32257464767783434</v>
      </c>
      <c r="G9" s="9"/>
      <c r="H9" s="1">
        <v>95681</v>
      </c>
      <c r="I9" s="21">
        <f>((H10-H9)/H10)*-100</f>
        <v>34.63681648045479</v>
      </c>
      <c r="J9" s="9"/>
      <c r="K9" s="1">
        <v>389130</v>
      </c>
      <c r="L9" s="21">
        <f>((K10-K9)/K10)*-100</f>
        <v>38.12748919131898</v>
      </c>
      <c r="M9" s="10"/>
    </row>
    <row r="10" spans="4:13" ht="12.75">
      <c r="D10" s="26" t="s">
        <v>16</v>
      </c>
      <c r="E10" s="6">
        <v>107572</v>
      </c>
      <c r="F10" s="21">
        <f>((E11-E10)/E11)*-100</f>
        <v>-0.029738671424854098</v>
      </c>
      <c r="G10" s="9"/>
      <c r="H10" s="1">
        <v>71066</v>
      </c>
      <c r="I10" s="21">
        <f>((H11-H10)/H11)*-100</f>
        <v>-11.514804392758423</v>
      </c>
      <c r="J10" s="9"/>
      <c r="K10" s="1">
        <v>281718</v>
      </c>
      <c r="L10" s="21">
        <f>((K11-K10)/K11)*-100</f>
        <v>14.394422359290044</v>
      </c>
      <c r="M10" s="10"/>
    </row>
    <row r="11" spans="4:13" ht="12.75">
      <c r="D11" s="26" t="s">
        <v>4</v>
      </c>
      <c r="E11" s="6">
        <v>107604</v>
      </c>
      <c r="F11" s="24"/>
      <c r="G11" s="9"/>
      <c r="H11" s="1">
        <v>80314</v>
      </c>
      <c r="I11" s="21"/>
      <c r="J11" s="9"/>
      <c r="K11" s="1">
        <v>246269</v>
      </c>
      <c r="L11" s="22"/>
      <c r="M11" s="10"/>
    </row>
    <row r="12" spans="4:13" ht="12.75">
      <c r="D12" s="28"/>
      <c r="E12" s="29"/>
      <c r="F12" s="28"/>
      <c r="G12" s="30"/>
      <c r="H12" s="12"/>
      <c r="I12" s="28"/>
      <c r="J12" s="30"/>
      <c r="K12" s="12"/>
      <c r="L12" s="28"/>
      <c r="M12" s="30"/>
    </row>
  </sheetData>
  <mergeCells count="4">
    <mergeCell ref="C1:N1"/>
    <mergeCell ref="E5:G5"/>
    <mergeCell ref="H5:J5"/>
    <mergeCell ref="K5:M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jlee</cp:lastModifiedBy>
  <cp:lastPrinted>2006-06-15T03:20:32Z</cp:lastPrinted>
  <dcterms:created xsi:type="dcterms:W3CDTF">2006-05-17T00:33:27Z</dcterms:created>
  <dcterms:modified xsi:type="dcterms:W3CDTF">2006-06-26T02:10:23Z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-678166755</vt:i4>
  </property>
  <property fmtid="{D5CDD505-2E9C-101B-9397-08002B2CF9AE}" pid="3" name="_EmailSubject">
    <vt:lpwstr>New submissions 9 to 20 for Tasmanian freight subsidy inquiry</vt:lpwstr>
  </property>
  <property fmtid="{D5CDD505-2E9C-101B-9397-08002B2CF9AE}" pid="4" name="_AuthorEmail">
    <vt:lpwstr>JWilliams@pc.gov.au</vt:lpwstr>
  </property>
  <property fmtid="{D5CDD505-2E9C-101B-9397-08002B2CF9AE}" pid="5" name="_AuthorEmailDisplayName">
    <vt:lpwstr>Williams, John</vt:lpwstr>
  </property>
  <property fmtid="{D5CDD505-2E9C-101B-9397-08002B2CF9AE}" pid="6" name="_ReviewingToolsShownOnce">
    <vt:lpwstr/>
  </property>
</Properties>
</file>