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pcgov.sharepoint.com/teams/gprateam/Sync files/01 Report on Government Services/2022 01/04 Final Report - Public Release/03 FINAL Excel files for RoGS Admin finalisation processes/01 Data Tables (Excel files) - finalised by RoGS Admin/"/>
    </mc:Choice>
  </mc:AlternateContent>
  <xr:revisionPtr revIDLastSave="6" documentId="11_959281CAD488A2D7B57762D2C019C86D20C5D235" xr6:coauthVersionLast="47" xr6:coauthVersionMax="47" xr10:uidLastSave="{C718C3B4-C5B5-476E-829E-88B077CFED34}"/>
  <bookViews>
    <workbookView xWindow="-108" yWindow="-108" windowWidth="23256" windowHeight="10272" xr2:uid="{00000000-000D-0000-FFFF-FFFF00000000}"/>
  </bookViews>
  <sheets>
    <sheet name="Contents" sheetId="1" r:id="rId1"/>
    <sheet name="Table 15A.1" sheetId="2" r:id="rId2"/>
    <sheet name="Table 15A.2" sheetId="3" r:id="rId3"/>
    <sheet name="Table 15A.3" sheetId="4" r:id="rId4"/>
    <sheet name="Table 15A.4" sheetId="5" r:id="rId5"/>
    <sheet name="Table 15A.5" sheetId="6" r:id="rId6"/>
    <sheet name="Table 15A.6" sheetId="7" r:id="rId7"/>
    <sheet name="Table 15A.7" sheetId="8" r:id="rId8"/>
    <sheet name="Table 15A.8" sheetId="9" r:id="rId9"/>
    <sheet name="Table 15A.9" sheetId="10" r:id="rId10"/>
    <sheet name="Table 15A.10" sheetId="11" r:id="rId11"/>
    <sheet name="Table 15A.11" sheetId="12" r:id="rId12"/>
    <sheet name="Table 15A.12" sheetId="13" r:id="rId13"/>
    <sheet name="Table 15A.13" sheetId="14" r:id="rId14"/>
    <sheet name="Table 15A.14" sheetId="15" r:id="rId15"/>
    <sheet name="Table 15A.15" sheetId="16" r:id="rId16"/>
    <sheet name="Table 15A.16" sheetId="17" r:id="rId17"/>
    <sheet name="Table 15A.17" sheetId="18" r:id="rId18"/>
    <sheet name="Table 15A.18" sheetId="19" r:id="rId19"/>
    <sheet name="Table 15A.19" sheetId="20" r:id="rId20"/>
    <sheet name="Table 15A.20" sheetId="21" r:id="rId21"/>
    <sheet name="Table 15A.21" sheetId="22" r:id="rId22"/>
    <sheet name="Table 15A.22" sheetId="23" r:id="rId23"/>
    <sheet name="Table 15A.23" sheetId="24" r:id="rId24"/>
    <sheet name="Table 15A.24" sheetId="25" r:id="rId25"/>
    <sheet name="Table 15A.25" sheetId="26" r:id="rId26"/>
    <sheet name="Table 15A.26" sheetId="27" r:id="rId27"/>
    <sheet name="Table 15A.27" sheetId="28" r:id="rId28"/>
    <sheet name="Table 15A.28" sheetId="29" r:id="rId29"/>
    <sheet name="Table 15A.29" sheetId="30" r:id="rId30"/>
    <sheet name="Table 15A.30" sheetId="31" r:id="rId31"/>
    <sheet name="Table 15A.31" sheetId="32" r:id="rId32"/>
    <sheet name="Table 15A.32" sheetId="33" r:id="rId33"/>
    <sheet name="Table 15A.33" sheetId="34" r:id="rId34"/>
    <sheet name="Table 15A.34" sheetId="35" r:id="rId35"/>
    <sheet name="Table 15A.35" sheetId="36" r:id="rId36"/>
    <sheet name="Table 15A.36" sheetId="37" r:id="rId37"/>
    <sheet name="Table 15A.37" sheetId="38" r:id="rId38"/>
    <sheet name="Table 15A.38" sheetId="39" r:id="rId39"/>
    <sheet name="Table 15A.39" sheetId="40" r:id="rId40"/>
    <sheet name="Table 15A.40" sheetId="41" r:id="rId41"/>
    <sheet name="Table 15A.41" sheetId="42" r:id="rId42"/>
    <sheet name="Table 15A.42" sheetId="43" r:id="rId43"/>
    <sheet name="Table 15A.43" sheetId="44" r:id="rId44"/>
    <sheet name="Table 15A.44" sheetId="45" r:id="rId45"/>
    <sheet name="Table 15A.45" sheetId="46" r:id="rId46"/>
    <sheet name="Table 15A.46" sheetId="47" r:id="rId47"/>
    <sheet name="Table 15A.47" sheetId="48" r:id="rId48"/>
    <sheet name="Table 15A.48" sheetId="49" r:id="rId49"/>
    <sheet name="Table 15A.49" sheetId="50" r:id="rId50"/>
    <sheet name="Table 15A.50" sheetId="51" r:id="rId51"/>
    <sheet name="Table 15A.51" sheetId="52" r:id="rId52"/>
    <sheet name="Table 15A.52" sheetId="53" r:id="rId53"/>
    <sheet name="Table 15A.53" sheetId="54" r:id="rId54"/>
    <sheet name="Table 15A.54" sheetId="55" r:id="rId55"/>
    <sheet name="Table 15A.55" sheetId="56" r:id="rId56"/>
    <sheet name="Table 15A.56" sheetId="57" r:id="rId57"/>
    <sheet name="Table 15A.57" sheetId="58" r:id="rId58"/>
    <sheet name="Table 15A.58" sheetId="59" r:id="rId59"/>
    <sheet name="Table 15A.59" sheetId="60" r:id="rId60"/>
    <sheet name="Table 15A.60" sheetId="61" r:id="rId61"/>
    <sheet name="Table 15A.61" sheetId="62" r:id="rId62"/>
    <sheet name="Table 15A.62" sheetId="63" r:id="rId63"/>
    <sheet name="Table 15A.63" sheetId="64" r:id="rId64"/>
    <sheet name="Table 15A.64" sheetId="65" r:id="rId65"/>
    <sheet name="Table 15A.65" sheetId="66" r:id="rId66"/>
    <sheet name="Table 15A.66" sheetId="67" r:id="rId67"/>
    <sheet name="Table 15A.67" sheetId="68" r:id="rId68"/>
    <sheet name="Table 15A.68" sheetId="69" r:id="rId69"/>
    <sheet name="Table 15A.69" sheetId="70" r:id="rId70"/>
    <sheet name="Table 15A.70" sheetId="71" r:id="rId71"/>
    <sheet name="Table 15A.71" sheetId="72" r:id="rId72"/>
    <sheet name="Table 15A.72" sheetId="73" r:id="rId73"/>
    <sheet name="Table 15A.73" sheetId="74" r:id="rId74"/>
    <sheet name="Table 15A.74" sheetId="75" r:id="rId75"/>
    <sheet name="Table 15A.75" sheetId="76" r:id="rId76"/>
    <sheet name="Table 15A.76" sheetId="77" r:id="rId77"/>
    <sheet name="Table 15A.77" sheetId="78" r:id="rId78"/>
    <sheet name="Table 15A.78" sheetId="79" r:id="rId79"/>
    <sheet name="Table 15A.79" sheetId="80" r:id="rId80"/>
    <sheet name="Table 15A.80" sheetId="81" r:id="rId81"/>
  </sheets>
  <definedNames>
    <definedName name="_xlnm.Print_Titles" localSheetId="1">'Table 15A.1'!$1:$2</definedName>
    <definedName name="_xlnm.Print_Titles" localSheetId="10">'Table 15A.10'!$1:$2</definedName>
    <definedName name="_xlnm.Print_Titles" localSheetId="11">'Table 15A.11'!$1:$2</definedName>
    <definedName name="_xlnm.Print_Titles" localSheetId="12">'Table 15A.12'!$1:$2</definedName>
    <definedName name="_xlnm.Print_Titles" localSheetId="13">'Table 15A.13'!$1:$2</definedName>
    <definedName name="_xlnm.Print_Titles" localSheetId="14">'Table 15A.14'!$1:$2</definedName>
    <definedName name="_xlnm.Print_Titles" localSheetId="15">'Table 15A.15'!$1:$2</definedName>
    <definedName name="_xlnm.Print_Titles" localSheetId="16">'Table 15A.16'!$1:$2</definedName>
    <definedName name="_xlnm.Print_Titles" localSheetId="17">'Table 15A.17'!$1:$2</definedName>
    <definedName name="_xlnm.Print_Titles" localSheetId="18">'Table 15A.18'!$1:$2</definedName>
    <definedName name="_xlnm.Print_Titles" localSheetId="19">'Table 15A.19'!$1:$2</definedName>
    <definedName name="_xlnm.Print_Titles" localSheetId="2">'Table 15A.2'!$1:$2</definedName>
    <definedName name="_xlnm.Print_Titles" localSheetId="20">'Table 15A.20'!$1:$2</definedName>
    <definedName name="_xlnm.Print_Titles" localSheetId="21">'Table 15A.21'!$1:$2</definedName>
    <definedName name="_xlnm.Print_Titles" localSheetId="22">'Table 15A.22'!$1:$2</definedName>
    <definedName name="_xlnm.Print_Titles" localSheetId="23">'Table 15A.23'!$1:$2</definedName>
    <definedName name="_xlnm.Print_Titles" localSheetId="24">'Table 15A.24'!$1:$2</definedName>
    <definedName name="_xlnm.Print_Titles" localSheetId="25">'Table 15A.25'!$1:$2</definedName>
    <definedName name="_xlnm.Print_Titles" localSheetId="26">'Table 15A.26'!$1:$2</definedName>
    <definedName name="_xlnm.Print_Titles" localSheetId="27">'Table 15A.27'!$1:$2</definedName>
    <definedName name="_xlnm.Print_Titles" localSheetId="28">'Table 15A.28'!$1:$2</definedName>
    <definedName name="_xlnm.Print_Titles" localSheetId="29">'Table 15A.29'!$1:$2</definedName>
    <definedName name="_xlnm.Print_Titles" localSheetId="3">'Table 15A.3'!$1:$2</definedName>
    <definedName name="_xlnm.Print_Titles" localSheetId="30">'Table 15A.30'!$1:$2</definedName>
    <definedName name="_xlnm.Print_Titles" localSheetId="31">'Table 15A.31'!$1:$2</definedName>
    <definedName name="_xlnm.Print_Titles" localSheetId="32">'Table 15A.32'!$1:$2</definedName>
    <definedName name="_xlnm.Print_Titles" localSheetId="33">'Table 15A.33'!$1:$2</definedName>
    <definedName name="_xlnm.Print_Titles" localSheetId="34">'Table 15A.34'!$1:$2</definedName>
    <definedName name="_xlnm.Print_Titles" localSheetId="35">'Table 15A.35'!$1:$2</definedName>
    <definedName name="_xlnm.Print_Titles" localSheetId="36">'Table 15A.36'!$1:$2</definedName>
    <definedName name="_xlnm.Print_Titles" localSheetId="37">'Table 15A.37'!$1:$2</definedName>
    <definedName name="_xlnm.Print_Titles" localSheetId="38">'Table 15A.38'!$1:$2</definedName>
    <definedName name="_xlnm.Print_Titles" localSheetId="39">'Table 15A.39'!$1:$2</definedName>
    <definedName name="_xlnm.Print_Titles" localSheetId="4">'Table 15A.4'!$1:$2</definedName>
    <definedName name="_xlnm.Print_Titles" localSheetId="40">'Table 15A.40'!$1:$2</definedName>
    <definedName name="_xlnm.Print_Titles" localSheetId="41">'Table 15A.41'!$1:$2</definedName>
    <definedName name="_xlnm.Print_Titles" localSheetId="42">'Table 15A.42'!$1:$2</definedName>
    <definedName name="_xlnm.Print_Titles" localSheetId="43">'Table 15A.43'!$1:$2</definedName>
    <definedName name="_xlnm.Print_Titles" localSheetId="44">'Table 15A.44'!$1:$2</definedName>
    <definedName name="_xlnm.Print_Titles" localSheetId="45">'Table 15A.45'!$1:$2</definedName>
    <definedName name="_xlnm.Print_Titles" localSheetId="46">'Table 15A.46'!$1:$2</definedName>
    <definedName name="_xlnm.Print_Titles" localSheetId="47">'Table 15A.47'!$1:$2</definedName>
    <definedName name="_xlnm.Print_Titles" localSheetId="48">'Table 15A.48'!$1:$2</definedName>
    <definedName name="_xlnm.Print_Titles" localSheetId="49">'Table 15A.49'!$1:$2</definedName>
    <definedName name="_xlnm.Print_Titles" localSheetId="5">'Table 15A.5'!$1:$2</definedName>
    <definedName name="_xlnm.Print_Titles" localSheetId="50">'Table 15A.50'!$1:$2</definedName>
    <definedName name="_xlnm.Print_Titles" localSheetId="51">'Table 15A.51'!$1:$2</definedName>
    <definedName name="_xlnm.Print_Titles" localSheetId="52">'Table 15A.52'!$1:$2</definedName>
    <definedName name="_xlnm.Print_Titles" localSheetId="53">'Table 15A.53'!$1:$2</definedName>
    <definedName name="_xlnm.Print_Titles" localSheetId="54">'Table 15A.54'!$1:$2</definedName>
    <definedName name="_xlnm.Print_Titles" localSheetId="55">'Table 15A.55'!$1:$2</definedName>
    <definedName name="_xlnm.Print_Titles" localSheetId="56">'Table 15A.56'!$1:$2</definedName>
    <definedName name="_xlnm.Print_Titles" localSheetId="57">'Table 15A.57'!$1:$2</definedName>
    <definedName name="_xlnm.Print_Titles" localSheetId="58">'Table 15A.58'!$1:$2</definedName>
    <definedName name="_xlnm.Print_Titles" localSheetId="59">'Table 15A.59'!$1:$3</definedName>
    <definedName name="_xlnm.Print_Titles" localSheetId="6">'Table 15A.6'!$1:$2</definedName>
    <definedName name="_xlnm.Print_Titles" localSheetId="60">'Table 15A.60'!$1:$2</definedName>
    <definedName name="_xlnm.Print_Titles" localSheetId="61">'Table 15A.61'!$1:$2</definedName>
    <definedName name="_xlnm.Print_Titles" localSheetId="62">'Table 15A.62'!$1:$2</definedName>
    <definedName name="_xlnm.Print_Titles" localSheetId="63">'Table 15A.63'!$1:$2</definedName>
    <definedName name="_xlnm.Print_Titles" localSheetId="64">'Table 15A.64'!$1:$2</definedName>
    <definedName name="_xlnm.Print_Titles" localSheetId="65">'Table 15A.65'!$1:$2</definedName>
    <definedName name="_xlnm.Print_Titles" localSheetId="66">'Table 15A.66'!$1:$2</definedName>
    <definedName name="_xlnm.Print_Titles" localSheetId="67">'Table 15A.67'!$1:$2</definedName>
    <definedName name="_xlnm.Print_Titles" localSheetId="68">'Table 15A.68'!$1:$2</definedName>
    <definedName name="_xlnm.Print_Titles" localSheetId="69">'Table 15A.69'!$1:$2</definedName>
    <definedName name="_xlnm.Print_Titles" localSheetId="7">'Table 15A.7'!$1:$2</definedName>
    <definedName name="_xlnm.Print_Titles" localSheetId="70">'Table 15A.70'!$1:$2</definedName>
    <definedName name="_xlnm.Print_Titles" localSheetId="71">'Table 15A.71'!$1:$2</definedName>
    <definedName name="_xlnm.Print_Titles" localSheetId="72">'Table 15A.72'!$1:$2</definedName>
    <definedName name="_xlnm.Print_Titles" localSheetId="73">'Table 15A.73'!$1:$2</definedName>
    <definedName name="_xlnm.Print_Titles" localSheetId="74">'Table 15A.74'!$1:$2</definedName>
    <definedName name="_xlnm.Print_Titles" localSheetId="75">'Table 15A.75'!$1:$2</definedName>
    <definedName name="_xlnm.Print_Titles" localSheetId="76">'Table 15A.76'!$1:$2</definedName>
    <definedName name="_xlnm.Print_Titles" localSheetId="77">'Table 15A.77'!$1:$2</definedName>
    <definedName name="_xlnm.Print_Titles" localSheetId="78">'Table 15A.78'!$1:$2</definedName>
    <definedName name="_xlnm.Print_Titles" localSheetId="79">'Table 15A.79'!$1:$2</definedName>
    <definedName name="_xlnm.Print_Titles" localSheetId="8">'Table 15A.8'!$1:$2</definedName>
    <definedName name="_xlnm.Print_Titles" localSheetId="80">'Table 15A.80'!$1:$2</definedName>
    <definedName name="_xlnm.Print_Titles" localSheetId="9">'Table 15A.9'!$1:$2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2" i="1" l="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alcChain>
</file>

<file path=xl/sharedStrings.xml><?xml version="1.0" encoding="utf-8"?>
<sst xmlns="http://schemas.openxmlformats.org/spreadsheetml/2006/main" count="15335" uniqueCount="989">
  <si>
    <t>15A</t>
  </si>
  <si>
    <t>Services for people with disability — Data tables contents</t>
  </si>
  <si>
    <t/>
  </si>
  <si>
    <t>Definitions for the indicators and descriptors in these data tables are in the interpretative material and/or on the Indicator results tab. Unsourced information was obtained from the Australian, State and Territory governments. Information on the comparability and completeness of the data for the performance indicators and measures is in the interpretative material and/or on the Indicator results tab.</t>
  </si>
  <si>
    <t>Data in this Report are examined by the Disability and Aged Care Services Working Group, but have not been formally audited by the Secretariat.</t>
  </si>
  <si>
    <t>Data reported in the data tables are the most accurate available at the time of data collection. Historical data may have been updated since the last edition of the Report on Government Services.</t>
  </si>
  <si>
    <t>This file is available on the Review web page (https://www.pc.gov.au/research/ongoing/report-on-government-services).</t>
  </si>
  <si>
    <t>Impact of COVID-19 on data for the Services for people with disability section</t>
  </si>
  <si>
    <t>COVID-19 may affect data in this Report in a number of ways. This includes in respect of actual performance (that is, the impact of COVID-19 on service delivery during 2020 and 2021 which is reflected in the data results), and the collection and processing of data (that is, the ability of data providers to undertake data collection and process results for inclusion in the Report).</t>
  </si>
  <si>
    <t>For the Services for people with disability section, there are no significant changes to the data as a result of COVID-19.</t>
  </si>
  <si>
    <t>Government expenditure, by type</t>
  </si>
  <si>
    <t>Total real government expenditure, by source of funding</t>
  </si>
  <si>
    <t>Government expenditure, by source of funding</t>
  </si>
  <si>
    <t>Real government direct service delivery and total expenditure adjusted for payroll tax</t>
  </si>
  <si>
    <t>Real government direct service delivery expenditure, by service type</t>
  </si>
  <si>
    <t>Government expenditure, by service type</t>
  </si>
  <si>
    <t>People aged 0-64 years with disability, by disability status</t>
  </si>
  <si>
    <t>NDIS participants, by primary disability type, 30 June</t>
  </si>
  <si>
    <t>NDIS participants, by primary disability type, by remoteness area, 30 June</t>
  </si>
  <si>
    <t>NDIS participants, by primary disability type, by Indigenous status, 30 June</t>
  </si>
  <si>
    <t>NDIS participants, by primary disability type, by CALD status, 30 June</t>
  </si>
  <si>
    <t>Users of basic community care services by selected groups and ages</t>
  </si>
  <si>
    <t>Basic community care services received by people aged under 65 years and Aboriginal and Torres Strait Islander people aged under 50 years</t>
  </si>
  <si>
    <t>Recipients of Disability support pension, Mobility Allowance, Carer Payment, Carer Allowance, Sickness Allowance, Child Disability Assistance Payment and Carer Supplement at 30 June</t>
  </si>
  <si>
    <t>Primary carers (carers of people with disability aged 0-64 years) who feel satisfied with their caring role, by carer sex, by State and Territory</t>
  </si>
  <si>
    <t>Primary carers (carers of people with disability aged 0-64 years) who do not experience negative impacts on their wellbeing due to their caring role, by carer sex, by State and Territory</t>
  </si>
  <si>
    <t>Proportion of the potential population who are participants in the NDIS, by remoteness area, 30 June</t>
  </si>
  <si>
    <t>Users of Employment Support Services aged 15-64 years, by remoteness area</t>
  </si>
  <si>
    <t>Proportion of the potential population who are participants in the NDIS, by Indigenous status, 30 June</t>
  </si>
  <si>
    <t>Users of Employment Support Services aged 15-64 years, by Indigenous status</t>
  </si>
  <si>
    <t>Aboriginal and Torres Strait Islander users of Employment Support Services aged 15-64 years, by age</t>
  </si>
  <si>
    <t>Aboriginal and Torres Strait Islander users of Disability Management Services aged 15-64 years, by age</t>
  </si>
  <si>
    <t>Proportion of the potential population who are participants in the NDIS, by CALD status, 30 June</t>
  </si>
  <si>
    <t>Users of Employment Support Services aged 15-64 years, by country of birth</t>
  </si>
  <si>
    <t>People aged 0-64 years in potential population who need more formal assistance than they are currently receiving, by sex, by State/Territory</t>
  </si>
  <si>
    <t>People aged 0-64 years in potential population who need more formal assistance than they are currently receiving, by remoteness area, by State/Territory</t>
  </si>
  <si>
    <t>Primary carers (carers of people with disability aged 0-64 years) who report a need for further assistance in their caring roles, by carer sex, by State/Territory</t>
  </si>
  <si>
    <t>Primary carers (carers of people with disability aged 0-64 years) who report a need for further assistance in their caring roles, by remoteness area, by State/Territory</t>
  </si>
  <si>
    <t>Proportion of the potential population who are participants in the NDIS, by sex, by age, 30 June</t>
  </si>
  <si>
    <t>Users of Employment Support Services aged 15-64 years, by sex</t>
  </si>
  <si>
    <t>Users of Disability Management Services aged 15-64 years, by sex</t>
  </si>
  <si>
    <t>Average number of days to complete an access decision to the NDIS, for the quarter ending 30 June</t>
  </si>
  <si>
    <t>Average number of days to complete an approval of a first plan in the NDIS, for the quarter ending 30 June</t>
  </si>
  <si>
    <t>Rate of younger people admitted to permanent residential aged care per 10 000 potential population, by Indigenous status, by age</t>
  </si>
  <si>
    <t>Permanent aged care residents aged under 65 years, 30 June</t>
  </si>
  <si>
    <t>Younger people who separated from permanent residential aged care to return to home/family, by Indigenous status, by age</t>
  </si>
  <si>
    <t>Younger people receiving permanent residential aged care, by Indigenous status, by age</t>
  </si>
  <si>
    <t>Young people in residential aged care who are active participants in the NDIS, as at 30 June</t>
  </si>
  <si>
    <t>Perceptions of NDIS participants and their carers about the choice and control they experience with care services and support received</t>
  </si>
  <si>
    <t>People with reported disability aged 15-64 years who are satisfied with the quality of assistance received from organised and formal services in the last six months, by sex, by State/Territory</t>
  </si>
  <si>
    <t>People with reported disability aged 15-64 years who are satisfied with the quality of assistance received from organised and formal services in the last six months, by remoteness area, by State/Territory</t>
  </si>
  <si>
    <t>Primary carers (carers of people with disability aged 0-64 years) who are satisfied with the quality of formal services received to help in their caring role, by remoteness area, by State and Territory</t>
  </si>
  <si>
    <t>People with reported disability aged 15-64 years who are satisfied with the range of organised and formal service options available, by remoteness area, by State/Territory</t>
  </si>
  <si>
    <t>Primary carers (carers of people with disability aged 0-64 years) who are satisfied with the range of formal services available to help in their caring role, by remoteness area, by State and Territory</t>
  </si>
  <si>
    <t>Real Australian Government funding per user of non-government provided employment services</t>
  </si>
  <si>
    <t>Australian Government funding per user of non-government provided employment services</t>
  </si>
  <si>
    <t>Underemployment rate for people with disability aged 15-64 years, by disability status, by State/Territory</t>
  </si>
  <si>
    <t>Labour force participation rate for people with disability aged 15-64 years, by disability status, by State/Territory</t>
  </si>
  <si>
    <t>Employment–to–population ratio for people with disability aged 15-64 years, by disability status, by State/Territory</t>
  </si>
  <si>
    <t>Unemployment rate for people with disability aged 15-64 years, by disability status, by State/Territory</t>
  </si>
  <si>
    <t>Labour force participation rate for people with disability aged 15-64 years, all with reported disability, by remoteness area, by State/Territory</t>
  </si>
  <si>
    <t>Employment–to–population ratio for people with disability aged 15-64 years, all with reported disability, by remoteness area, by State/Territory</t>
  </si>
  <si>
    <t>Underemployment rate for primary carers (carers of people with disability aged 0-64 years) aged 15-64 years, by carer sex, by State and Territory</t>
  </si>
  <si>
    <t>Labour force participation rate for primary carers (carers of people with disability aged 0-64 years) aged 15-64 years, by carer sex, by State/Territory</t>
  </si>
  <si>
    <t>Employment–to–population ratio for primary carers (carers of people with disability aged 0-64 years) aged 15-64 years, by carer sex, by State/Territory</t>
  </si>
  <si>
    <t>Unemployment rate for primary carers (carers of people with disability aged 0-64 years) aged 15-64 years, by carer sex, by State and Territory</t>
  </si>
  <si>
    <t>Labour force participation rate for primary carers (carers of people with disability aged 0-64 years) aged 15-64 years, by remoteness area, by State/Territory</t>
  </si>
  <si>
    <t>Employment–to–population ratio for primary carers (carers of people with disability aged 0-64 years) aged 15-64 years, by remoteness area, by State and Territory</t>
  </si>
  <si>
    <t>Unemployment rate for primary carers (carers of people with disability aged 0-64 years) and non-carers, people aged 15-64 years, by country of birth</t>
  </si>
  <si>
    <t>People with disability aged 15-64 years who have had face-to-face contact with ex-household family or friends in the previous week, by disability status, by State/Territory</t>
  </si>
  <si>
    <t>People with disability aged 15-64 years who travelled to a social activity in the last two weeks, by disability status, by State/Territory</t>
  </si>
  <si>
    <t>People with disability aged 5-64 years who report the main reason for not leaving home as often as they would like is their disability or condition, all with reported disability, by country of birth, by State/Territory</t>
  </si>
  <si>
    <t>People with disability aged 15-64 years who have had face-to-face contact with family or friends in the previous week, all with reported disability, by remoteness area, by State/Territory</t>
  </si>
  <si>
    <t>People with disability aged 15-64 years who travelled to a social activity in the last two weeks, all with reported disability, by remoteness area, by State/Territory</t>
  </si>
  <si>
    <t>People with disability aged 5-64 years who report the main reason for not leaving home as often as they would like is their disability or condition, all with reported disability, by disability status, by State/Territory</t>
  </si>
  <si>
    <t>People with disability aged 5-64 years who report the main reason for not leaving home as often as they would like is their disability or condition, all with reported disability, by remoteness area, by State/Territory</t>
  </si>
  <si>
    <t>People with disability aged 15-64 years, whether experienced unfair treatment or discrimination in the last 12 months from service and hospitality staff due to disability, by sex</t>
  </si>
  <si>
    <t>People with disability aged 15-64 years, whether experienced unfair treatment or discrimination in the last 12 months from service and hospitality staff due to disability, by remoteness area</t>
  </si>
  <si>
    <t>People with disability aged 15-64 years, whether has avoided services due to disability in the last 12 months, by sex</t>
  </si>
  <si>
    <t>People with disability aged 15-64 years, whether has avoided services due to disability in the last 12 months, by remoteness area</t>
  </si>
  <si>
    <t>People with disability aged 15-64 years reporting difficulty using public transport, by disability status, by State/Territory</t>
  </si>
  <si>
    <t>Proportion of NDIS participants with approved plans accessing mainstream supports, by support type, 30 June</t>
  </si>
  <si>
    <t>Proportion of NDIS participants describing satisfaction with the agency as good or very good, at 30 June</t>
  </si>
  <si>
    <t>Average annualised NDIS committed support by primary disability group, active participants with initial plan approvals, 30 June</t>
  </si>
  <si>
    <t>Average annualised NDIS committed support by age group, active participants with initial plan approvals, 30 June</t>
  </si>
  <si>
    <t>Utilisation of NDIS committed supports by primary disability group, measured at 30 June</t>
  </si>
  <si>
    <t>Utilisation of NDIS committed supports by age group, measured at 30 June</t>
  </si>
  <si>
    <t>Number of active NDIS providers in each registration group by legal entity type, 30 June</t>
  </si>
  <si>
    <t>NDIS committed supports and payments, to 30 June</t>
  </si>
  <si>
    <t>NDA Potential Population, 30 June</t>
  </si>
  <si>
    <t>Table 15A.1</t>
  </si>
  <si>
    <t>Government expenditure, by type, 2020-21 dollars (a)</t>
  </si>
  <si>
    <t>Unit</t>
  </si>
  <si>
    <r>
      <rPr>
        <i/>
        <sz val="10"/>
        <color rgb="FF000000"/>
        <rFont val="Arial"/>
        <family val="2"/>
      </rPr>
      <t>NSW</t>
    </r>
    <r>
      <rPr>
        <sz val="10"/>
        <color rgb="FF000000"/>
        <rFont val="Arial"/>
        <family val="2"/>
      </rPr>
      <t xml:space="preserve"> (b)</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</si>
  <si>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</si>
  <si>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</si>
  <si>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xml:space="preserve"> (d)</t>
    </r>
  </si>
  <si>
    <r>
      <rPr>
        <i/>
        <sz val="10"/>
        <color rgb="FF000000"/>
        <rFont val="Arial"/>
        <family val="2"/>
      </rPr>
      <t>SA</t>
    </r>
    <r>
      <rPr>
        <sz val="10"/>
        <color rgb="FF000000"/>
        <rFont val="Arial"/>
        <family val="2"/>
      </rPr>
      <t xml:space="preserve"> (c), (e)</t>
    </r>
  </si>
  <si>
    <r>
      <rPr>
        <i/>
        <sz val="10"/>
        <color rgb="FF000000"/>
        <rFont val="Arial"/>
        <family val="2"/>
      </rPr>
      <t>Tas</t>
    </r>
    <r>
      <rPr>
        <sz val="10"/>
        <color rgb="FF000000"/>
        <rFont val="Arial"/>
        <family val="2"/>
      </rPr>
      <t xml:space="preserve"> (c), (f)</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</si>
  <si>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</si>
  <si>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</si>
  <si>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Total</t>
    </r>
    <r>
      <rPr>
        <sz val="10"/>
        <color rgb="FF000000"/>
        <rFont val="Arial"/>
        <family val="2"/>
      </rPr>
      <t xml:space="preserve"> (g)</t>
    </r>
  </si>
  <si>
    <r>
      <rPr>
        <i/>
        <sz val="10"/>
        <color rgb="FF000000"/>
        <rFont val="Arial"/>
        <family val="2"/>
      </rPr>
      <t>Aus Gov</t>
    </r>
    <r>
      <rPr>
        <sz val="10"/>
        <color rgb="FF000000"/>
        <rFont val="Arial"/>
        <family val="2"/>
      </rPr>
      <t xml:space="preserve"> (h)</t>
    </r>
  </si>
  <si>
    <r>
      <rPr>
        <i/>
        <sz val="10"/>
        <color rgb="FF000000"/>
        <rFont val="Arial"/>
        <family val="2"/>
      </rPr>
      <t>Aust</t>
    </r>
    <r>
      <rPr>
        <sz val="10"/>
        <color rgb="FF000000"/>
        <rFont val="Arial"/>
        <family val="2"/>
      </rPr>
      <t/>
    </r>
  </si>
  <si>
    <t>NDIS contributions (i), (j)</t>
  </si>
  <si>
    <t>2020-21</t>
  </si>
  <si>
    <t>$'000</t>
  </si>
  <si>
    <t>2019-20</t>
  </si>
  <si>
    <t>Total direct service delivery</t>
  </si>
  <si>
    <t>2020-21 (k), (l)</t>
  </si>
  <si>
    <t>–</t>
  </si>
  <si>
    <t>2019-20 (k), (l)</t>
  </si>
  <si>
    <t>2018-19 (k), (l)</t>
  </si>
  <si>
    <t>2017-18 (k), (l)</t>
  </si>
  <si>
    <t>2016-17 (k), (l)</t>
  </si>
  <si>
    <t>2015-16 (k), (l)</t>
  </si>
  <si>
    <t>2014-15 (k), (l)</t>
  </si>
  <si>
    <t>2013-14 (k), (l)</t>
  </si>
  <si>
    <t>2012-13</t>
  </si>
  <si>
    <t>2011-12</t>
  </si>
  <si>
    <t>Administration expenditure</t>
  </si>
  <si>
    <t>2018-19</t>
  </si>
  <si>
    <t>2017-18</t>
  </si>
  <si>
    <t>2016-17</t>
  </si>
  <si>
    <t>2015-16</t>
  </si>
  <si>
    <t>2014-15</t>
  </si>
  <si>
    <t>2013-14</t>
  </si>
  <si>
    <t>Capital grants to non-government service providers</t>
  </si>
  <si>
    <t>..</t>
  </si>
  <si>
    <t>Total expenditure on services including NDIS from 2019-20</t>
  </si>
  <si>
    <t>2020-21 (k)</t>
  </si>
  <si>
    <t>2019-20 (k)</t>
  </si>
  <si>
    <t>2018-19 (k)</t>
  </si>
  <si>
    <t>2017-18 (k)</t>
  </si>
  <si>
    <t>2016-17 (k)</t>
  </si>
  <si>
    <t>2015-16 (k)</t>
  </si>
  <si>
    <t>2014-15 (k)</t>
  </si>
  <si>
    <t>2013-14 (k)</t>
  </si>
  <si>
    <t>.. Not applicable. – Nil or rounded to zero.</t>
  </si>
  <si>
    <t>(a)</t>
  </si>
  <si>
    <t>Time series financial data are adjusted to 2020-21 dollars (i.e. 2020-21=100) using the General Government Final Consumption Expenditure (GGFCE) chain price deflator (table 2A.26).</t>
  </si>
  <si>
    <t>(b)</t>
  </si>
  <si>
    <t>NSW provided funding via a transfer (in nominal dollars) of $131 million (2011-12), $130 million (2012-13), $143 million (2013-14), $152.5 million (2014-15), $155.6 million (2015-16), $119.1 million (2016-17), and $339.7 million (2017-18) to the Australian Government for the notional support costs for younger people receiving residential and packaged aged care, as required under the National Partnership Agreement on Transitioning Responsibilities for Aged Care and Disability Services. This expenditure is not included in this table (but is included in NSW figures when reporting to NSW central agencies). This expenditure is included in Aged Care expenditure in section 14.</t>
  </si>
  <si>
    <t>For NSW, transfer data for 2016-17 and 2017-18 include the full National Disability Specific Purpose Payment transfer from the Commonwealth (i.e., not net of transfer repayments to the Commonwealth for NDA users that have transitioned to the NDIS).</t>
  </si>
  <si>
    <t>(c)</t>
  </si>
  <si>
    <t>Actual payroll tax is included for Queensland (for 2013-14 and prior years), for SA (for 2016-17 and prior years), for Tasmania (for 2011-12 and in part for 2012-13).</t>
  </si>
  <si>
    <t>(d)</t>
  </si>
  <si>
    <t>In 2017-18, a reduction in total expenditure on services reflects the bilateral agreement to transfer individuals from the WA Government run NDIS to the Commonwealth run scheme.</t>
  </si>
  <si>
    <t>WA data includes expenditure on service users who received services under the WA Government operated trial sites of the NDIS. The trial commenced on 1 July 2014 and ran until 30 June 2017. WA transfer payments data include Australian Government funding for specific projects in addition to core - CSTDA funding. Transfer data for 2017-18 are net of NDSPP transfer repayments to the Commonwealth for NDA participants that have transferred to the NDIS during the year.</t>
  </si>
  <si>
    <t>WA NDIS contributions in 2019-20 include expenditure for cross-billing for YPIRAC and Home Care packages to the Department of Health as well as WA NDIS Discount reconciliation for 2018-19.</t>
  </si>
  <si>
    <t>(e)</t>
  </si>
  <si>
    <t>From 2019-20, SA has not provided disability-specific services outside of the NDIS, hence SA expenditure only comprises NDIS contributions from 2019-20.</t>
  </si>
  <si>
    <t>(f)</t>
  </si>
  <si>
    <t>In Tasmania, capital grants to non-government service providers include transfer payments to Housing Tasmania for development of disability specific accommodation. From 2012-13 to 2014-15, administrative expenditure varied due to changes in methodology for allocation of corporate and divisional overheads.</t>
  </si>
  <si>
    <t>Data are calculated on an accrual basis and relevant cash transactions from prior financial years have been recognised in the current financial year data. Due to the accrual nature of the data most of the direct service expenditure includes transactions recognised in 2019-20 for disability services that were provided and funded for in 2018-19. This applies to expenditure from both jurisdiction funding and Australian Government funding, and it applies to all direct services delivery types (except 'Advocacy, information and print disability'). Most disability services that were previously state funded, had transitioned to the NDIS as at 1 July 2019. However, due to accruals, there were financial transactions for 2018-19 services that have been recognised in 2019-20. This is particularly relevant for accommodation services, where $7.4 million of the total 2019-20 expenditure of $7.8 million related to services provided and funded in 2018-19. The remaining 2019-20 accommodation expenditure related to services provided and funded by the State in 2019-20 (for services that are out of scope of the NDIS).</t>
  </si>
  <si>
    <t>(g)</t>
  </si>
  <si>
    <t>Total of states and territories.</t>
  </si>
  <si>
    <t>(h)</t>
  </si>
  <si>
    <t>For the Australian Government from 2019-20, the difference between total expenditure on services and NDIS contributions is due to the inclusion of Australian Government direct service delivery expenditure in the total.</t>
  </si>
  <si>
    <t>(i)</t>
  </si>
  <si>
    <t>NDIS contributions are the sum of cash and in-kind contributions to the NDIS, data do not include repayments to the Commonwealth by States and Territories of Intergovernmental payments for NDIS participants or repayment of Commonwealth grants for continuity of support arrangements.</t>
  </si>
  <si>
    <t>(j)</t>
  </si>
  <si>
    <t>States and Territories began transitioning to the NDIS in 2013-14. Due to the differing reporting treatment of expenditure on disability services across States and Territories during the transition period, full NDIS expenditure by all governments is only captured for 2019-20. Data from 2019-20 are therefore not comparable with 2013-14 to 2018-19, but are comparable with earlier data within jurisdictions.</t>
  </si>
  <si>
    <t>(k)</t>
  </si>
  <si>
    <t>From 2013-14, data for NSW, Victoria, SA and Tasmania and from 2014-15 data for NT, WA and the ACT and from 2015-16 data for Queensland are affected by the introduction of the National Disability Insurance Scheme (NDIS). For NSW, SA and Tasmania, total government expenditure includes 'in-kind' funding to the National Disability Insurance Agency (NDIA), but excludes 'cash' contributions. Total government expenditure for Victoria and the ACT includes both 'cash' and 'in-kind' funding to the NDIS. The NT total government expenditure for 2014-15 includes cash funding of $2.0 million to the NDIA, for 2015-16, 2016-17 and 2017-18 total expenditure excludes 'cash' contribution to the NDIA. For the NT for 2018-19, the majority of the National Disability Services Specific Purpose Payment was paid back to the Commonwealth under the NDIS, NT expenditure would be higher if this amount were included. Australian Government expenditure excludes both 'cash' and 'in-kind' funding to the NDIA. For SA, cash contributions to the NDIA for 2013-14 were $2.6 million. For SA in 2013-14, expenditure reduced by revenue received from NDIS trial ($485 000) and grant recoveries received in relation to transitioned clients ($672 000). In 2018-19, South Australia entered full Scheme NDIS however, some existing disability services clients did not transition to the NDIS by 30 June 2018. For these clients, the State and Commonwealth Governments agreed to apply a temporary financial adjustment to South Australia's financial contribution to the NDIS to cover reasonable costs associated with ongoing support to South Australian specialist disability services clients who have been found eligible for the NDIS but do not have an approved plan. Costs associated with the services provided to these clients, along with costs associated with services provided under in-kind arrangements are included in total government expenditure.</t>
  </si>
  <si>
    <t>(l)</t>
  </si>
  <si>
    <t>Due to the differing treatment of expenditure during the transition period to the NDIS, some elements of NDIS expenditure are captured in data from 2013-14 to 2018-19. Data from 2019-20 correspond to disability-specific services provided outside of the NDIS by jurisdictions.</t>
  </si>
  <si>
    <t>Source:</t>
  </si>
  <si>
    <r>
      <t xml:space="preserve">Australian, State and Territory governments (unpublished); Australian Bureau of Statistics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</si>
  <si>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15A.2</t>
  </si>
  <si>
    <t>Total real government expenditure, by source of funding, 2020-21 dollars (a)</t>
  </si>
  <si>
    <r>
      <rPr>
        <i/>
        <sz val="10"/>
        <color rgb="FF000000"/>
        <rFont val="Arial"/>
        <family val="2"/>
      </rPr>
      <t>Vic</t>
    </r>
    <r>
      <rPr>
        <sz val="10"/>
        <color rgb="FF000000"/>
        <rFont val="Arial"/>
        <family val="2"/>
      </rPr>
      <t xml:space="preserve"> (c)</t>
    </r>
  </si>
  <si>
    <r>
      <rPr>
        <i/>
        <sz val="10"/>
        <color rgb="FF000000"/>
        <rFont val="Arial"/>
        <family val="2"/>
      </rPr>
      <t>Qld</t>
    </r>
    <r>
      <rPr>
        <sz val="10"/>
        <color rgb="FF000000"/>
        <rFont val="Arial"/>
        <family val="2"/>
      </rPr>
      <t xml:space="preserve"> (d), (e)</t>
    </r>
  </si>
  <si>
    <r>
      <rPr>
        <i/>
        <sz val="10"/>
        <color rgb="FF000000"/>
        <rFont val="Arial"/>
        <family val="2"/>
      </rPr>
      <t>WA</t>
    </r>
    <r>
      <rPr>
        <sz val="10"/>
        <color rgb="FF000000"/>
        <rFont val="Arial"/>
        <family val="2"/>
      </rPr>
      <t xml:space="preserve"> (f)</t>
    </r>
  </si>
  <si>
    <r>
      <rPr>
        <i/>
        <sz val="10"/>
        <color rgb="FF000000"/>
        <rFont val="Arial"/>
        <family val="2"/>
      </rPr>
      <t>SA</t>
    </r>
    <r>
      <rPr>
        <sz val="10"/>
        <color rgb="FF000000"/>
        <rFont val="Arial"/>
        <family val="2"/>
      </rPr>
      <t xml:space="preserve"> (e), (g)</t>
    </r>
  </si>
  <si>
    <r>
      <rPr>
        <i/>
        <sz val="10"/>
        <color rgb="FF000000"/>
        <rFont val="Arial"/>
        <family val="2"/>
      </rPr>
      <t>Tas</t>
    </r>
    <r>
      <rPr>
        <sz val="10"/>
        <color rgb="FF000000"/>
        <rFont val="Arial"/>
        <family val="2"/>
      </rPr>
      <t xml:space="preserve"> (e), (h)</t>
    </r>
  </si>
  <si>
    <r>
      <rPr>
        <i/>
        <sz val="10"/>
        <color rgb="FF000000"/>
        <rFont val="Arial"/>
        <family val="2"/>
      </rPr>
      <t>ACT</t>
    </r>
    <r>
      <rPr>
        <sz val="10"/>
        <color rgb="FF000000"/>
        <rFont val="Arial"/>
        <family val="2"/>
      </rPr>
      <t xml:space="preserve"> (i)</t>
    </r>
  </si>
  <si>
    <r>
      <rPr>
        <i/>
        <sz val="10"/>
        <color rgb="FF000000"/>
        <rFont val="Arial"/>
        <family val="2"/>
      </rPr>
      <t>NT</t>
    </r>
    <r>
      <rPr>
        <sz val="10"/>
        <color rgb="FF000000"/>
        <rFont val="Arial"/>
        <family val="2"/>
      </rPr>
      <t xml:space="preserve"> (j)</t>
    </r>
  </si>
  <si>
    <r>
      <rPr>
        <i/>
        <sz val="10"/>
        <color rgb="FF000000"/>
        <rFont val="Arial"/>
        <family val="2"/>
      </rPr>
      <t>Total</t>
    </r>
    <r>
      <rPr>
        <sz val="10"/>
        <color rgb="FF000000"/>
        <rFont val="Arial"/>
        <family val="2"/>
      </rPr>
      <t xml:space="preserve"> (k)</t>
    </r>
  </si>
  <si>
    <r>
      <rPr>
        <i/>
        <sz val="10"/>
        <color rgb="FF000000"/>
        <rFont val="Arial"/>
        <family val="2"/>
      </rPr>
      <t>Aus Gov</t>
    </r>
    <r>
      <rPr>
        <sz val="10"/>
        <color rgb="FF000000"/>
        <rFont val="Arial"/>
        <family val="2"/>
      </rPr>
      <t xml:space="preserve"> (l)</t>
    </r>
  </si>
  <si>
    <t>Transfer payments received from the Australian Government</t>
  </si>
  <si>
    <t>Total expenditure from State and Territory funding</t>
  </si>
  <si>
    <t>2020-21 (m)</t>
  </si>
  <si>
    <t>2019-20 (m)</t>
  </si>
  <si>
    <t>2018-19 (m)</t>
  </si>
  <si>
    <t>2017-18 (m)</t>
  </si>
  <si>
    <t>2016-17 (m)</t>
  </si>
  <si>
    <t>2015-16 (m)</t>
  </si>
  <si>
    <t>2014-15 (m)</t>
  </si>
  <si>
    <t>2013-14 (m)</t>
  </si>
  <si>
    <t>NDIS contributions (n), (o)</t>
  </si>
  <si>
    <t>Victorian transfer data for 2016-17 include the full ND SPP transfer from the Commonwealth (ie, not net of transfer repayments to the Commonwealth for NDA users that have transitioned to the NDIS).</t>
  </si>
  <si>
    <t>Queensland transfer data for 2017-18 are net of ND SPP transfer repayments to the Commonwealth for NDA participants that have transferred to the NDIS during the year. Transfer payments include the NP for specialist disability services, NP for specialist disability services for persons aged 65 and over, and the NP for community services for disability workers.</t>
  </si>
  <si>
    <t>Expenditure in SA includes expenditure on equipment services for all years. For 2013-14, excludes portion of Commonwealth funding relating to the NDIS trial ($333 000). Transfer data for 2016-17 include the full ND SPP transfer from the Commonwealth (ie, not net of transfer repayments to the Commonwealth for NDA users that have transitioned to the NDIS).</t>
  </si>
  <si>
    <t>Expenditure in SA includes expenditure on equipment services for all years.</t>
  </si>
  <si>
    <t>Transfer data in SA include the full ND SPP transfer from the Commonwealth (i.e., not net of transfer repayments to the Commonwealth for NDA users that have transitioned to the NDIS) for 2016-17.</t>
  </si>
  <si>
    <t>Tasmania transfer data for 2016-17 include the full ND SPP transfer from the Commonwealth (ie, not net of transfer repayments to the Commonwealth for NDA users that have transitioned to the NDIS).</t>
  </si>
  <si>
    <t>ACT transfer data for 2016-17 are net of ND SPP transfer repayments to the Commonwealth for NDA participants that have transferred to the NDIS during the year. Transfer payments for 2014-15 and 2015-16 include repayments to the Commonwealth for the disability component of the SACS NP, and transfer payments for 2015-16 also include repayments for the NP for specialist disability services for persons aged 65 and over.</t>
  </si>
  <si>
    <t>For the NT, transfer payments include the NDSPP only. Transfer payments do not include the NP for community services for disability workers (SACS NP) or the NP for specialist disability services for persons aged 65 and over.</t>
  </si>
  <si>
    <t>(m)</t>
  </si>
  <si>
    <t>(n)</t>
  </si>
  <si>
    <t>(o)</t>
  </si>
  <si>
    <r>
      <t xml:space="preserve">Australian, State and Territory governments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</si>
  <si>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15A.3</t>
  </si>
  <si>
    <t>Government expenditure, by source of funding (a), (b)</t>
  </si>
  <si>
    <t>NSW</t>
  </si>
  <si>
    <t>Vic</t>
  </si>
  <si>
    <t>Qld</t>
  </si>
  <si>
    <t>WA</t>
  </si>
  <si>
    <t>SA</t>
  </si>
  <si>
    <t>Tas</t>
  </si>
  <si>
    <t>ACT</t>
  </si>
  <si>
    <t>NT</t>
  </si>
  <si>
    <t>Total</t>
  </si>
  <si>
    <t>Aust</t>
  </si>
  <si>
    <t>Expenditure by Australian Government</t>
  </si>
  <si>
    <t>%</t>
  </si>
  <si>
    <t>All figures in the table are calculated based on data presented in table 15A.2. For details of the original data, please refer to footnotes in table 15A.2.</t>
  </si>
  <si>
    <t>Table 15A.4</t>
  </si>
  <si>
    <t>Real government direct service delivery and total expenditure adjusted for payroll tax, 2020-21 dollars (a)</t>
  </si>
  <si>
    <r>
      <rPr>
        <i/>
        <sz val="10"/>
        <color rgb="FF000000"/>
        <rFont val="Arial"/>
        <family val="2"/>
      </rPr>
      <t>Total</t>
    </r>
    <r>
      <rPr>
        <sz val="10"/>
        <color rgb="FF000000"/>
        <rFont val="Arial"/>
        <family val="2"/>
      </rPr>
      <t xml:space="preserve"> (i)</t>
    </r>
  </si>
  <si>
    <r>
      <rPr>
        <i/>
        <sz val="10"/>
        <color rgb="FF000000"/>
        <rFont val="Arial"/>
        <family val="2"/>
      </rPr>
      <t>Aus Gov</t>
    </r>
    <r>
      <rPr>
        <sz val="10"/>
        <color rgb="FF000000"/>
        <rFont val="Arial"/>
        <family val="2"/>
      </rPr>
      <t/>
    </r>
  </si>
  <si>
    <t>2020-21 (j), (k)</t>
  </si>
  <si>
    <t>2019-20 (j), (k)</t>
  </si>
  <si>
    <t>2018-19 (j), (k)</t>
  </si>
  <si>
    <t>2017-18 (j), (k)</t>
  </si>
  <si>
    <t>2016-17 (j), (k)</t>
  </si>
  <si>
    <t>2015-16 (j), (k)</t>
  </si>
  <si>
    <t>2014-15 (j), (k)</t>
  </si>
  <si>
    <t>2013-14 (j), (k)</t>
  </si>
  <si>
    <t>Payroll tax (actual)</t>
  </si>
  <si>
    <t>2020-21 (j)</t>
  </si>
  <si>
    <t>2019-20 (j)</t>
  </si>
  <si>
    <t>2018-19 (j)</t>
  </si>
  <si>
    <t>2017-18 (j)</t>
  </si>
  <si>
    <t>2016-17 (j)</t>
  </si>
  <si>
    <t>2015-16 (j)</t>
  </si>
  <si>
    <t>2014-15 (j)</t>
  </si>
  <si>
    <t>2013-14 (j)</t>
  </si>
  <si>
    <t>Total direct service delivery (excluding actual payroll tax)</t>
  </si>
  <si>
    <t>Total direct service delivery (including actual payroll tax)</t>
  </si>
  <si>
    <t>Total expenditure on services (excluding actual payroll tax)</t>
  </si>
  <si>
    <t>Total expenditure on services (including actual payroll tax)</t>
  </si>
  <si>
    <t>Victoria payroll tax relates to internally delivered services only.</t>
  </si>
  <si>
    <t>Payroll tax data for Queensland include paid payroll tax and accrued payroll tax. Direct service delivery expenditure and administrative expenditure data exclude payroll tax.</t>
  </si>
  <si>
    <t>In WA, there has been an increase in administration expenditure to assist with the transfer and transition to the NDIA.</t>
  </si>
  <si>
    <t>Table 15A.5</t>
  </si>
  <si>
    <t>Real government direct service delivery expenditure, by service type, 2020-21 dollars (a)</t>
  </si>
  <si>
    <r>
      <rPr>
        <i/>
        <sz val="10"/>
        <color rgb="FF000000"/>
        <rFont val="Arial"/>
        <family val="2"/>
      </rPr>
      <t>Qld</t>
    </r>
    <r>
      <rPr>
        <sz val="10"/>
        <color rgb="FF000000"/>
        <rFont val="Arial"/>
        <family val="2"/>
      </rPr>
      <t xml:space="preserve"> (d)</t>
    </r>
  </si>
  <si>
    <r>
      <rPr>
        <i/>
        <sz val="10"/>
        <color rgb="FF000000"/>
        <rFont val="Arial"/>
        <family val="2"/>
      </rPr>
      <t>WA</t>
    </r>
    <r>
      <rPr>
        <sz val="10"/>
        <color rgb="FF000000"/>
        <rFont val="Arial"/>
        <family val="2"/>
      </rPr>
      <t xml:space="preserve"> (e)</t>
    </r>
  </si>
  <si>
    <r>
      <rPr>
        <i/>
        <sz val="10"/>
        <color rgb="FF000000"/>
        <rFont val="Arial"/>
        <family val="2"/>
      </rPr>
      <t>SA</t>
    </r>
    <r>
      <rPr>
        <sz val="10"/>
        <color rgb="FF000000"/>
        <rFont val="Arial"/>
        <family val="2"/>
      </rPr>
      <t xml:space="preserve"> (f)</t>
    </r>
  </si>
  <si>
    <r>
      <rPr>
        <i/>
        <sz val="10"/>
        <color rgb="FF000000"/>
        <rFont val="Arial"/>
        <family val="2"/>
      </rPr>
      <t>Tas</t>
    </r>
    <r>
      <rPr>
        <sz val="10"/>
        <color rgb="FF000000"/>
        <rFont val="Arial"/>
        <family val="2"/>
      </rPr>
      <t xml:space="preserve"> (g)</t>
    </r>
  </si>
  <si>
    <r>
      <rPr>
        <i/>
        <sz val="10"/>
        <color rgb="FF000000"/>
        <rFont val="Arial"/>
        <family val="2"/>
      </rPr>
      <t>ACT</t>
    </r>
    <r>
      <rPr>
        <sz val="10"/>
        <color rgb="FF000000"/>
        <rFont val="Arial"/>
        <family val="2"/>
      </rPr>
      <t xml:space="preserve"> (h)</t>
    </r>
  </si>
  <si>
    <t>NDIS contributions (j)</t>
  </si>
  <si>
    <t>Accommodation support</t>
  </si>
  <si>
    <t>Community support</t>
  </si>
  <si>
    <t>Community access</t>
  </si>
  <si>
    <t>Respite services</t>
  </si>
  <si>
    <t>Employment services</t>
  </si>
  <si>
    <t>Advocacy, information and print disability</t>
  </si>
  <si>
    <t>Other support services (k)</t>
  </si>
  <si>
    <t>Total direct service delivery and NDIS contributions (from 2019-20)</t>
  </si>
  <si>
    <t>2020-21 (l), (m), (n)</t>
  </si>
  <si>
    <t>2019-20 (l), (m), (n)</t>
  </si>
  <si>
    <t>2018-19 (l), (m)</t>
  </si>
  <si>
    <t>2017-18 (l), (m)</t>
  </si>
  <si>
    <t>2016-17 (l), (m)</t>
  </si>
  <si>
    <t>2015-16 (l), (m)</t>
  </si>
  <si>
    <t>2014-15 (l), (m)</t>
  </si>
  <si>
    <t>2013-14 (l), (m)</t>
  </si>
  <si>
    <t>For NSW, 2010-11 to 2014-15 data exclude payroll tax.</t>
  </si>
  <si>
    <t>In 2012-13, the reduction in expenditure in Community Access was offset equally by a corresponding increase in Community Support. This was due to an output structure realignment, whereby Day Programs was amalgamated under Individualised Support Packages from 2012-13 onwards.</t>
  </si>
  <si>
    <t>For Queensland, direct service delivery expenditure data exclude payroll tax for all years reported.</t>
  </si>
  <si>
    <t>WA transfer payments data include Australian Government funding for specific projects in addition to core - CSTDA funding.</t>
  </si>
  <si>
    <t>WA data includes expenditure on service users who received services under the WA Government operated trial sites of the NDIS. The trial commenced on 1 July 2014 and ran until 30 June 2017. In 2017-18, a reduction in total expenditure on services reflects the bilateral agreement to transfer individuals from the WA Government run NDIS to the Commonwealth run scheme. There has also been an increase in advocacy, information and print disability, with a number of grants being awarded for Information, Linkage and Capacity Building (ILC) to assist individuals during the time of transfer and transition to the NDIA.</t>
  </si>
  <si>
    <t>For SA, data include payroll tax from 2010-11 to 2016-17. Expenditure on other support in SA includes expenditure on equipment services for all years prior to 2019-20.</t>
  </si>
  <si>
    <t>The 2019-20 accommodation expenditure for Tasmania related to services provided and funded by the State in 2019-20 (for services that are out of scope of the NDIS).</t>
  </si>
  <si>
    <t>For Tasmania, direct service expenditure includes payroll tax until 2011-12 and partial for 2012-13.</t>
  </si>
  <si>
    <t>Services in the ACT are not subject to payroll tax. 2014-15 data include $109,164 in government expenditure through Enhanced Services Offer for 15 clients.</t>
  </si>
  <si>
    <t>Other support services includes advocacy, information and print disability.</t>
  </si>
  <si>
    <t>States and Territories began transitioning to the NDIS in 2013-14. Due to the differing reporting treatment of expenditure on disability services across States and Territories during the transition period, full NDIS expenditure by all governments is only captured for 2019-20 and 2020-21. Data from 2019-20 are therefore not comparable with 2013-14 to 2018-19, but are comparable with earlier data within jurisdictions.</t>
  </si>
  <si>
    <t>Table 15A.6</t>
  </si>
  <si>
    <t>Government expenditure, by service type (a), (b)</t>
  </si>
  <si>
    <t>Aus Gov</t>
  </si>
  <si>
    <t>Other support services</t>
  </si>
  <si>
    <t>NDIS contributions</t>
  </si>
  <si>
    <t>Total direct expenditure</t>
  </si>
  <si>
    <t>All figures in the table are calculated based on data presented in table 15A.5. For details of the original data, please refer to footnotes in table 15A.5.</t>
  </si>
  <si>
    <t>Table 15A.7</t>
  </si>
  <si>
    <t>People aged 0-64 years with disability, by disability status (a), (b), (c)</t>
  </si>
  <si>
    <r>
      <rPr>
        <i/>
        <sz val="10"/>
        <color rgb="FF000000"/>
        <rFont val="Arial"/>
        <family val="2"/>
      </rPr>
      <t>NSW</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</si>
  <si>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</si>
  <si>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</si>
  <si>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</si>
  <si>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</si>
  <si>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NT</t>
    </r>
    <r>
      <rPr>
        <sz val="10"/>
        <color rgb="FF000000"/>
        <rFont val="Arial"/>
        <family val="2"/>
      </rPr>
      <t xml:space="preserve"> (d)</t>
    </r>
  </si>
  <si>
    <r>
      <rPr>
        <i/>
        <sz val="10"/>
        <color rgb="FF000000"/>
        <rFont val="Arial"/>
        <family val="2"/>
      </rPr>
      <t>Aust</t>
    </r>
    <r>
      <rPr>
        <sz val="10"/>
        <color rgb="FF000000"/>
        <rFont val="Arial"/>
        <family val="2"/>
      </rPr>
      <t xml:space="preserve"> (e)</t>
    </r>
  </si>
  <si>
    <t>2018</t>
  </si>
  <si>
    <t>Profound core activity limitation</t>
  </si>
  <si>
    <t>Number of people</t>
  </si>
  <si>
    <t>'000</t>
  </si>
  <si>
    <t>Proportion of people</t>
  </si>
  <si>
    <t>Severe core activity limitation</t>
  </si>
  <si>
    <t>Moderate core activity limitation</t>
  </si>
  <si>
    <t>Mild core activity limitation</t>
  </si>
  <si>
    <t>2015</t>
  </si>
  <si>
    <t>Core activities comprise communication, mobility and self care.</t>
  </si>
  <si>
    <t>Discrepancies may occur between sums of the component items and totals. Refer to the SDAC Summary of Findings Publication (https://www.abs.gov.au/statistics/health/disability/disability-ageing-and-carers-australia-summary-findings/latest-release) for more details.</t>
  </si>
  <si>
    <t>Cells in the table have been randomly adjusted to avoid the release of confidential data.</t>
  </si>
  <si>
    <t>Data for the NT should be interpreted with caution as the Survey of Disability, Ageing and Carers excludes very remote areas which comprises more than 20 per cent of the estimated resident population in the NT living in private dwellings.</t>
  </si>
  <si>
    <t>Values for Australia may not sum to State and Territory total due to rounding.</t>
  </si>
  <si>
    <r>
      <t xml:space="preserve">ABS (unpublished) </t>
    </r>
    <r>
      <rPr>
        <i/>
        <sz val="10"/>
        <color rgb="FF000000"/>
        <rFont val="Arial"/>
        <family val="2"/>
      </rPr>
      <t>Survey of Disability, Ageing and Carers, Australia, 2018</t>
    </r>
    <r>
      <rPr>
        <sz val="10"/>
        <color rgb="FF000000"/>
        <rFont val="Arial"/>
        <family val="2"/>
      </rPr>
      <t xml:space="preserve"> and </t>
    </r>
    <r>
      <rPr>
        <i/>
        <sz val="10"/>
        <color rgb="FF000000"/>
        <rFont val="Arial"/>
        <family val="2"/>
      </rPr>
      <t>2015.</t>
    </r>
    <r>
      <rPr>
        <sz val="10"/>
        <color rgb="FF000000"/>
        <rFont val="Arial"/>
        <family val="2"/>
      </rPr>
      <t/>
    </r>
  </si>
  <si>
    <t>Table 15A.8</t>
  </si>
  <si>
    <t>NDIS participants, by primary disability type, 30 June (a), (b), (c)</t>
  </si>
  <si>
    <t>2021</t>
  </si>
  <si>
    <t>Number of participants at 30 June</t>
  </si>
  <si>
    <t>Autism</t>
  </si>
  <si>
    <t>no.</t>
  </si>
  <si>
    <t>Intellectual disability (d)</t>
  </si>
  <si>
    <t>Psychosocial disability</t>
  </si>
  <si>
    <t>Developmental delay</t>
  </si>
  <si>
    <t>Other neurological</t>
  </si>
  <si>
    <t>Other disability types</t>
  </si>
  <si>
    <t>All disability types</t>
  </si>
  <si>
    <t>Proportion of participants at 30 June</t>
  </si>
  <si>
    <t>2020</t>
  </si>
  <si>
    <t>2019</t>
  </si>
  <si>
    <t>For 30 June 2019 data State/Territory is defined by the bilateral phasing region, i.e. the jurisdiction where a participant resided when their initial plan was approved. Under this definition, there are no participants recorded under Other Territories. From 30 June 2020 State/Territory is defined by the current residing address of the participant.</t>
  </si>
  <si>
    <t>Some of the data provided in this table can be found in NDIA Quarterly Reports to disability ministers, 30 June (various years).</t>
  </si>
  <si>
    <t>There are 24 active participants at 30 June 2020 and 41 active participants at 30 June 2021 who reside in Other Territories including Norfolk Island. There are also 12 active participants at 30 June 2020 and 21 active participants at 30 June 2021 with missing jurisdiction information. These participants are not shown separately in the results on participant characteristics. They are included in the results for Australia but are not allocated to a State/Territory.</t>
  </si>
  <si>
    <t>Down syndrome is included in Intellectual Disability.</t>
  </si>
  <si>
    <t>National Disability Insurance Agency (NDIA) (unpublished).</t>
  </si>
  <si>
    <t>Table 15A.9</t>
  </si>
  <si>
    <t>NDIS participants, by primary disability type, by remoteness area, 30 June (a), (b), (c), (d)</t>
  </si>
  <si>
    <t>Major cities</t>
  </si>
  <si>
    <t>Intellectual disability (e)</t>
  </si>
  <si>
    <t>Regional areas</t>
  </si>
  <si>
    <t>np</t>
  </si>
  <si>
    <t>Remote areas</t>
  </si>
  <si>
    <t>Not stated remoteness</t>
  </si>
  <si>
    <r>
      <rPr>
        <b/>
        <sz val="10"/>
        <color rgb="FF000000"/>
        <rFont val="Arial"/>
        <family val="2"/>
      </rPr>
      <t>np</t>
    </r>
    <r>
      <rPr>
        <sz val="10"/>
        <color rgb="FF000000"/>
        <rFont val="Arial"/>
        <family val="2"/>
      </rPr>
      <t xml:space="preserve"> Not published. .. Not applicable. – Nil or rounded to zero.</t>
    </r>
  </si>
  <si>
    <t>Results are not shown if there are 10 or less participants in a group.</t>
  </si>
  <si>
    <t>NDIA (unpublished).</t>
  </si>
  <si>
    <t>Table 15A.10</t>
  </si>
  <si>
    <t>NDIS participants, by primary disability type, by Indigenous status, 30 June (a), (b), (c), (d)</t>
  </si>
  <si>
    <t>Aboriginal and Torres Strait Islander</t>
  </si>
  <si>
    <t>Non-Indigenous</t>
  </si>
  <si>
    <t>Not stated Indigenous status</t>
  </si>
  <si>
    <t>– Nil or rounded to zero.</t>
  </si>
  <si>
    <t>Table 15A.11</t>
  </si>
  <si>
    <t>NDIS participants, by primary disability type, by CALD status, 30 June (a), (b), (c), (d), (e)</t>
  </si>
  <si>
    <t>with CALD status</t>
  </si>
  <si>
    <t>Intellectual disability (f)</t>
  </si>
  <si>
    <t>with non-CALD status</t>
  </si>
  <si>
    <t>Not stated CALD status</t>
  </si>
  <si>
    <r>
      <rPr>
        <b/>
        <sz val="10"/>
        <color rgb="FF000000"/>
        <rFont val="Arial"/>
        <family val="2"/>
      </rPr>
      <t>np</t>
    </r>
    <r>
      <rPr>
        <sz val="10"/>
        <color rgb="FF000000"/>
        <rFont val="Arial"/>
        <family val="2"/>
      </rPr>
      <t xml:space="preserve"> Not published. – Nil or rounded to zero.</t>
    </r>
  </si>
  <si>
    <t>CALD status is defined as country of birth is not Australia, New Zealand, the United Kingdom, Ireland, the United States of America, Canada or South Africa, or primary language spoken at home is not English.</t>
  </si>
  <si>
    <t>Table 15A.12</t>
  </si>
  <si>
    <t>Users of basic community care services by selected groups and ages (a), (b)</t>
  </si>
  <si>
    <r>
      <rPr>
        <i/>
        <sz val="10"/>
        <color rgb="FF000000"/>
        <rFont val="Arial"/>
        <family val="2"/>
      </rPr>
      <t>NSW</t>
    </r>
    <r>
      <rPr>
        <sz val="10"/>
        <color rgb="FF000000"/>
        <rFont val="Arial"/>
        <family val="2"/>
      </rPr>
      <t xml:space="preserve"> (c)</t>
    </r>
  </si>
  <si>
    <r>
      <rPr>
        <i/>
        <sz val="10"/>
        <color rgb="FF000000"/>
        <rFont val="Arial"/>
        <family val="2"/>
      </rPr>
      <t>NT</t>
    </r>
    <r>
      <rPr>
        <sz val="10"/>
        <color rgb="FF000000"/>
        <rFont val="Arial"/>
        <family val="2"/>
      </rPr>
      <t xml:space="preserve"> (e)</t>
    </r>
  </si>
  <si>
    <r>
      <rPr>
        <i/>
        <sz val="10"/>
        <color rgb="FF000000"/>
        <rFont val="Arial"/>
        <family val="2"/>
      </rPr>
      <t>Aust</t>
    </r>
    <r>
      <rPr>
        <sz val="10"/>
        <color rgb="FF000000"/>
        <rFont val="Arial"/>
        <family val="2"/>
      </rPr>
      <t xml:space="preserve"> (f)</t>
    </r>
  </si>
  <si>
    <t>&lt;50 years old (Aboriginal and Torres Strait Islander people)</t>
  </si>
  <si>
    <t>Number of users</t>
  </si>
  <si>
    <t>na</t>
  </si>
  <si>
    <t>Population</t>
  </si>
  <si>
    <t>Rate of users per 1000 population</t>
  </si>
  <si>
    <t>rate</t>
  </si>
  <si>
    <t>&lt;65 years old (people born in a non-English speaking country)</t>
  </si>
  <si>
    <t>&lt;50 (Aboriginal and Torres Strait Islander people) and &lt;65 years old (non-Indigenous people)</t>
  </si>
  <si>
    <t>2014-15 (g)</t>
  </si>
  <si>
    <r>
      <rPr>
        <b/>
        <sz val="10"/>
        <color rgb="FF000000"/>
        <rFont val="Arial"/>
        <family val="2"/>
      </rPr>
      <t>na</t>
    </r>
    <r>
      <rPr>
        <sz val="10"/>
        <color rgb="FF000000"/>
        <rFont val="Arial"/>
        <family val="2"/>
      </rPr>
      <t xml:space="preserve"> Not available. – Nil or rounded to zero.</t>
    </r>
  </si>
  <si>
    <t>Data from 2015-16 onwards are sourced from jurisdictions, where possible, and actual client numbers may be higher than those reported in this table.</t>
  </si>
  <si>
    <t>Includes service users with not stated Indigenous status aged 50 to 64 years, and excludes service users who turned 65 (or 50 if Aboriginal or Torres Strait Islander) during the 12-month reference period.</t>
  </si>
  <si>
    <t>NSW data for 2017-18 are based on the provider submissions during the first two quarters of 2017-18. By 31 December, 2017 the majority of NSW clients had transitioned to the NDIS and a decision was made to not require providers with the small number of remaining clients to submit data from 1 January 2018. This decision is unlikely to have impacted client numbers as it would not be expected that new clients would enter the BCC program during NDIS transition. The main impact of this decision relates to the total quantum of service activity data for NSW which may be under-reported as any BCC related service activity (as measured in Hours or Occasions of Service) which took place between 1 January 2018 to 30 June 2018 was not captured. It was expected that all remaining service users of basic community care services will have transitioned to the NDIS by 30 June 2018.</t>
  </si>
  <si>
    <t>In 2020-21, data for Queensland correspond to the Queensland Community Support Scheme (QCSS) and are limited to service users who identify as having a disability. Service user data for prior years were not limited to only those with a disability indicator. The decline in service user counts to 2019-20 can be mainly attributed to the transition of Community Care clients to the NDIS.</t>
  </si>
  <si>
    <t>For the NT, Basic Community Care data are included in the counts of NDA specialist disability service users. Basic Community Care data for the NT in 2016-17 and 2017-18 could not be separately identified for this table.</t>
  </si>
  <si>
    <t>The Australian total from 2016-17 onwards does not include jurisdictions where data are not available, and is not comparable to other years.</t>
  </si>
  <si>
    <t>Data for 2014-15 are derived from the HACC MDS.</t>
  </si>
  <si>
    <r>
      <t xml:space="preserve">State and Territory governments (unpublished); Australian Government Department of Social Services (unpublished) </t>
    </r>
    <r>
      <rPr>
        <i/>
        <sz val="10"/>
        <color rgb="FF000000"/>
        <rFont val="Arial"/>
        <family val="2"/>
      </rPr>
      <t>Home and Community Care Minimum Data Set.</t>
    </r>
    <r>
      <rPr>
        <sz val="10"/>
        <color rgb="FF000000"/>
        <rFont val="Arial"/>
        <family val="2"/>
      </rPr>
      <t/>
    </r>
  </si>
  <si>
    <t>Table 15A.13</t>
  </si>
  <si>
    <t>Basic community care services received by people aged under 65 years and Aboriginal and Torres Strait Islander people aged under 50 years (a)</t>
  </si>
  <si>
    <r>
      <rPr>
        <i/>
        <sz val="10"/>
        <color rgb="FF000000"/>
        <rFont val="Arial"/>
        <family val="2"/>
      </rPr>
      <t>Tas</t>
    </r>
    <r>
      <rPr>
        <sz val="10"/>
        <color rgb="FF000000"/>
        <rFont val="Arial"/>
        <family val="2"/>
      </rPr>
      <t xml:space="preserve"> (c)</t>
    </r>
  </si>
  <si>
    <t>2020-21 (f)</t>
  </si>
  <si>
    <t>Services</t>
  </si>
  <si>
    <t>Allied Health Care (g)</t>
  </si>
  <si>
    <t>hr</t>
  </si>
  <si>
    <t>Assessment</t>
  </si>
  <si>
    <t>Case Management and Client Care Co-ordination</t>
  </si>
  <si>
    <t>Centre Based Day Care</t>
  </si>
  <si>
    <t>Counselling/ Support/ Information/ Advocacy</t>
  </si>
  <si>
    <t>Domestic Assistance</t>
  </si>
  <si>
    <t>Home Maintenance</t>
  </si>
  <si>
    <t>Nursing Care (h)</t>
  </si>
  <si>
    <t>Other Food Services</t>
  </si>
  <si>
    <t>Personal Care</t>
  </si>
  <si>
    <t>Respite Care</t>
  </si>
  <si>
    <t>Social Support</t>
  </si>
  <si>
    <t>Meals</t>
  </si>
  <si>
    <t>Meals (Home and Centre)</t>
  </si>
  <si>
    <t>Deliveries</t>
  </si>
  <si>
    <t>Formal Linen Service</t>
  </si>
  <si>
    <t>Goods and Equipment</t>
  </si>
  <si>
    <t>Vehicles</t>
  </si>
  <si>
    <t>One-way trips</t>
  </si>
  <si>
    <t>2019-20 (f)</t>
  </si>
  <si>
    <t>2018-19 (f)</t>
  </si>
  <si>
    <t>2017-18 (f)</t>
  </si>
  <si>
    <t>2016-17 (f)</t>
  </si>
  <si>
    <t>2015-16 (f), (i)</t>
  </si>
  <si>
    <t>2014-15 (i)</t>
  </si>
  <si>
    <t>2013-14 (i)</t>
  </si>
  <si>
    <t>2012-13 (i)</t>
  </si>
  <si>
    <t>2011-12 (i)</t>
  </si>
  <si>
    <r>
      <rPr>
        <b/>
        <sz val="10"/>
        <color rgb="FF000000"/>
        <rFont val="Arial"/>
        <family val="2"/>
      </rPr>
      <t>na</t>
    </r>
    <r>
      <rPr>
        <sz val="10"/>
        <color rgb="FF000000"/>
        <rFont val="Arial"/>
        <family val="2"/>
      </rPr>
      <t xml:space="preserve"> Not available. .. Not applicable. – Nil or rounded to zero.</t>
    </r>
  </si>
  <si>
    <t>Tasmania's data for 2019-20 are complete. The transition of eligible people to the NDIS, (the majority of whom transferred between January 2019 to June 2019) in conjunction with changes to the way services were delivered because of the COVID-19 pandemic have both impacted outputs.</t>
  </si>
  <si>
    <t>Allied Health Care includes at Home and at Centre.</t>
  </si>
  <si>
    <t>Nursing Care includes at Home and at Centre.</t>
  </si>
  <si>
    <t>Data prior to 2015-16 are derived from the HACC MDS.</t>
  </si>
  <si>
    <t>Table 15A.14</t>
  </si>
  <si>
    <t>Recipients of Disability support pension, Mobility Allowance, Carer Payment, Carer Allowance, Sickness Allowance, Child Disability Assistance Payment and Carer Supplement at 30 June (a)</t>
  </si>
  <si>
    <r>
      <rPr>
        <i/>
        <sz val="10"/>
        <color rgb="FF000000"/>
        <rFont val="Arial"/>
        <family val="2"/>
      </rPr>
      <t>Other</t>
    </r>
    <r>
      <rPr>
        <sz val="10"/>
        <color rgb="FF000000"/>
        <rFont val="Arial"/>
        <family val="2"/>
      </rPr>
      <t/>
    </r>
  </si>
  <si>
    <t>Disability Support Pension (b)</t>
  </si>
  <si>
    <t>2017</t>
  </si>
  <si>
    <t>2016</t>
  </si>
  <si>
    <t>2014</t>
  </si>
  <si>
    <t>2013</t>
  </si>
  <si>
    <t>2012</t>
  </si>
  <si>
    <t>Mobility Allowance (c)</t>
  </si>
  <si>
    <t>Carer Payment (d)</t>
  </si>
  <si>
    <t>Carer Allowance (e)</t>
  </si>
  <si>
    <t>Sickness Allowance</t>
  </si>
  <si>
    <t>2021 (f)</t>
  </si>
  <si>
    <t>2020 (f)</t>
  </si>
  <si>
    <t>Child Disability Assistance Payment (g)</t>
  </si>
  <si>
    <t>Carer Supplement (h)</t>
  </si>
  <si>
    <t>Pensions, allowances and payments are not funded under the CSTDA/NDA. Australian totals may not sum as a result of rounding.</t>
  </si>
  <si>
    <t>The Disability Support Pension is a means tested income support payment for people aged 16 or over who have a physical, intellectual or psychiatric impairment (meeting set criteria) resulting in an inability to work or to be re-skilled for work for at least the next two years (as a result of impairment), or who are participating in the supported wage system. Special rules apply to the vision impaired.</t>
  </si>
  <si>
    <t>The Mobility Allowance is a non-means tested income supplement to assist with transport costs for people aged 16 or over with a disability who are in employment, vocational training, a combination of vocational training and employment, job search activities or voluntary work, and who are unable to use public transport without substantial assistance.</t>
  </si>
  <si>
    <t>The Carer Payment provides income support to people who, as a result of the demands of their caring role, are unable to support themselves through substantial workforce participation.</t>
  </si>
  <si>
    <t>The Carer Allowance is a supplementary payment available to people who provide daily care and attention at home for an adult or a child with a disability or severe medical condition. Data include Health Care Card only recipients.</t>
  </si>
  <si>
    <t>Sickness Allowance was a means tested income support payment for people aged 21 or over who are temporarily incapacitated from doing their normal work or study, due to illness or injury, and have a job or study to return to when they are fit. Sickness Allowance closed to new recipients on 20 March 2020 and ceased on 20 September 2020.</t>
  </si>
  <si>
    <t>The Child Disability Assistance Payment is an annual payment made for a child with disability under 16 years who attracts a payment of Carer Allowance for their carer. The payment can be used to assist families purchase support, aids, therapies, or respite that they require for their child with disability.</t>
  </si>
  <si>
    <t>An annual supplement to Carer Payment recipients and to Carer Allowance recipients for each person to which they provide care.</t>
  </si>
  <si>
    <t>State and Territory governments (unpublished).</t>
  </si>
  <si>
    <t>Table 15A.15</t>
  </si>
  <si>
    <t>Primary carers (carers of people with disability aged 0-64 years) who feel satisfied with their caring role, by carer sex, by State and Territory (a), (b), (c), (d), (e), (f), (g), (h)</t>
  </si>
  <si>
    <r>
      <rPr>
        <i/>
        <sz val="10"/>
        <color rgb="FF000000"/>
        <rFont val="Arial"/>
        <family val="2"/>
      </rPr>
      <t>NT</t>
    </r>
    <r>
      <rPr>
        <sz val="10"/>
        <color rgb="FF000000"/>
        <rFont val="Arial"/>
        <family val="2"/>
      </rPr>
      <t xml:space="preserve"> (i)</t>
    </r>
  </si>
  <si>
    <t>Primary carers (carers of people with disability aged 0-64 years)</t>
  </si>
  <si>
    <t>2018 (j)</t>
  </si>
  <si>
    <t>who feel satisfied with their caring role</t>
  </si>
  <si>
    <t>Males</t>
  </si>
  <si>
    <t>Females</t>
  </si>
  <si>
    <t>All people</t>
  </si>
  <si>
    <t>Total primary carers (k), (l)</t>
  </si>
  <si>
    <t>2009</t>
  </si>
  <si>
    <t>Data are comparable (subject to caveats) across jurisdictions and over time.</t>
  </si>
  <si>
    <t>Data are complete (subject to caveats) for the current reporting period.</t>
  </si>
  <si>
    <t>Data includes only those persons who undertook a personal interview, and does not include proxy interviews.</t>
  </si>
  <si>
    <t>Includes primary carers (aged 15 years and over) with a main recipient aged 0–64 years or a non-main recipient aged 0–64 years with a profound or severe core activity limitation. See 'key terms and references' for further information.</t>
  </si>
  <si>
    <t>Refer to SDAC Summary of Findings Publication (https://www.abs.gov.au/statistics/health/disability/disability-ageing-and-carers-australia-summary-findings/latest-release) for further information about the 'not stated' responses for these data items.</t>
  </si>
  <si>
    <t>Primary carers who did not state their satisfaction on the range of organised services available have been excluded from both the numerator and the denominator.</t>
  </si>
  <si>
    <t>Proportions have been calculated excluding these 'not stated' responses.</t>
  </si>
  <si>
    <t>The 95 per cent confidence interval (a reliability estimate) associated with each estimate is reported (for example, 80.0 per cent ± 2.7 percentage points). Refer to the Statistical context (section 2) for more information on confidence intervals.</t>
  </si>
  <si>
    <t>For 2018, these 'not stated' responses from primary carers represent 11.3 per cent of all primary carers included in the NDA definition (See 'key terms and references' for further information).</t>
  </si>
  <si>
    <t>Primary carers who did not state their wellbeing have been excluded from both the numerator and the denominator.</t>
  </si>
  <si>
    <t>Primary carers who did not report frequently feeling worried, depressed, angry or resentful, did not feel weary or lack energy, and had not been diagnosed with a stress related illness due to their caring role.</t>
  </si>
  <si>
    <t>*</t>
  </si>
  <si>
    <t>Estimate has a relative standard error (RSE) between 25 per cent and 50 per cent and should be used with caution.</t>
  </si>
  <si>
    <t>**</t>
  </si>
  <si>
    <t>Estimate has a relative standard error (RSE) of 50 per cent or more and is considered too unreliable for general use.</t>
  </si>
  <si>
    <r>
      <t xml:space="preserve">ABS (unpublished) </t>
    </r>
    <r>
      <rPr>
        <i/>
        <sz val="10"/>
        <color rgb="FF000000"/>
        <rFont val="Arial"/>
        <family val="2"/>
      </rPr>
      <t>Survey of Disability, Ageing and Carers, Australia, 2018</t>
    </r>
    <r>
      <rPr>
        <sz val="10"/>
        <color rgb="FF000000"/>
        <rFont val="Arial"/>
        <family val="2"/>
      </rPr>
      <t xml:space="preserve"> (and previous years).</t>
    </r>
  </si>
  <si>
    <t>Table 15A.16</t>
  </si>
  <si>
    <t>Primary carers (carers of people with disability aged 0-64 years) who do not experience negative impacts on their wellbeing due to their caring role, by carer sex, by State and Territory (a), (b), (c), (d), (e), (f), (g), (h), (i)</t>
  </si>
  <si>
    <t>2018 (k)</t>
  </si>
  <si>
    <t>who do not experience negative impacts on their wellbeing due to their caring role</t>
  </si>
  <si>
    <t>Total primary carers (l)</t>
  </si>
  <si>
    <t>Table 15A.17</t>
  </si>
  <si>
    <t>Proportion of the potential population who are participants in the NDIS, by remoteness area, 30 June (a), (b), (c)</t>
  </si>
  <si>
    <r>
      <rPr>
        <i/>
        <sz val="10"/>
        <color rgb="FF000000"/>
        <rFont val="Arial"/>
        <family val="2"/>
      </rPr>
      <t>ACT</t>
    </r>
    <r>
      <rPr>
        <sz val="10"/>
        <color rgb="FF000000"/>
        <rFont val="Arial"/>
        <family val="2"/>
      </rPr>
      <t xml:space="preserve"> (d)</t>
    </r>
  </si>
  <si>
    <t>2021 (e)</t>
  </si>
  <si>
    <t>Rate of participants at 30 June</t>
  </si>
  <si>
    <t>Per 1000 population</t>
  </si>
  <si>
    <t>Per 1000 potential population</t>
  </si>
  <si>
    <t>Inner and outer regional</t>
  </si>
  <si>
    <t>Remote and very remote</t>
  </si>
  <si>
    <t>Proportion of population at 30 June</t>
  </si>
  <si>
    <t>For all results in this table, State/Territory is defined by the current residing address of the participant.</t>
  </si>
  <si>
    <t>There are a number of participants in regional ACT as indicated in table 15A.9. However, reliable comparisons against the potential population and the general population cannot be made due to the small proportion of ACT residents who are categorised as living in a 'Regional' area. Hence, the comparisons shown for ACT 'Major city' are based on all ACT residents.</t>
  </si>
  <si>
    <t>The 2021 estimates for participants per 1000 potential population are lower than in 2020 in aggregate and for many of the individual results. For 2021 data, the estimates of potential population are based on the December 2020 Annual Financial Sustainability Report model, which projects a higher future steady state population than the December 2019 Portfolio Budget Statement model which was used to determine potential population estimates for 2019 and 2020 data.</t>
  </si>
  <si>
    <t>Table 15A.18</t>
  </si>
  <si>
    <t>Users of Employment Support Services aged 15-64 years, by remoteness area (a), (b)</t>
  </si>
  <si>
    <r>
      <rPr>
        <i/>
        <sz val="10"/>
        <color rgb="FF000000"/>
        <rFont val="Arial"/>
        <family val="2"/>
      </rPr>
      <t>Aust</t>
    </r>
    <r>
      <rPr>
        <sz val="10"/>
        <color rgb="FF000000"/>
        <rFont val="Arial"/>
        <family val="2"/>
      </rPr>
      <t xml:space="preserve"> (c)</t>
    </r>
  </si>
  <si>
    <t>2020-21 (d)</t>
  </si>
  <si>
    <t>Rate of users</t>
  </si>
  <si>
    <t>Inner regional</t>
  </si>
  <si>
    <t>Outer regional</t>
  </si>
  <si>
    <t>Major cities and inner regional</t>
  </si>
  <si>
    <t>Outer regional, remote and very remote</t>
  </si>
  <si>
    <t>All areas</t>
  </si>
  <si>
    <t>Proportion of population</t>
  </si>
  <si>
    <t>Proportion of users</t>
  </si>
  <si>
    <t>2019-20 (d)</t>
  </si>
  <si>
    <t>The definition of the potential population was revised in 2015 (using 2015 SDAC data), data were revised from 2012-13 to reflect this new definition. See 'key terms and references' for further information.</t>
  </si>
  <si>
    <t>Data on service users in each geographic location were estimated based on service users' residential postcodes for data prior to 2019-20. In some jurisdictions, there are services users from geographical locations that do not exist in that jurisdiction. This occurs when service users have accessed services in a state or territory other than their jurisdiction of residence (data are not reported in this table where the geography does not exist). In addition, some postcode areas were split between two or more geographic locations. Where this was the case the data were weighted according to the proportion of the population of the postcode area in each geographic location.</t>
  </si>
  <si>
    <t>Numbers for Australia may not equal the sum of numbers for each State and Territory because some users accessed services in more than one State or Territory.</t>
  </si>
  <si>
    <t>Data from 2019-20 use a different method for calculating the number of service users compared to earlier data.</t>
  </si>
  <si>
    <r>
      <t xml:space="preserve">Australian Government Department of Social Services (unpublished); Australian Institute of Health and Welfare (AIHW) (unpublished) </t>
    </r>
    <r>
      <rPr>
        <i/>
        <sz val="10"/>
        <color rgb="FF000000"/>
        <rFont val="Arial"/>
        <family val="2"/>
      </rPr>
      <t>Disability Services National Minimum Data Set.</t>
    </r>
    <r>
      <rPr>
        <sz val="10"/>
        <color rgb="FF000000"/>
        <rFont val="Arial"/>
        <family val="2"/>
      </rPr>
      <t/>
    </r>
  </si>
  <si>
    <t>Table 15A.19</t>
  </si>
  <si>
    <t>Proportion of the potential population who are participants in the NDIS, by Indigenous status, 30 June (a), (b), (c)</t>
  </si>
  <si>
    <t>2021 (d)</t>
  </si>
  <si>
    <t>Per 1000 Aboriginal and Torres Strait Islander population</t>
  </si>
  <si>
    <t>Per 1000 Aboriginal and Torres Strait Islander potential population</t>
  </si>
  <si>
    <t>Per 1000 non-Indigenous population</t>
  </si>
  <si>
    <t>Per 1000 non-Indigenous potential population</t>
  </si>
  <si>
    <t>Table 15A.20</t>
  </si>
  <si>
    <t xml:space="preserve">Users of Employment Support Services aged 15-64 years, by Indigenous status </t>
  </si>
  <si>
    <r>
      <rPr>
        <i/>
        <sz val="10"/>
        <color rgb="FF000000"/>
        <rFont val="Arial"/>
        <family val="2"/>
      </rPr>
      <t>Aust</t>
    </r>
    <r>
      <rPr>
        <sz val="10"/>
        <color rgb="FF000000"/>
        <rFont val="Arial"/>
        <family val="2"/>
      </rPr>
      <t xml:space="preserve"> (a)</t>
    </r>
  </si>
  <si>
    <t>2020-21 (b)</t>
  </si>
  <si>
    <t>Aboriginal and Torres Strait Islander people (c)</t>
  </si>
  <si>
    <t>Per 1000 Aboriginal and Torres Strait Islander potential population (d)</t>
  </si>
  <si>
    <t>Non-Indigenous people</t>
  </si>
  <si>
    <t>Per 1000 non-Indigenous potential population (d)</t>
  </si>
  <si>
    <t>All people (d)</t>
  </si>
  <si>
    <t>2019-20 (b)</t>
  </si>
  <si>
    <t>Where Indigenous status was inconsistently recorded for the same user, the user was counted as an Indigenous Australian.</t>
  </si>
  <si>
    <r>
      <t xml:space="preserve">Australian Government Department of Social Services (unpublished); AIHW (unpublished) AIHW analysis of ABS Australian Demographic Statistics (various years), ABS Estimates and Projections, Aboriginal and Torres Strait Islander Australians (various years), ABS Survey of Disability, Ageing and Carers (various years), ABS Census of Population and Housing (various years); AIHW (unpublished) </t>
    </r>
    <r>
      <rPr>
        <i/>
        <sz val="10"/>
        <color rgb="FF000000"/>
        <rFont val="Arial"/>
        <family val="2"/>
      </rPr>
      <t>Disability Services National Minimum Data Set.</t>
    </r>
    <r>
      <rPr>
        <sz val="10"/>
        <color rgb="FF000000"/>
        <rFont val="Arial"/>
        <family val="2"/>
      </rPr>
      <t/>
    </r>
  </si>
  <si>
    <t>Table 15A.21</t>
  </si>
  <si>
    <t>Aboriginal and Torres Strait Islander users of Employment Support Services aged 15-64 years, by age (a), (b)</t>
  </si>
  <si>
    <t>Number of users as a proportion of the Aboriginal and Torres Strait Islander population with an employment restriction</t>
  </si>
  <si>
    <t>2020-21 (c)</t>
  </si>
  <si>
    <t>15-49 years old</t>
  </si>
  <si>
    <t>15-64 years old</t>
  </si>
  <si>
    <t>2019-20 (c)</t>
  </si>
  <si>
    <t>Open employment services are delivered by the Australian Government.</t>
  </si>
  <si>
    <t>See 'key terms and references' for detailed information on the estimation of the number of people with an employment restriction.</t>
  </si>
  <si>
    <t>AIHW (unpublished) AIHW analysis of ABS Australian Demographic Statistics (various years), ABS Estimates and Projections, Aboriginal and Torres Strait Islander Australians (various years), ABS Survey of Disability, Ageing and Carers (various years), ABS Census of Population and Housing (various years).</t>
  </si>
  <si>
    <t>Table 15A.22</t>
  </si>
  <si>
    <t>Aboriginal and Torres Strait Islander users of Disability Management Services aged 15-64 years, by age (a), (b)</t>
  </si>
  <si>
    <t>2010-11</t>
  </si>
  <si>
    <t>Disability Management Services are delivered by the Australian Government.</t>
  </si>
  <si>
    <t>Australian Government Department of Social Services (unpublished); AIHW (unpublished) AIHW analysis of ABS Australian Demographic Statistics (various years), ABS Estimates and Projections, Aboriginal and Torres Strait Islander Australians (various years), ABS Survey of Disability, Ageing and Carers (various years), ABS Census of Population and Housing (various years).</t>
  </si>
  <si>
    <t>Table 15A.23</t>
  </si>
  <si>
    <t>Proportion of the potential population who are participants in the NDIS, by CALD status, 30 June (a), (b), (c), (d)</t>
  </si>
  <si>
    <t>Per 1000 population with CALD status</t>
  </si>
  <si>
    <t>Per 1000 potential population with CALD status</t>
  </si>
  <si>
    <t>Per 1000 population with non-CALD status</t>
  </si>
  <si>
    <t>Per 1000 potential population with non-CALD status</t>
  </si>
  <si>
    <t>with not stated CALD status</t>
  </si>
  <si>
    <t>All participants</t>
  </si>
  <si>
    <t>Per 1000 people</t>
  </si>
  <si>
    <t>Table 15A.24</t>
  </si>
  <si>
    <t>Users of Employment Support Services aged 15-64 years, by country of birth (a), (b), (c), (d)</t>
  </si>
  <si>
    <t>born in a non-English speaking country</t>
  </si>
  <si>
    <t>Per 1000 people born in a non-English speaking country</t>
  </si>
  <si>
    <t>Per 1000 potential population who were born in a non-English speaking country</t>
  </si>
  <si>
    <t>born in an English speaking country</t>
  </si>
  <si>
    <t>Per 1000 people born in an English speaking country</t>
  </si>
  <si>
    <t>Per 1000 potential population who were born in an English speaking country</t>
  </si>
  <si>
    <t>Data for service users born in a non-English speaking country were based on responses for country of birth with English Proficiency Groups 2–4. Data includes all countries except Australia, New Zealand, Canada, United Kingdom, South Africa, Ireland or the United States of America, which are classified as English speaking countries. Where country of birth was inconsistently recorded for the same service user, the service user was counted as having been born in a non-English speaking country.</t>
  </si>
  <si>
    <t>The potential populations and general populations of people born in an English/non-English speaking country are derived using country of birth data from the Australian Census of Population and Housing and the estimated resident population of states and territories in the relevant year. Estimates exclude people whose country of birth was not stated or who were visitors to Australia.</t>
  </si>
  <si>
    <t>A small proportion of service users were aged 65 or over and are included in the count of service users.</t>
  </si>
  <si>
    <t>Table 15A.25</t>
  </si>
  <si>
    <t>People aged 0-64 years in potential population who need more formal assistance than they are currently receiving, by sex, by State/Territory (a), (b), (c), (d), (e), (f), (g), (h)</t>
  </si>
  <si>
    <t>People in the potential population</t>
  </si>
  <si>
    <t>who need more formal assistance than they are currently receiving</t>
  </si>
  <si>
    <t>in the potential population</t>
  </si>
  <si>
    <t>Excludes people who are residents of cared accommodation.</t>
  </si>
  <si>
    <t>Excludes need for assistance with health care.</t>
  </si>
  <si>
    <t>Need for more formal assistance includes those who do not currently receive any assistance.</t>
  </si>
  <si>
    <t>Formal assistance comprises need for assistance from organised services with cognitive or emotional tasks, communication, household chores, meal preparation, mobility activities, property maintenance, reading or writing, self-care tasks and transport. Data excludes need for assistance with health care tasks.</t>
  </si>
  <si>
    <t>Table 15A.26</t>
  </si>
  <si>
    <t>People aged 0-64 years in potential population who need more formal assistance than they are currently receiving, by remoteness area, by State/Territory (a), (b), (c), (d), (e), (f), (g)</t>
  </si>
  <si>
    <r>
      <rPr>
        <i/>
        <sz val="10"/>
        <color rgb="FF000000"/>
        <rFont val="Arial"/>
        <family val="2"/>
      </rPr>
      <t>NT</t>
    </r>
    <r>
      <rPr>
        <sz val="10"/>
        <color rgb="FF000000"/>
        <rFont val="Arial"/>
        <family val="2"/>
      </rPr>
      <t xml:space="preserve"> (h)</t>
    </r>
  </si>
  <si>
    <t>Regional and remote areas (i)</t>
  </si>
  <si>
    <t>All areas (j)</t>
  </si>
  <si>
    <t>Outer regional and remote</t>
  </si>
  <si>
    <t>Includes inner regional, outer regional and remote areas. Excludes very remote and migratory areas. Refer to the SDAC Summary of Findings publication (https://www.abs.gov.au/statistics/health/disability/disability-ageing-and-carers-australia-summary-findings/latest-release) for further details.</t>
  </si>
  <si>
    <t>Table 15A.27</t>
  </si>
  <si>
    <t>Primary carers (carers of people with disability aged 0-64 years) who report a need for further assistance in their caring roles, by carer sex, by State/Territory (a), (b), (c), (d), (e), (f)</t>
  </si>
  <si>
    <r>
      <rPr>
        <i/>
        <sz val="10"/>
        <color rgb="FF000000"/>
        <rFont val="Arial"/>
        <family val="2"/>
      </rPr>
      <t>NT</t>
    </r>
    <r>
      <rPr>
        <sz val="10"/>
        <color rgb="FF000000"/>
        <rFont val="Arial"/>
        <family val="2"/>
      </rPr>
      <t xml:space="preserve"> (g)</t>
    </r>
  </si>
  <si>
    <t>Primary carers (carers of people with disability aged 0-64 years) needing formal assistance in their caring role</t>
  </si>
  <si>
    <t>who report a need for further assistance in their caring roles</t>
  </si>
  <si>
    <t>Total primary carers</t>
  </si>
  <si>
    <t>Reported need for further assistance relates to main recipient of care only.</t>
  </si>
  <si>
    <t>Includes primary carers who had not previously received assistance but reported needing assistance.</t>
  </si>
  <si>
    <t>Table 15A.28</t>
  </si>
  <si>
    <t>Primary carers (carers of people with disability aged 0-64 years) who report a need for further assistance in their caring roles, by remoteness area, by State/Territory (a), (b), (c), (d), (e), (f)</t>
  </si>
  <si>
    <t>Regional and remote areas (h)</t>
  </si>
  <si>
    <t>Table 15A.29</t>
  </si>
  <si>
    <t>Proportion of the potential population who are participants in the NDIS, by sex, by age, 30 June (a), (b), (c)</t>
  </si>
  <si>
    <t>0-14 years old</t>
  </si>
  <si>
    <t>Other</t>
  </si>
  <si>
    <t>15-24 years old</t>
  </si>
  <si>
    <t>25-44 years old</t>
  </si>
  <si>
    <t>45-64 years old</t>
  </si>
  <si>
    <t>65+ years old</t>
  </si>
  <si>
    <t>All ages</t>
  </si>
  <si>
    <t>Potential population at 30 June</t>
  </si>
  <si>
    <t>Participants at 30 June as a proportion of the potential population</t>
  </si>
  <si>
    <t>Table 15A.30</t>
  </si>
  <si>
    <t>Users of Employment Support Services aged 15-64 years, by sex (a), (b)</t>
  </si>
  <si>
    <t>Number of people who used Employment Support Services</t>
  </si>
  <si>
    <t>2020 (d)</t>
  </si>
  <si>
    <t>Estimated number of people with employment restriction on 30 June</t>
  </si>
  <si>
    <t>Number of users as a proportion of the estimated population with an employment restriction</t>
  </si>
  <si>
    <t>2019 (d)</t>
  </si>
  <si>
    <t>2011</t>
  </si>
  <si>
    <t>Table 15A.31</t>
  </si>
  <si>
    <t>Users of Disability Management Services aged 15-64 years, by sex (a), (b)</t>
  </si>
  <si>
    <t>Number of people who used Disability Management Services</t>
  </si>
  <si>
    <r>
      <t xml:space="preserve">Australian Government Department of Social Services (unpublished); Australian Government Department of Employment, Education and Workplace Relations (unpublished); AIHW (unpublished) AIHW analysis of ABS Australian Demographic Statistics (various years), ABS Estimates and Projections, Aboriginal and Torres Strait Islander Australians (various years), ABS Survey of Disability, Ageing and Carers (various years), ABS Census of Population and Housing (various years); AIHW (unpublished) </t>
    </r>
    <r>
      <rPr>
        <i/>
        <sz val="10"/>
        <color rgb="FF000000"/>
        <rFont val="Arial"/>
        <family val="2"/>
      </rPr>
      <t>Disability Services National Minimum Data Set.</t>
    </r>
    <r>
      <rPr>
        <sz val="10"/>
        <color rgb="FF000000"/>
        <rFont val="Arial"/>
        <family val="2"/>
      </rPr>
      <t/>
    </r>
  </si>
  <si>
    <t>Table 15A.32</t>
  </si>
  <si>
    <t>Average number of days to complete an access decision to the NDIS, for the quarter ending 30 June (a), (b)</t>
  </si>
  <si>
    <t>2021 (c)</t>
  </si>
  <si>
    <t>0-6 years old</t>
  </si>
  <si>
    <t>days</t>
  </si>
  <si>
    <t>7+ years old</t>
  </si>
  <si>
    <t>Data are comparable (subject to caveats) across jurisdictions but not over time.</t>
  </si>
  <si>
    <t>For 2019 and 2020, the timeframe measured is the average number of days to complete an access decision after an access request has been made.</t>
  </si>
  <si>
    <t>The timeframe measured is the average number of days to complete an access decision or request further information after an access request has been made. This is a change to the way this metric has been reported in previous years and reflects the proposed Participant Service Guarantee timeframes.</t>
  </si>
  <si>
    <t>Table 15A.33</t>
  </si>
  <si>
    <t>Average number of days to complete an approval of a first plan in the NDIS, for the quarter ending 30 June (a), (b)</t>
  </si>
  <si>
    <t>The timeframe measured is the average number of days to complete the approval of a first plan after the access requirements have been met.</t>
  </si>
  <si>
    <t>Table 15A.34</t>
  </si>
  <si>
    <t>Rate of younger people admitted to permanent residential aged care per 10 000 potential population, by Indigenous status, by age (a), (b), (c)</t>
  </si>
  <si>
    <t>Number of people admitted to permanent residential aged care</t>
  </si>
  <si>
    <t>0-49 years old</t>
  </si>
  <si>
    <t>50-64 years old</t>
  </si>
  <si>
    <t>Aboriginal and Torres Strait Islander people</t>
  </si>
  <si>
    <t>0-64 years old</t>
  </si>
  <si>
    <t>Estimated potential population for disability support services at 30 June</t>
  </si>
  <si>
    <t>Rate of people admitted to permanent residential aged care (per 10 000 potential population)</t>
  </si>
  <si>
    <t>&lt;70</t>
  </si>
  <si>
    <t>&lt;450</t>
  </si>
  <si>
    <t>&lt;525</t>
  </si>
  <si>
    <t>&lt;10</t>
  </si>
  <si>
    <t>&lt;160</t>
  </si>
  <si>
    <t>&lt;20</t>
  </si>
  <si>
    <t>Admissions to permanent residential aged care do not include admissions to residential respite care.</t>
  </si>
  <si>
    <t>Transfers and readmissions during the reporting period are excluded.</t>
  </si>
  <si>
    <t>AIHW (unpublished) AIHW analysis of Department of Health Aged Care Data Warehouse.</t>
  </si>
  <si>
    <t>Table 15A.35</t>
  </si>
  <si>
    <t>Permanent aged care residents aged under 65 years, 30 June (a), (b)</t>
  </si>
  <si>
    <t>Number of permanent aged care residents</t>
  </si>
  <si>
    <t>Data are for permanent residents in aged care.</t>
  </si>
  <si>
    <t>These data should be interpreted with care (particularly for the NT). There may be issues related to the age of Aboriginal and Torres Strait Islander residents being incorrectly recorded. An assessment of the data set in the NT has previously shown that approximately half of Aboriginal and Torres Strait Islander people's ages were incorrectly recorded.</t>
  </si>
  <si>
    <t>Table 15A.36</t>
  </si>
  <si>
    <t>Younger people who separated from permanent residential aged care to return to home/family, by Indigenous status, by age (a), (b)</t>
  </si>
  <si>
    <t>Number of people who separated from permanent residential aged care to return to home/family</t>
  </si>
  <si>
    <t>&lt;5</t>
  </si>
  <si>
    <t>&lt;50</t>
  </si>
  <si>
    <t>&lt;30</t>
  </si>
  <si>
    <t>&lt;110</t>
  </si>
  <si>
    <r>
      <rPr>
        <b/>
        <sz val="10"/>
        <color rgb="FF000000"/>
        <rFont val="Arial"/>
        <family val="2"/>
      </rPr>
      <t>na</t>
    </r>
    <r>
      <rPr>
        <sz val="10"/>
        <color rgb="FF000000"/>
        <rFont val="Arial"/>
        <family val="2"/>
      </rPr>
      <t xml:space="preserve"> Not available. </t>
    </r>
    <r>
      <rPr>
        <b/>
        <sz val="10"/>
        <color rgb="FF000000"/>
        <rFont val="Arial"/>
        <family val="2"/>
      </rPr>
      <t>np</t>
    </r>
    <r>
      <rPr>
        <sz val="10"/>
        <color rgb="FF000000"/>
        <rFont val="Arial"/>
        <family val="2"/>
      </rPr>
      <t xml:space="preserve"> Not published. – Nil or rounded to zero.</t>
    </r>
  </si>
  <si>
    <t>Permanent residential aged care does not include residential respite care.</t>
  </si>
  <si>
    <t>Includes only the last discharge for those residents who were discharged from permanent residential aged care during the financial year.</t>
  </si>
  <si>
    <t>Table 15A.37</t>
  </si>
  <si>
    <t>Younger people receiving permanent residential aged care, by Indigenous status, by age (a), (b)</t>
  </si>
  <si>
    <t>Number of people receiving permanent residential aged care</t>
  </si>
  <si>
    <t>&lt;60</t>
  </si>
  <si>
    <t>&lt;80</t>
  </si>
  <si>
    <t>Recipient numbers in care is a distinct count of clients in permanent residential aged care at any time during the financial year.</t>
  </si>
  <si>
    <t>Table 15A.38</t>
  </si>
  <si>
    <t>Young people in residential aged care who are active participants in the NDIS, as at 30 June (a), (b), (c)</t>
  </si>
  <si>
    <t>Permanent aged care residents at 30 June who are active participants in the NDIS</t>
  </si>
  <si>
    <t>Young people in residential aged care is defined as all people who enter an aged care facility prior to age 65.</t>
  </si>
  <si>
    <t>For 30 June 2021 and 30 June 2020, the results are measured as the numbers of active participants in residential aged care who are under 65 years of age at the reporting date.</t>
  </si>
  <si>
    <t>For 30 June 2019, the results are measured as the numbers of active participants who have ever been in residential aged care since first receiving an approved plan from the NDIS.</t>
  </si>
  <si>
    <t>Table 15A.39</t>
  </si>
  <si>
    <t>Perceptions of NDIS participants and their carers about the choice and control they experience with care services and support received (a), (b), (c), (d)</t>
  </si>
  <si>
    <t>2020-21 (f), (g)</t>
  </si>
  <si>
    <t>NDIS participants aged 0 years to school age</t>
  </si>
  <si>
    <t>Proportion of families/carers of NDIS participants</t>
  </si>
  <si>
    <t>who say their child is able to tell them what he/she wants</t>
  </si>
  <si>
    <t>NDIS participants from school age to 14 years</t>
  </si>
  <si>
    <t>Proportion of NDIS participants</t>
  </si>
  <si>
    <t>who have a genuine say in decisions about themselves</t>
  </si>
  <si>
    <t>NDIS participants aged 15-24 years (h)</t>
  </si>
  <si>
    <t>who are happy with the level of independence/control they have now</t>
  </si>
  <si>
    <t>NDIS participants aged 15-64 years</t>
  </si>
  <si>
    <t>who say they get to choose who supports them</t>
  </si>
  <si>
    <t>who say they get to choose what they do each day</t>
  </si>
  <si>
    <t>who say they have been given the opportunity to participate in a self-advocacy group meeting</t>
  </si>
  <si>
    <t>who say they want more choice and control in their life</t>
  </si>
  <si>
    <t>who say they feel in control selecting services</t>
  </si>
  <si>
    <t>2019-20 (f), (g)</t>
  </si>
  <si>
    <t>2017-18 (i)</t>
  </si>
  <si>
    <t>2016-17 (i)</t>
  </si>
  <si>
    <r>
      <rPr>
        <b/>
        <sz val="10"/>
        <color rgb="FF000000"/>
        <rFont val="Arial"/>
        <family val="2"/>
      </rPr>
      <t>np</t>
    </r>
    <r>
      <rPr>
        <sz val="10"/>
        <color rgb="FF000000"/>
        <rFont val="Arial"/>
        <family val="2"/>
      </rPr>
      <t xml:space="preserve"> Not published.</t>
    </r>
  </si>
  <si>
    <t>The results represent the view of participants entering the Scheme since 1 July 2016, and the views of their families/carers.</t>
  </si>
  <si>
    <t>The data are collected from the Short Form Outcomes Framework questionnaire completed when the participant enters the Scheme.</t>
  </si>
  <si>
    <t>Direct comparison of state/territory results may not be valid due to differences in demographic and other characteristics of the participants from different states/territories. Moreover, results for some states/territories may be based on relatively small numbers.</t>
  </si>
  <si>
    <t>NDIS data refers to the Commonwealth Government operated NDIS in WA.</t>
  </si>
  <si>
    <t>Data for this item were only collected from participants aged 15 to 24 years of age.</t>
  </si>
  <si>
    <t>The results shown for 2017 and subsequent years represent the views of participants and their families/carers at the time the participant entered the Scheme. Changes between years reflect the views of new entrants into the scheme and not the changes of the views of existing participants. Hence, the results cannot be used to infer longitudinal change.</t>
  </si>
  <si>
    <t>Table 15A.40</t>
  </si>
  <si>
    <t>People with reported disability aged 15-64 years who are satisfied with the quality of assistance received from organised and formal services in the last six months, by sex, by State/Territory (a), (b), (c), (d), (e), (f)</t>
  </si>
  <si>
    <t>People with reported disability who received formal assistance from organised and formal services with at least one activity in the previous 6 months</t>
  </si>
  <si>
    <t>who are satisfied with the quality of assistance</t>
  </si>
  <si>
    <t>Total who received assistance</t>
  </si>
  <si>
    <t>Satisfaction with quality of assistance received from organised services includes assistance with cognitive or emotional tasks, household chores, meal preparation, mobility, property maintenance, reading and writing, self-care tasks and transport. Data excludes assistance received with health care and communication tasks.</t>
  </si>
  <si>
    <t>Table 15A.41</t>
  </si>
  <si>
    <t>People with reported disability aged 15-64 years who are satisfied with the quality of assistance received from organised and formal services in the last six months, by remoteness area, by State/Territory (a), (b), (c), (d), (e), (f)</t>
  </si>
  <si>
    <t>Table 15A.42</t>
  </si>
  <si>
    <t>Primary carers (carers of people with disability aged 0-64 years) who are satisfied with the quality of formal services received to help in their caring role, by remoteness area, by State and Territory (a), (b), (c), (d), (e), (f), (g), (h)</t>
  </si>
  <si>
    <t>Primary carers (carers of people with disability aged 0-64 years) who received formal assistance in their caring role from organised services in the previous 6 months</t>
  </si>
  <si>
    <t>Regional and remote areas (k)</t>
  </si>
  <si>
    <t>Primary carers who received assistance</t>
  </si>
  <si>
    <t>2015 (l)</t>
  </si>
  <si>
    <t>2012 (m)</t>
  </si>
  <si>
    <t>Only includes primary carers who reported receiving assistance from organised services to assist with their caring role in the last 6 months.</t>
  </si>
  <si>
    <t>Primary carers who did not state their receipt and satisfaction with the quality of organised services have been excluded from both the numerator and the denominator. Proportions have been calculated excluding these 'not stated' responses.</t>
  </si>
  <si>
    <t>In 2018, these 'not stated' responses from primary carers represent 22.7 per cent of all primary carers included in the NDA definition (see 'key terms and references' for more details).</t>
  </si>
  <si>
    <t>The sample of primary carers who did not state their receipt and satisfaction with the quality of formal services received represent 14.2 per cent of all primary carers in the population for 2015.</t>
  </si>
  <si>
    <t>The sample of primary carers who did not state their receipt and satisfaction with the quality of formal services received represent 25.3 per cent of all primary carers in the population for 2012.</t>
  </si>
  <si>
    <t>Table 15A.43</t>
  </si>
  <si>
    <t>People with reported disability aged 15-64 years who are satisfied with the range of organised and formal service options available, by remoteness area, by State/Territory (a), (b), (c), (d), (e), (f), (g)</t>
  </si>
  <si>
    <t>People with reported disability who received formal assistance and/or needing formal assistance from organised and formal services with at least one activity in the previous 6 months</t>
  </si>
  <si>
    <t>who are satisfied with the range of organised and formal service options available</t>
  </si>
  <si>
    <t>Total who received and/or needed assistance</t>
  </si>
  <si>
    <t>Includes those who do not currently receive any assistance.</t>
  </si>
  <si>
    <t>Satisfaction with range of organised services available includes assistance with cognitive or emotional tasks, household chores, meal preparation, mobility tasks, property maintenance, reading and writing, self-care tasks and transport. Data excludes satisfaction with range of organised health care and communication services available.</t>
  </si>
  <si>
    <t>Table 15A.44</t>
  </si>
  <si>
    <t>Primary carers (carers of people with disability aged 0-64 years) who are satisfied with the range of formal services available to help in their caring role, by remoteness area, by State and Territory (a), (b), (c), (d), (e), (f), (g), (h)</t>
  </si>
  <si>
    <t>Primary carers (carers of people with disability aged 0-64 years) who received formal assistance and/or needing formal assistance in their caring role from organised services in the previous 6 months</t>
  </si>
  <si>
    <t>Primary carers who received and/or needed assistance (l)</t>
  </si>
  <si>
    <t>Estimates based on the Survey of Disability, Ageing and Carers sample who were primary carers of people, aged 0–64 years who were interviewed personally.</t>
  </si>
  <si>
    <t>Proportions have been calculated excluding these 'not stated' responses, which comprised 11.7 per cent of primary carers in 2018.</t>
  </si>
  <si>
    <t>Includes those who did not know the range of services available.</t>
  </si>
  <si>
    <t>The 'not stated' responses from primary carers represent 25.8 per cent of all primary carers in the population in 2012 and 14.5 per cent of all primary carers included in the NDA definition (see 'key terms and references' for more details).</t>
  </si>
  <si>
    <t>Table 15A.45</t>
  </si>
  <si>
    <t>Real Australian Government funding per user of non-government provided employment services, 2020-21 dollars (a), (b), (c), (d), (e)</t>
  </si>
  <si>
    <t>Real Australian Government funding</t>
  </si>
  <si>
    <t>Open program</t>
  </si>
  <si>
    <t>$</t>
  </si>
  <si>
    <t>Supported program</t>
  </si>
  <si>
    <t>All service types</t>
  </si>
  <si>
    <t>Users</t>
  </si>
  <si>
    <t>Supported program (f)</t>
  </si>
  <si>
    <t>Real Australian Government funding per user</t>
  </si>
  <si>
    <t>Real Australian Government funding (g)</t>
  </si>
  <si>
    <t>Real Australian Government funding per user (g)</t>
  </si>
  <si>
    <t>Users (h)</t>
  </si>
  <si>
    <t>Total expenditure reflects only direct employment and case-based funding expenditure. It does not include expenditure on quality assurance assessment and certification payments or employer incentives such as supported wage system and wage subsidies which cannot be identified against specific user activity types.</t>
  </si>
  <si>
    <t>Prior to 2019-20, this indicator is derived using service user data provided by the AIHW. Cost per employment service user data may differ from those reported in the Australian Government's annual report, as the Australian Government and the AIHW use different rules to count the number of employment service users. Where a person has used more than one service outlet during the reporting period, the person is counted more than once by the Australian Government, whereas the AIHW counts each person only once. In addition, the Australian Government includes independent workers in calculating service user numbers, whereas the AIHW does not.</t>
  </si>
  <si>
    <t>Service user numbers used to derive these results include a small number of users of services provided by organisations classified as government related, such as local councils.</t>
  </si>
  <si>
    <t>Care should be taken when comparing the efficiency indicators across jurisdictions and over time.</t>
  </si>
  <si>
    <t>There is a decline in the number of users of the supported program in 2020-21 due to transition to the NDIS. This program ceased on 31 March 2021, and the Disability Employment Continuity of Support program was introduced on 1 April 2021 to provide funding for supports and services for those who were supported program users, but who are not eligible for the NDIS.</t>
  </si>
  <si>
    <t>Advance COVID Payments were made available to DES providers in 2019-20, contributing to an increase in recorded expenditure for that year.</t>
  </si>
  <si>
    <t>In 2012-13, there were 52 426 users whose program was not reported. For the purposes of this table, these have been proportionally allocated to the open and supported programs.</t>
  </si>
  <si>
    <r>
      <t xml:space="preserve">Australian Government Department of Social Services (unpublished); AIHW (unpublished) </t>
    </r>
    <r>
      <rPr>
        <i/>
        <sz val="10"/>
        <color rgb="FF000000"/>
        <rFont val="Arial"/>
        <family val="2"/>
      </rPr>
      <t>Disability Services National Minimum Data Set;</t>
    </r>
    <r>
      <rPr>
        <sz val="10"/>
        <color rgb="FF000000"/>
        <rFont val="Arial"/>
        <family val="2"/>
      </rPr>
      <t xml:space="preserve">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</si>
  <si>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15A.46</t>
  </si>
  <si>
    <t>Australian Government funding per user of non-government provided employment services (a), (b), (c), (d)</t>
  </si>
  <si>
    <t>Nominal Australian Government funding per user</t>
  </si>
  <si>
    <t>2020-21 (e)</t>
  </si>
  <si>
    <t>2018-19 (g)</t>
  </si>
  <si>
    <t>Real Australian Government funding per user (h)</t>
  </si>
  <si>
    <t>Data are not comparable across jurisdictions, but are comparable (subject to caveats) within jurisdictions over time.</t>
  </si>
  <si>
    <t>Data for this measure are affected by a decline in the number of users of the supported program (and hence program expenditure) in 2020-21 due to transition to the NDIS. This program ceased on 31 March 2021, and the Disability Employment Continuity of Support program was introduced on 1 April 2021 to provide funding for supports and services for those who were supported program users, but who are not eligible for the NDIS.</t>
  </si>
  <si>
    <t>2018-19 data are affected by the inclusion of a lump-sum payment to DES providers across jurisdictions, with the result that some expenditure recorded for a jurisdiction may have been expended in another jurisdiction. This disproportionately affects NT numerator data for 2018-19, as an amount of approximately $3 million was paid to NT-based providers for contracts fulfilled in other jurisdictions.</t>
  </si>
  <si>
    <t>Table 15A.47</t>
  </si>
  <si>
    <t>Underemployment rate for people with disability aged 15-64 years, by disability status, by State/Territory (a), (b), (c), (d), (e)</t>
  </si>
  <si>
    <r>
      <rPr>
        <i/>
        <sz val="10"/>
        <color rgb="FF000000"/>
        <rFont val="Arial"/>
        <family val="2"/>
      </rPr>
      <t>NT</t>
    </r>
    <r>
      <rPr>
        <sz val="10"/>
        <color rgb="FF000000"/>
        <rFont val="Arial"/>
        <family val="2"/>
      </rPr>
      <t xml:space="preserve"> (f)</t>
    </r>
  </si>
  <si>
    <t>Number of people in the labour force</t>
  </si>
  <si>
    <t>who are underemployed</t>
  </si>
  <si>
    <t>With profound or severe disability (g)</t>
  </si>
  <si>
    <t>With other disability (h)</t>
  </si>
  <si>
    <t>Total with disability (i)</t>
  </si>
  <si>
    <t>With no disability</t>
  </si>
  <si>
    <t>employed or unemployed</t>
  </si>
  <si>
    <t>Proportion of people in the labour force</t>
  </si>
  <si>
    <t>For people aged 15–64 years, living in households.</t>
  </si>
  <si>
    <t>Underemployed is defined as persons aged 15–64 years who are employed and usually work less than 35 hours per week, who wanted to work more hours and would be able to start work with more hours in the next 4 weeks.</t>
  </si>
  <si>
    <t>Profound or severe core activity limitation refers to always or sometimes needing assistance with one or more of the core activities. Core activities comprise communication, mobility and self care.</t>
  </si>
  <si>
    <t>Includes those with moderate or mild core activity limitations, schooling or employment restrictions and those who do not have a specific limitation or restriction.</t>
  </si>
  <si>
    <t>Includes those who do not have a specific limitation or restriction.</t>
  </si>
  <si>
    <t>Table 15A.48</t>
  </si>
  <si>
    <t>Labour force participation rate for people with disability aged 15-64 years, by disability status, by State/Territory (a), (b), (c), (d)</t>
  </si>
  <si>
    <t>With profound or severe disability (f)</t>
  </si>
  <si>
    <t>With other disability (g)</t>
  </si>
  <si>
    <t>Total with disability (h)</t>
  </si>
  <si>
    <t>Number of people in the population</t>
  </si>
  <si>
    <t>Table 15A.49</t>
  </si>
  <si>
    <t>Employment–to–population ratio for people with disability aged 15-64 years, by disability status, by State/Territory (a), (b), (c), (d)</t>
  </si>
  <si>
    <t>who are employed</t>
  </si>
  <si>
    <t>Proportion of people in the population</t>
  </si>
  <si>
    <t>Table 15A.50</t>
  </si>
  <si>
    <t>Unemployment rate for people with disability aged 15-64 years, by disability status, by State/Territory (a), (b), (c), (d)</t>
  </si>
  <si>
    <t>who are unemployed</t>
  </si>
  <si>
    <t>Table 15A.51</t>
  </si>
  <si>
    <t>Labour force participation rate for people with disability aged 15-64 years, all with reported disability, by remoteness area, by State/Territory (a), (b), (c), (d)</t>
  </si>
  <si>
    <t>Regional and remote (f)</t>
  </si>
  <si>
    <t>Total with disability</t>
  </si>
  <si>
    <t>Outer regional and remote (f)</t>
  </si>
  <si>
    <t>Table 15A.52</t>
  </si>
  <si>
    <t>Employment–to–population ratio for people with disability aged 15-64 years, all with reported disability, by remoteness area, by State/Territory (a), (b), (c), (d)</t>
  </si>
  <si>
    <t>Table 15A.53</t>
  </si>
  <si>
    <t>Underemployment rate for primary carers (carers of people with disability aged 0-64 years) aged 15-64 years, by carer sex, by State and Territory (a), (b), (c), (d)</t>
  </si>
  <si>
    <t>Number of primary carers (carers of people with disability aged 0-64 years) in the labour force</t>
  </si>
  <si>
    <t>who are underemployed (f)</t>
  </si>
  <si>
    <t>Proportion of primary carers (carers of people with disability aged 0-64 years) in the labour force</t>
  </si>
  <si>
    <t>Table 15A.54</t>
  </si>
  <si>
    <t>Labour force participation rate for primary carers (carers of people with disability aged 0-64 years) aged 15-64 years, by carer sex, by State/Territory (a), (b), (c), (d)</t>
  </si>
  <si>
    <t>Number of primary carers (carers of people with disability aged 0-64 years) in the population</t>
  </si>
  <si>
    <t>Table 15A.55</t>
  </si>
  <si>
    <t>Employment–to–population ratio for primary carers (carers of people with disability aged 0-64 years) aged 15-64 years, by carer sex, by State/Territory (a), (b), (c), (d)</t>
  </si>
  <si>
    <t>Proportion of primary carers (carers of people with disability aged 0-64 years) in the population</t>
  </si>
  <si>
    <t>Table 15A.56</t>
  </si>
  <si>
    <t>Unemployment rate for primary carers (carers of people with disability aged 0-64 years) aged 15-64 years, by carer sex, by State and Territory (a), (b), (c), (d)</t>
  </si>
  <si>
    <t>Table 15A.57</t>
  </si>
  <si>
    <t>Labour force participation rate for primary carers (carers of people with disability aged 0-64 years) aged 15-64 years, by remoteness area, by State/Territory (a), (b), (c), (d)</t>
  </si>
  <si>
    <t>Table 15A.58</t>
  </si>
  <si>
    <t>Employment–to–population ratio for primary carers (carers of people with disability aged 0-64 years) aged 15-64 years, by remoteness area, by State and Territory (a), (b), (c), (d)</t>
  </si>
  <si>
    <t>Table 15A.59</t>
  </si>
  <si>
    <t>Unemployment rate for primary carers (carers of people with disability aged 0-64 years) and non-carers, people aged 15-64 years, by country of birth (a), (b), (c), (d)</t>
  </si>
  <si>
    <r>
      <rPr>
        <i/>
        <sz val="10"/>
        <color rgb="FF000000"/>
        <rFont val="Arial"/>
        <family val="2"/>
      </rPr>
      <t>Primary carers (carers of people with disability aged 0-64 years)</t>
    </r>
    <r>
      <rPr>
        <sz val="10"/>
        <color rgb="FF000000"/>
        <rFont val="Arial"/>
        <family val="2"/>
      </rPr>
      <t/>
    </r>
  </si>
  <si>
    <r>
      <rPr>
        <i/>
        <sz val="10"/>
        <color rgb="FF000000"/>
        <rFont val="Arial"/>
        <family val="2"/>
      </rPr>
      <t>Non-carers</t>
    </r>
    <r>
      <rPr>
        <sz val="10"/>
        <color rgb="FF000000"/>
        <rFont val="Arial"/>
        <family val="2"/>
      </rPr>
      <t/>
    </r>
  </si>
  <si>
    <t>People born in Australia</t>
  </si>
  <si>
    <t>People born outside Australia (f)</t>
  </si>
  <si>
    <r>
      <rPr>
        <b/>
        <sz val="10"/>
        <color rgb="FF000000"/>
        <rFont val="Arial"/>
        <family val="2"/>
      </rPr>
      <t>na</t>
    </r>
    <r>
      <rPr>
        <sz val="10"/>
        <color rgb="FF000000"/>
        <rFont val="Arial"/>
        <family val="2"/>
      </rPr>
      <t xml:space="preserve"> Not available.</t>
    </r>
  </si>
  <si>
    <t>Persons (aged 15–64 years) confirmed as not providing informal assistance or care to another person which is ongoing, or is likely to be ongoing, for at least six months.</t>
  </si>
  <si>
    <t>Other includes English speaking countries as stated in the English Proficiency Group Classification (Dept of Immigration and Border Protection) and non-English speaking countries. It also include those persons for whom country of birth was inadequately described or not stated, which is estimated to be less than 0.1 per cent nationally in 2015.</t>
  </si>
  <si>
    <t>Table 15A.60</t>
  </si>
  <si>
    <t>People with disability aged 15-64 years who have had face-to-face contact with ex-household family or friends in the previous week, by disability status, by State/Territory (a), (b), (c), (d), (e)</t>
  </si>
  <si>
    <t>Number of people with disability</t>
  </si>
  <si>
    <t>who have had face-to-face contact with ex-household family or friends in the previous week</t>
  </si>
  <si>
    <t>Face-to-face contact with family or friends (outside of the household) in the previous week includes those who have daily and weekly contact. Data excludes those who have fortnightly, monthly, quarterly or no contact, and those who have no family or friends.</t>
  </si>
  <si>
    <t>Table 15A.61</t>
  </si>
  <si>
    <t>People with disability aged 15-64 years who travelled to a social activity in the last two weeks, by disability status, by State/Territory (a), (b), (c), (d), (e)</t>
  </si>
  <si>
    <t>who travelled to a social activity in the last two weeks</t>
  </si>
  <si>
    <t>Includes those who travelled to a church or place of worship, a restaurant or club, went shopping, participated in sport or visited relatives or friends in the last two weeks.</t>
  </si>
  <si>
    <t>Table 15A.62</t>
  </si>
  <si>
    <t>People with disability aged 5-64 years who report the main reason for not leaving home as often as they would like is their disability or condition, all with reported disability, by country of birth, by State/Territory (a), (b), (c), (d)</t>
  </si>
  <si>
    <t>who report the main reason for not leaving home as often as they would like is their disability or condition</t>
  </si>
  <si>
    <t>born in Australia</t>
  </si>
  <si>
    <t>born in other English speaking countries (f)</t>
  </si>
  <si>
    <t>born in a non-English speaking country (g)</t>
  </si>
  <si>
    <t>For people aged 5–64 years, living in households.</t>
  </si>
  <si>
    <t>Other English speaking countries are as stated in the English Proficiency Group Classification (Dept of Immigration and Citizenship) and include Canada, Ireland, New Zealand, South Africa, United Kingdom, United States of America and Zimbabwe. Other English speaking countries exclude Zimbabwe for 2012.</t>
  </si>
  <si>
    <t>Non-English speaking countries includes those persons for whom country of birth was inadequately described. Non-English speaking countries include Zimbabwe for 2012.</t>
  </si>
  <si>
    <t>Table 15A.63</t>
  </si>
  <si>
    <t>People with disability aged 15-64 years who have had face-to-face contact with family or friends in the previous week, all with reported disability, by remoteness area, by State/Territory (a), (b), (c), (d), (e)</t>
  </si>
  <si>
    <t>Regional and remote (g)</t>
  </si>
  <si>
    <t>Outer regional and remote (g)</t>
  </si>
  <si>
    <t>Table 15A.64</t>
  </si>
  <si>
    <t>People with disability aged 15-64 years who travelled to a social activity in the last two weeks, all with reported disability, by remoteness area, by State/Territory (a), (b), (c), (d), (e)</t>
  </si>
  <si>
    <t>Table 15A.65</t>
  </si>
  <si>
    <t>People with disability aged 5-64 years who report the main reason for not leaving home as often as they would like is their disability or condition, all with reported disability, by disability status, by State/Territory (a), (b), (c), (d)</t>
  </si>
  <si>
    <t>in the population</t>
  </si>
  <si>
    <t>Table 15A.66</t>
  </si>
  <si>
    <t>People with disability aged 5-64 years who report the main reason for not leaving home as often as they would like is their disability or condition, all with reported disability, by remoteness area, by State/Territory (a), (b), (c), (d)</t>
  </si>
  <si>
    <t>Table 15A.67</t>
  </si>
  <si>
    <t>People with disability aged 15-64 years, whether experienced unfair treatment or discrimination in the last 12 months from service and hospitality staff due to disability, by sex (a), (b), (c)</t>
  </si>
  <si>
    <r>
      <rPr>
        <i/>
        <sz val="10"/>
        <color rgb="FF000000"/>
        <rFont val="Arial"/>
        <family val="2"/>
      </rPr>
      <t>NT</t>
    </r>
    <r>
      <rPr>
        <sz val="10"/>
        <color rgb="FF000000"/>
        <rFont val="Arial"/>
        <family val="2"/>
      </rPr>
      <t xml:space="preserve"> (e), (f)</t>
    </r>
  </si>
  <si>
    <r>
      <rPr>
        <i/>
        <sz val="10"/>
        <color rgb="FF000000"/>
        <rFont val="Arial"/>
        <family val="2"/>
      </rPr>
      <t>Aust</t>
    </r>
    <r>
      <rPr>
        <sz val="10"/>
        <color rgb="FF000000"/>
        <rFont val="Arial"/>
        <family val="2"/>
      </rPr>
      <t xml:space="preserve"> (d), (f)</t>
    </r>
  </si>
  <si>
    <t>who experienced unfair treatment or discrimination in the last 12 months from service or hospitality staff (g)</t>
  </si>
  <si>
    <t>Proportion of people with disability</t>
  </si>
  <si>
    <t>who experienced unfair treatment or discrimination in the last 12 months from service or hospitality staff</t>
  </si>
  <si>
    <t>All people (h)</t>
  </si>
  <si>
    <t>For 2015, data were not published for the ACT but are included in national totals.</t>
  </si>
  <si>
    <t>For 2015, data were not published for the NT but are included in national totals.</t>
  </si>
  <si>
    <t>Includes teacher or lecturer, health staff, bus drivers/rail staff/taxi drivers, restaurant/hospitality staff, or sales assistants.</t>
  </si>
  <si>
    <t>Excludes people who could not answer for themselves and people not living in households.</t>
  </si>
  <si>
    <t>Table 15A.68</t>
  </si>
  <si>
    <t>People with disability aged 15-64 years, whether experienced unfair treatment or discrimination in the last 12 months from service and hospitality staff due to disability, by remoteness area (a), (b), (c), (d)</t>
  </si>
  <si>
    <r>
      <rPr>
        <i/>
        <sz val="10"/>
        <color rgb="FF000000"/>
        <rFont val="Arial"/>
        <family val="2"/>
      </rPr>
      <t>NT</t>
    </r>
    <r>
      <rPr>
        <sz val="10"/>
        <color rgb="FF000000"/>
        <rFont val="Arial"/>
        <family val="2"/>
      </rPr>
      <t xml:space="preserve"> (f), (g)</t>
    </r>
  </si>
  <si>
    <r>
      <rPr>
        <i/>
        <sz val="10"/>
        <color rgb="FF000000"/>
        <rFont val="Arial"/>
        <family val="2"/>
      </rPr>
      <t>Aust</t>
    </r>
    <r>
      <rPr>
        <sz val="10"/>
        <color rgb="FF000000"/>
        <rFont val="Arial"/>
        <family val="2"/>
      </rPr>
      <t xml:space="preserve"> (e), (g)</t>
    </r>
  </si>
  <si>
    <t>who experienced unfair treatment or discrimination in the last 12 months from service or hospitality staff (h)</t>
  </si>
  <si>
    <t>Regional and remote (i)</t>
  </si>
  <si>
    <t>For 2015, data were not published for regional and remote areas for WA but are included in national totals.</t>
  </si>
  <si>
    <t>Table 15A.69</t>
  </si>
  <si>
    <t>People with disability aged 15-64 years, whether has avoided services due to disability in the last 12 months, by sex (a), (b), (c), (d), (e)</t>
  </si>
  <si>
    <t>who avoided services due to disability in the last 12 months</t>
  </si>
  <si>
    <t>Respondents were asked about situations avoided in the previous 12 months because of their disability. Data in this table include these services: university or educational facilities, medical facilities, shops, banks, restaurants, cafes or bars, public transport, public parks or recreation venues. Note that a person may have avoided the use of one of these services not because of the service itself, but due to other reasons. Information about exact reasons for avoiding these situations was not collected.</t>
  </si>
  <si>
    <t>Table 15A.70</t>
  </si>
  <si>
    <t>People with disability aged 15-64 years, whether has avoided services due to disability in the last 12 months, by remoteness area (a), (b), (c), (d), (e)</t>
  </si>
  <si>
    <t>Table 15A.71</t>
  </si>
  <si>
    <t>People with disability aged 15-64 years reporting difficulty using public transport, by disability status, by State/Territory (a), (b), (c), (d), (e)</t>
  </si>
  <si>
    <t>who leave home and who either could use some but not all forms of public transport, or could not use any form of public transport</t>
  </si>
  <si>
    <t>who leave home</t>
  </si>
  <si>
    <t>Excludes people not living in households.</t>
  </si>
  <si>
    <t>Excludes people with disability who do not leave home.</t>
  </si>
  <si>
    <t>Table 15A.72</t>
  </si>
  <si>
    <t>Proportion of NDIS participants with approved plans accessing mainstream supports, by support type, 30 June (a), (b), (c), (d)</t>
  </si>
  <si>
    <t>2021 (f), (g)</t>
  </si>
  <si>
    <t>Daily Activities</t>
  </si>
  <si>
    <t>Health and Wellbeing</t>
  </si>
  <si>
    <t>Lifelong Learning</t>
  </si>
  <si>
    <t>Other mainstream supports (h)</t>
  </si>
  <si>
    <t>Non-categorised service</t>
  </si>
  <si>
    <t>Any mainstream service</t>
  </si>
  <si>
    <t>2020 (f), (g)</t>
  </si>
  <si>
    <t>2019 (f)</t>
  </si>
  <si>
    <t>Data are not comparable across jurisdictions due to different cohorts of people with disability transitioning to the NDIS, and their different requirements for mainstream supports.</t>
  </si>
  <si>
    <t>Data excludes all plans approved in trial.</t>
  </si>
  <si>
    <t>Mainstream supports are assigned to the most appropriate category by NDIS planners. Examples of supports reported as contributing to participant Health and Wellbeing include general practitioners, specialist doctors, hospital and psychiatric support. Examples of supports reported as contributing to participant Lifelong Learning include school supports (such as special schools), TAFE and early childhood supports. Examples of supports reported as contributing to participant Daily Activities include some supports delivered through the health and education system, advice/management, advocacy and public trustees.</t>
  </si>
  <si>
    <t>These data refer to the Commonwealth Government operated NDIS in WA prior to 2019.</t>
  </si>
  <si>
    <t>Other mainstream supports includes the following categories: Assistive technology, Choice and Control, Consumables, Daily Equipment, Employment, Home Living, Housing and Home Modifications, Independence, Relationships, Social and Civic and Transport.</t>
  </si>
  <si>
    <t>Table 15A.73</t>
  </si>
  <si>
    <t>Proportion of NDIS participants describing satisfaction with the agency as good or very good, at 30 June (a), (b), (c), (d)</t>
  </si>
  <si>
    <t>Access process</t>
  </si>
  <si>
    <t>Pre-planning process</t>
  </si>
  <si>
    <t>Planning process</t>
  </si>
  <si>
    <t>Review process</t>
  </si>
  <si>
    <t>The participant satisfaction survey is conducted by the NDIA to gain an understanding of the participant experience at each stage of the NDIS pathway - access, pre-planning, planning and plan review. It does not measure satisfaction with NDIS providers or their delivery of supports.</t>
  </si>
  <si>
    <t>Prior to 1 October 2020 the survey was administered by the NDIA's National Contact Centre. Since October 2020, the participant satisfaction survey has been administered by an independent third party, Australian Healthcare Associates. This change in administrator resulted in a 'break' in the time series. For this reason, the results shown from surveys conducted in 2020 and earlier do not compare with those from 2021 onwards.</t>
  </si>
  <si>
    <t>Table 15A.74</t>
  </si>
  <si>
    <t>Average annualised NDIS committed support by primary disability group, active participants with initial plan approvals, 30 June (a), (b), (c), (d), (e)</t>
  </si>
  <si>
    <t>Average annualised committed support</t>
  </si>
  <si>
    <t>Per active participant with approved NDIS initial plan at 30 June</t>
  </si>
  <si>
    <t>Including participants with Supported Independent Living (SIL) supports.</t>
  </si>
  <si>
    <t>Average annualised committed supports are rounded to the nearest thousand dollars.</t>
  </si>
  <si>
    <t>Table 15A.75</t>
  </si>
  <si>
    <t>Average annualised NDIS committed support by age group, active participants with initial plan approvals, 30 June (a), (b), (c), (d), (e)</t>
  </si>
  <si>
    <t>7-14 years old</t>
  </si>
  <si>
    <t>15-18 years old</t>
  </si>
  <si>
    <t>19-24 years old</t>
  </si>
  <si>
    <t>25-34 years old</t>
  </si>
  <si>
    <t>35-44 years old</t>
  </si>
  <si>
    <t>45-54 years old</t>
  </si>
  <si>
    <t>55-64 years old</t>
  </si>
  <si>
    <t>Table 15A.76</t>
  </si>
  <si>
    <t>Utilisation of NDIS committed supports by primary disability group, measured at 30 June (a), (b), (c), (d), (e), (f)</t>
  </si>
  <si>
    <t>Utilisation rate</t>
  </si>
  <si>
    <t>Intellectual disability (g)</t>
  </si>
  <si>
    <t>The results for any participants who had an approved plan in the period being analysed and who either reside in Other Territiories or have a missing jurisdiction are included in the results for Australia but are not allocated to a State/Territory.</t>
  </si>
  <si>
    <t>As at 30 June each year, utilisation is measured over the support period 1 October to 31 March of that year. A lag is applied when reporting utilisation results as experience in the most recent months is still emerging.</t>
  </si>
  <si>
    <t>The results include in-kind supports, except where in-kind amounts cannot be allocated to an individual participant.</t>
  </si>
  <si>
    <t>Table 15A.77</t>
  </si>
  <si>
    <t>Utilisation of NDIS committed supports by age group, measured at 30 June (a), (b), (c), (d), (e), (f)</t>
  </si>
  <si>
    <t>Table 15A.78</t>
  </si>
  <si>
    <t>Number of active NDIS providers in each registration group by legal entity type, 30 June (a), (b), (c)</t>
  </si>
  <si>
    <t>Assistance services</t>
  </si>
  <si>
    <t>Accommodation/tenancy assistance</t>
  </si>
  <si>
    <t>Assistance animals</t>
  </si>
  <si>
    <t>Assistance with daily life tasks in group/shared living arrangement</t>
  </si>
  <si>
    <t>Assistance with travel/transport arrangements</t>
  </si>
  <si>
    <t>Daily Personal Activities</t>
  </si>
  <si>
    <t>Group and Centre Based Activities</t>
  </si>
  <si>
    <t>High Intensity Daily Personal Activities</t>
  </si>
  <si>
    <t>Household tasks</t>
  </si>
  <si>
    <t>Interpreting and translation</t>
  </si>
  <si>
    <t>Participation in community, social, and civic activities</t>
  </si>
  <si>
    <t>Assistive Technology</t>
  </si>
  <si>
    <t>Assistive equipment for recreation</t>
  </si>
  <si>
    <t>Assistive products for household tasks</t>
  </si>
  <si>
    <t>Assistance products for personal care and safety</t>
  </si>
  <si>
    <t>Communication and information equipment</t>
  </si>
  <si>
    <t>Customised prosthetics</t>
  </si>
  <si>
    <t>Hearing equipment</t>
  </si>
  <si>
    <t>Hearing services</t>
  </si>
  <si>
    <t>Personal Mobility Equipment</t>
  </si>
  <si>
    <t>Specialised Hearing Services</t>
  </si>
  <si>
    <t>Vision Equipment</t>
  </si>
  <si>
    <t>Capacity building services</t>
  </si>
  <si>
    <t>Assistance in coordinating/managing life stages, transitions, and supports</t>
  </si>
  <si>
    <t>Behaviour support</t>
  </si>
  <si>
    <t>Community nursing care for high needs</t>
  </si>
  <si>
    <t>Development of daily living and life skills</t>
  </si>
  <si>
    <t>Early intervention supports for early childhood</t>
  </si>
  <si>
    <t>Exercise Physiology and Physical Wellbeing activities</t>
  </si>
  <si>
    <t>Innovative Community Participation</t>
  </si>
  <si>
    <t>Specialised Driving Training</t>
  </si>
  <si>
    <t>Theraputic Supports</t>
  </si>
  <si>
    <t>Capital Services</t>
  </si>
  <si>
    <t>Home modification design and construction</t>
  </si>
  <si>
    <t>Specialist Disability Accommodation</t>
  </si>
  <si>
    <t>Vehicle Modifications</t>
  </si>
  <si>
    <t>Choice and control support services</t>
  </si>
  <si>
    <t>Management of funding for supports in participants plan</t>
  </si>
  <si>
    <t>Support Coordination</t>
  </si>
  <si>
    <t>Employment and Education support services</t>
  </si>
  <si>
    <t>Assistance to access and/or maintain employment and/or education</t>
  </si>
  <si>
    <t>Specialised Supported Employment</t>
  </si>
  <si>
    <t>Data refer to providers of agency-managed participants who have ever received a payment from the NDIS. Self-managed participants and participants with a plan manager can use unregistered providers, and hence the total number of providers supporting participants will be higher than shown here.</t>
  </si>
  <si>
    <t>Providers can be active in more than one registration group. Hence, the total number of active providers does not equal the sum of the number of approved active providers across the registration groups.</t>
  </si>
  <si>
    <t>Table 15A.79</t>
  </si>
  <si>
    <t>NDIS committed supports and payments, to 30 June (a)</t>
  </si>
  <si>
    <r>
      <rPr>
        <i/>
        <sz val="10"/>
        <color rgb="FF000000"/>
        <rFont val="Arial"/>
        <family val="2"/>
      </rPr>
      <t>Aust</t>
    </r>
    <r>
      <rPr>
        <sz val="10"/>
        <color rgb="FF000000"/>
        <rFont val="Arial"/>
        <family val="2"/>
      </rPr>
      <t xml:space="preserve"> (b)</t>
    </r>
  </si>
  <si>
    <t>Total committed supports</t>
  </si>
  <si>
    <t>$m</t>
  </si>
  <si>
    <t>Total payments</t>
  </si>
  <si>
    <t>Proportion utilised</t>
  </si>
  <si>
    <t>$m = Millions of dollars.</t>
  </si>
  <si>
    <t>Data on amounts committed and paid refer to the total for the Scheme from 1 July 2013 to 30 June 2021. Data should be interpreted with caution as different jurisdictions are at different stages of Scheme roll out. One of the most significant drivers of utilisation is the length of time a participant has been in the Scheme – with utilisation rates tending to be higher for those who have been in the Scheme longer.</t>
  </si>
  <si>
    <t>The results for Australia include committed supports and payments for participants who reside in Other Territories including Norfolk Island and also amounts where participant details are missing. These amounts are not allocated to a State/Territory.</t>
  </si>
  <si>
    <r>
      <t xml:space="preserve">NDIA 2021, </t>
    </r>
    <r>
      <rPr>
        <i/>
        <sz val="10"/>
        <color rgb="FF000000"/>
        <rFont val="Arial"/>
        <family val="2"/>
      </rPr>
      <t>Quarterly Report to disability ministers, 30 June 2021.</t>
    </r>
    <r>
      <rPr>
        <sz val="10"/>
        <color rgb="FF000000"/>
        <rFont val="Arial"/>
        <family val="2"/>
      </rPr>
      <t/>
    </r>
  </si>
  <si>
    <t>Table 15A.80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</si>
</sst>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0;\-0;0"/>
    <numFmt numFmtId="165" formatCode="###\ ###\ ###\ ##0;###\ ###\ ###\ ##0;###\ ###\ ###\ ##0"/>
    <numFmt numFmtId="166" formatCode="###\ ##0;\-###\ ##0;###\ ##0"/>
    <numFmt numFmtId="167" formatCode="##0;\-##0;##0"/>
    <numFmt numFmtId="168" formatCode="##\ ##0;\-##\ ##0;##\ ##0"/>
    <numFmt numFmtId="169" formatCode="#\ ##0;\-#\ ##0;#\ ##0"/>
    <numFmt numFmtId="170" formatCode="##\ ###\ ##0;\-##\ ###\ ##0;##\ ###\ ##0"/>
    <numFmt numFmtId="171" formatCode="#\ ###\ ##0;\-#\ ###\ ##0;#\ ###\ ##0"/>
    <numFmt numFmtId="172" formatCode="##0.0;\-##0.0;##0.0"/>
    <numFmt numFmtId="173" formatCode="###\ ###\ ###\ ##0.0;###\ ###\ ###\ ##0.0;###\ ###\ ###\ ##0.0"/>
    <numFmt numFmtId="174" formatCode="0.0;\-0.0;0.0"/>
    <numFmt numFmtId="175" formatCode="#0.0;\-#0.0;#0.0"/>
    <numFmt numFmtId="176" formatCode="#0;\-#0;#0"/>
    <numFmt numFmtId="177" formatCode="#\ ##0.0;\-#\ ##0.0;#\ ##0.0"/>
    <numFmt numFmtId="178" formatCode="##\ ##0.0;\-##\ ##0.0;##\ ##0.0"/>
    <numFmt numFmtId="179" formatCode="&quot;*&quot;#0.0;&quot;*&quot;\-#0.0;&quot;*&quot;#0.0;&quot;*&quot;General"/>
    <numFmt numFmtId="180" formatCode="&quot;**&quot;0.0;&quot;**&quot;\-0.0;&quot;**&quot;0.0;&quot;**&quot;General"/>
    <numFmt numFmtId="181" formatCode="&quot;*&quot;0.0;&quot;*&quot;\-0.0;&quot;*&quot;0.0;&quot;*&quot;General"/>
    <numFmt numFmtId="182" formatCode="&quot;**&quot;#0.0;&quot;**&quot;\-#0.0;&quot;**&quot;#0.0;&quot;**&quot;General"/>
    <numFmt numFmtId="183" formatCode="\±\ .0;\±\ .0;\±\ .0;\±\ General"/>
    <numFmt numFmtId="184" formatCode="\±\ #0.0;\±\ #0.0;\±\ #0.0;\±\ General"/>
    <numFmt numFmtId="185" formatCode="\±\ 0.0;\±\ 0.0;\±\ 0.0;\±\ General"/>
    <numFmt numFmtId="186" formatCode="&quot;*&quot;##0.0;&quot;*&quot;\-##0.0;&quot;*&quot;##0.0;&quot;*&quot;General"/>
    <numFmt numFmtId="187" formatCode="&quot;**&quot;##0.0;&quot;**&quot;\-##0.0;&quot;**&quot;##0.0;&quot;**&quot;General"/>
    <numFmt numFmtId="188" formatCode="###\ ###\ ##0;\-###\ ###\ ##0;###\ ###\ ##0"/>
    <numFmt numFmtId="189" formatCode="\±\ ##0.0;\±\ ##0.0;\±\ ##0.0;\±\ General"/>
  </numFmts>
  <fonts count="12" x14ac:knownFonts="1">
    <font>
      <sz val="10"/>
      <color rgb="FF000000"/>
      <name val="Arial"/>
    </font>
    <font>
      <sz val="26"/>
      <color rgb="FF000000"/>
      <name val="Times New Roman"/>
      <family val="1"/>
    </font>
    <font>
      <b/>
      <sz val="10"/>
      <color rgb="FF000000"/>
      <name val="Arial"/>
      <family val="2"/>
    </font>
    <font>
      <b/>
      <sz val="16"/>
      <color rgb="FFFF0000"/>
      <name val="Arial"/>
      <family val="2"/>
    </font>
    <font>
      <sz val="9"/>
      <color rgb="FF000000"/>
      <name val="Arial"/>
      <family val="2"/>
    </font>
    <font>
      <b/>
      <sz val="9"/>
      <color rgb="FF0000FF"/>
      <name val="Arial"/>
      <family val="2"/>
    </font>
    <font>
      <b/>
      <u/>
      <sz val="10"/>
      <color theme="10"/>
      <name val="Arial"/>
      <family val="2"/>
    </font>
    <font>
      <sz val="10"/>
      <color rgb="FF0000FF"/>
      <name val="Arial"/>
      <family val="2"/>
    </font>
    <font>
      <sz val="12"/>
      <color rgb="FF000000"/>
      <name val="Arial"/>
      <family val="2"/>
    </font>
    <font>
      <i/>
      <sz val="10"/>
      <color rgb="FF000000"/>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EEEEEE"/>
      </patternFill>
    </fill>
    <fill>
      <patternFill patternType="solid">
        <fgColor rgb="FFF15B25"/>
      </patternFill>
    </fill>
    <fill>
      <patternFill patternType="solid">
        <fgColor rgb="FFFCDED3"/>
      </patternFill>
    </fill>
  </fills>
  <borders count="2">
    <border>
      <left/>
      <right/>
      <top/>
      <bottom/>
      <diagonal/>
    </border>
    <border>
      <left/>
      <right/>
      <top/>
      <bottom style="thin">
        <color rgb="FF000000"/>
      </bottom>
      <diagonal/>
    </border>
  </borders>
  <cellStyleXfs count="1">
    <xf numFmtId="0" fontId="0" fillId="0" borderId="0"/>
  </cellStyleXfs>
  <cellXfs count="81">
    <xf numFmtId="0" fontId="0" fillId="0" borderId="0" xfId="0"/>
    <xf numFmtId="0" fontId="1" fillId="0" borderId="0" xfId="0" applyFont="1" applyAlignment="1">
      <alignment horizontal="left" vertical="top" wrapText="1"/>
    </xf>
    <xf numFmtId="0" fontId="0" fillId="0" borderId="0" xfId="0" applyAlignment="1">
      <alignment horizontal="justify" vertical="top" wrapText="1"/>
    </xf>
    <xf numFmtId="0" fontId="4" fillId="0" borderId="1" xfId="0" applyFont="1" applyBorder="1" applyAlignment="1">
      <alignment horizontal="left"/>
    </xf>
    <xf numFmtId="0" fontId="5" fillId="0" borderId="1" xfId="0" applyFont="1" applyBorder="1" applyAlignment="1">
      <alignment horizontal="left"/>
    </xf>
    <xf numFmtId="0" fontId="6" fillId="0" borderId="0" xfId="0" applyFont="1" applyAlignment="1">
      <alignment horizontal="left" vertical="top"/>
    </xf>
    <xf numFmtId="49" fontId="7" fillId="0" borderId="0" xfId="0" applyNumberFormat="1" applyFont="1" applyAlignment="1">
      <alignment horizontal="left" vertical="top"/>
    </xf>
    <xf numFmtId="0" fontId="0" fillId="0" borderId="0" xfId="0" applyAlignment="1">
      <alignment horizontal="left" vertical="center"/>
    </xf>
    <xf numFmtId="0" fontId="8" fillId="0" borderId="1" xfId="0" applyFont="1" applyBorder="1" applyAlignment="1">
      <alignment horizontal="left" vertical="top"/>
    </xf>
    <xf numFmtId="0" fontId="0" fillId="0" borderId="0" xfId="0" applyAlignment="1">
      <alignment horizontal="center" vertical="center"/>
    </xf>
    <xf numFmtId="0" fontId="0" fillId="0" borderId="0" xfId="0" applyAlignment="1">
      <alignment horizontal="righ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right" vertical="center"/>
    </xf>
    <xf numFmtId="0" fontId="0" fillId="0" borderId="1" xfId="0" applyBorder="1" applyAlignment="1">
      <alignment horizontal="left" vertical="center"/>
    </xf>
    <xf numFmtId="0" fontId="0" fillId="0" borderId="1" xfId="0" applyBorder="1" applyAlignment="1">
      <alignment horizontal="center" vertical="center"/>
    </xf>
    <xf numFmtId="164" fontId="0" fillId="0" borderId="0" xfId="0" applyNumberFormat="1" applyAlignment="1">
      <alignment horizontal="right" vertical="center"/>
    </xf>
    <xf numFmtId="165" fontId="0" fillId="0" borderId="0" xfId="0" applyNumberFormat="1" applyAlignment="1">
      <alignment horizontal="right" vertical="center"/>
    </xf>
    <xf numFmtId="166" fontId="0" fillId="0" borderId="0" xfId="0" applyNumberFormat="1" applyAlignment="1">
      <alignment horizontal="right" vertical="center"/>
    </xf>
    <xf numFmtId="166" fontId="0" fillId="0" borderId="1" xfId="0" applyNumberFormat="1" applyBorder="1" applyAlignment="1">
      <alignment horizontal="right" vertical="center"/>
    </xf>
    <xf numFmtId="167" fontId="0" fillId="0" borderId="0" xfId="0" applyNumberFormat="1" applyAlignment="1">
      <alignment horizontal="right" vertical="center"/>
    </xf>
    <xf numFmtId="168" fontId="0" fillId="0" borderId="0" xfId="0" applyNumberFormat="1" applyAlignment="1">
      <alignment horizontal="right" vertical="center"/>
    </xf>
    <xf numFmtId="168" fontId="0" fillId="0" borderId="1" xfId="0" applyNumberFormat="1" applyBorder="1" applyAlignment="1">
      <alignment horizontal="right" vertical="center"/>
    </xf>
    <xf numFmtId="169" fontId="0" fillId="0" borderId="0" xfId="0" applyNumberFormat="1" applyAlignment="1">
      <alignment horizontal="right" vertical="center"/>
    </xf>
    <xf numFmtId="170" fontId="0" fillId="0" borderId="0" xfId="0" applyNumberFormat="1" applyAlignment="1">
      <alignment horizontal="right" vertical="center"/>
    </xf>
    <xf numFmtId="171" fontId="0" fillId="0" borderId="0" xfId="0" applyNumberFormat="1" applyAlignment="1">
      <alignment horizontal="right" vertical="center"/>
    </xf>
    <xf numFmtId="171" fontId="0" fillId="0" borderId="1" xfId="0" applyNumberFormat="1" applyBorder="1" applyAlignment="1">
      <alignment horizontal="right" vertical="center"/>
    </xf>
    <xf numFmtId="0" fontId="0" fillId="0" borderId="0" xfId="0" applyAlignment="1">
      <alignment horizontal="left" vertical="top"/>
    </xf>
    <xf numFmtId="0" fontId="9" fillId="0" borderId="0" xfId="0" applyFont="1" applyAlignment="1">
      <alignment horizontal="left" vertical="top"/>
    </xf>
    <xf numFmtId="172" fontId="0" fillId="0" borderId="0" xfId="0" applyNumberFormat="1" applyAlignment="1">
      <alignment horizontal="right" vertical="center"/>
    </xf>
    <xf numFmtId="173" fontId="0" fillId="0" borderId="0" xfId="0" applyNumberFormat="1" applyAlignment="1">
      <alignment horizontal="right" vertical="center"/>
    </xf>
    <xf numFmtId="174" fontId="0" fillId="0" borderId="0" xfId="0" applyNumberFormat="1" applyAlignment="1">
      <alignment horizontal="right" vertical="center"/>
    </xf>
    <xf numFmtId="175" fontId="0" fillId="0" borderId="0" xfId="0" applyNumberFormat="1" applyAlignment="1">
      <alignment horizontal="right" vertical="center"/>
    </xf>
    <xf numFmtId="175" fontId="0" fillId="0" borderId="1" xfId="0" applyNumberFormat="1" applyBorder="1" applyAlignment="1">
      <alignment horizontal="right" vertical="center"/>
    </xf>
    <xf numFmtId="176" fontId="0" fillId="0" borderId="0" xfId="0" applyNumberFormat="1" applyAlignment="1">
      <alignment horizontal="right" vertical="center"/>
    </xf>
    <xf numFmtId="172" fontId="0" fillId="0" borderId="1" xfId="0" applyNumberFormat="1" applyBorder="1" applyAlignment="1">
      <alignment horizontal="right" vertical="center"/>
    </xf>
    <xf numFmtId="174" fontId="0" fillId="0" borderId="1" xfId="0" applyNumberFormat="1" applyBorder="1" applyAlignment="1">
      <alignment horizontal="right" vertical="center"/>
    </xf>
    <xf numFmtId="176" fontId="0" fillId="0" borderId="1" xfId="0" applyNumberFormat="1" applyBorder="1" applyAlignment="1">
      <alignment horizontal="right" vertical="center"/>
    </xf>
    <xf numFmtId="167" fontId="0" fillId="0" borderId="1" xfId="0" applyNumberFormat="1" applyBorder="1" applyAlignment="1">
      <alignment horizontal="right" vertical="center"/>
    </xf>
    <xf numFmtId="169" fontId="0" fillId="0" borderId="1" xfId="0" applyNumberFormat="1" applyBorder="1" applyAlignment="1">
      <alignment horizontal="right" vertical="center"/>
    </xf>
    <xf numFmtId="164" fontId="0" fillId="0" borderId="1" xfId="0" applyNumberFormat="1" applyBorder="1" applyAlignment="1">
      <alignment horizontal="right" vertical="center"/>
    </xf>
    <xf numFmtId="177" fontId="0" fillId="0" borderId="0" xfId="0" applyNumberFormat="1" applyAlignment="1">
      <alignment horizontal="right" vertical="center"/>
    </xf>
    <xf numFmtId="178" fontId="0" fillId="0" borderId="0" xfId="0" applyNumberFormat="1" applyAlignment="1">
      <alignment horizontal="right" vertical="center"/>
    </xf>
    <xf numFmtId="165" fontId="0" fillId="0" borderId="1" xfId="0" applyNumberFormat="1" applyBorder="1" applyAlignment="1">
      <alignment horizontal="right" vertical="center"/>
    </xf>
    <xf numFmtId="179" fontId="0" fillId="0" borderId="0" xfId="0" applyNumberFormat="1" applyAlignment="1">
      <alignment horizontal="right" vertical="center"/>
    </xf>
    <xf numFmtId="179" fontId="0" fillId="0" borderId="1" xfId="0" applyNumberFormat="1" applyBorder="1" applyAlignment="1">
      <alignment horizontal="right" vertical="center"/>
    </xf>
    <xf numFmtId="180" fontId="0" fillId="0" borderId="0" xfId="0" applyNumberFormat="1" applyAlignment="1">
      <alignment horizontal="right" vertical="center"/>
    </xf>
    <xf numFmtId="181" fontId="0" fillId="0" borderId="0" xfId="0" applyNumberFormat="1" applyAlignment="1">
      <alignment horizontal="right" vertical="center"/>
    </xf>
    <xf numFmtId="182" fontId="0" fillId="0" borderId="0" xfId="0" applyNumberFormat="1" applyAlignment="1">
      <alignment horizontal="right" vertical="center"/>
    </xf>
    <xf numFmtId="182" fontId="0" fillId="0" borderId="1" xfId="0" applyNumberFormat="1" applyBorder="1" applyAlignment="1">
      <alignment horizontal="right" vertical="center"/>
    </xf>
    <xf numFmtId="183" fontId="0" fillId="0" borderId="0" xfId="0" applyNumberFormat="1" applyAlignment="1">
      <alignment horizontal="left" vertical="center"/>
    </xf>
    <xf numFmtId="184" fontId="0" fillId="0" borderId="0" xfId="0" applyNumberFormat="1" applyAlignment="1">
      <alignment horizontal="left" vertical="center"/>
    </xf>
    <xf numFmtId="184" fontId="0" fillId="0" borderId="1" xfId="0" applyNumberFormat="1" applyBorder="1" applyAlignment="1">
      <alignment horizontal="left" vertical="center"/>
    </xf>
    <xf numFmtId="185" fontId="0" fillId="0" borderId="0" xfId="0" applyNumberFormat="1" applyAlignment="1">
      <alignment horizontal="left" vertical="center"/>
    </xf>
    <xf numFmtId="185" fontId="0" fillId="0" borderId="1" xfId="0" applyNumberFormat="1" applyBorder="1" applyAlignment="1">
      <alignment horizontal="left" vertical="center"/>
    </xf>
    <xf numFmtId="0" fontId="0" fillId="3" borderId="0" xfId="0" applyFill="1" applyAlignment="1">
      <alignment horizontal="left" vertical="top"/>
    </xf>
    <xf numFmtId="173" fontId="0" fillId="0" borderId="1" xfId="0" applyNumberFormat="1" applyBorder="1" applyAlignment="1">
      <alignment horizontal="right" vertical="center"/>
    </xf>
    <xf numFmtId="0" fontId="0" fillId="4" borderId="0" xfId="0" applyFill="1" applyAlignment="1">
      <alignment horizontal="left" vertical="top"/>
    </xf>
    <xf numFmtId="186" fontId="0" fillId="0" borderId="0" xfId="0" applyNumberFormat="1" applyAlignment="1">
      <alignment horizontal="right" vertical="center"/>
    </xf>
    <xf numFmtId="187" fontId="0" fillId="0" borderId="0" xfId="0" applyNumberFormat="1" applyAlignment="1">
      <alignment horizontal="right" vertical="center"/>
    </xf>
    <xf numFmtId="188" fontId="0" fillId="0" borderId="0" xfId="0" applyNumberFormat="1" applyAlignment="1">
      <alignment horizontal="right" vertical="center"/>
    </xf>
    <xf numFmtId="181" fontId="0" fillId="0" borderId="1" xfId="0" applyNumberFormat="1" applyBorder="1" applyAlignment="1">
      <alignment horizontal="right" vertical="center"/>
    </xf>
    <xf numFmtId="180" fontId="0" fillId="0" borderId="1" xfId="0" applyNumberFormat="1" applyBorder="1" applyAlignment="1">
      <alignment horizontal="right" vertical="center"/>
    </xf>
    <xf numFmtId="0" fontId="9" fillId="0" borderId="0" xfId="0" applyFont="1" applyAlignment="1">
      <alignment horizontal="left" vertical="center"/>
    </xf>
    <xf numFmtId="189" fontId="0" fillId="0" borderId="0" xfId="0" applyNumberFormat="1" applyAlignment="1">
      <alignment horizontal="left" vertical="center"/>
    </xf>
    <xf numFmtId="0" fontId="3" fillId="0" borderId="0" xfId="0" applyFont="1" applyAlignment="1">
      <alignment horizontal="center" vertical="center" wrapText="1"/>
    </xf>
    <xf numFmtId="0" fontId="0" fillId="0" borderId="0" xfId="0" applyAlignment="1"/>
    <xf numFmtId="0" fontId="0" fillId="0" borderId="0" xfId="0" applyAlignment="1">
      <alignment horizontal="justify" vertical="top" wrapText="1"/>
    </xf>
    <xf numFmtId="0" fontId="0" fillId="0" borderId="0" xfId="0" applyAlignment="1">
      <alignment horizontal="left" vertical="top" wrapText="1"/>
    </xf>
    <xf numFmtId="0" fontId="2" fillId="2" borderId="0" xfId="0" applyFont="1" applyFill="1" applyAlignment="1">
      <alignment horizontal="left" vertical="top" wrapText="1"/>
    </xf>
    <xf numFmtId="0" fontId="0" fillId="2" borderId="0" xfId="0" applyFill="1" applyAlignment="1">
      <alignment horizontal="justify" vertical="top" wrapText="1"/>
    </xf>
    <xf numFmtId="0" fontId="1" fillId="0" borderId="0" xfId="0" applyFont="1" applyAlignment="1">
      <alignment horizontal="left" vertical="top" wrapText="1"/>
    </xf>
    <xf numFmtId="0" fontId="10" fillId="0" borderId="1" xfId="0" applyFont="1" applyBorder="1" applyAlignment="1">
      <alignment horizontal="justify" vertical="top" wrapText="1"/>
    </xf>
    <xf numFmtId="0" fontId="8" fillId="0" borderId="1" xfId="0" applyFont="1" applyBorder="1" applyAlignment="1">
      <alignment horizontal="justify" vertical="top" wrapText="1"/>
    </xf>
    <xf numFmtId="0" fontId="0" fillId="0" borderId="0" xfId="0"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0" fillId="0" borderId="0" xfId="0" applyAlignment="1">
      <alignment horizontal="center" vertical="center" wrapText="1"/>
    </xf>
    <xf numFmtId="0" fontId="0" fillId="0" borderId="0" xfId="0" applyAlignment="1">
      <alignment horizontal="right" vertical="center" wrapText="1"/>
    </xf>
    <xf numFmtId="0" fontId="9" fillId="0" borderId="1" xfId="0" applyFont="1" applyBorder="1" applyAlignment="1">
      <alignment horizontal="center" vertical="center" wrapText="1"/>
    </xf>
    <xf numFmtId="0" fontId="0" fillId="0" borderId="1"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88"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ustomXml" Target="../customXml/item2.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2"/>
  <sheetViews>
    <sheetView showGridLines="0" tabSelected="1" workbookViewId="0"/>
  </sheetViews>
  <sheetFormatPr defaultRowHeight="13.2" x14ac:dyDescent="0.25"/>
  <cols>
    <col min="1" max="2" width="13.6640625" customWidth="1"/>
    <col min="3" max="3" width="60.6640625" customWidth="1"/>
  </cols>
  <sheetData>
    <row r="1" spans="1:3" ht="66" customHeight="1" x14ac:dyDescent="0.25">
      <c r="A1" s="1" t="s">
        <v>0</v>
      </c>
      <c r="B1" s="71" t="s">
        <v>1</v>
      </c>
      <c r="C1" s="71"/>
    </row>
    <row r="2" spans="1:3" ht="18" customHeight="1" x14ac:dyDescent="0.25">
      <c r="A2" s="68" t="s">
        <v>2</v>
      </c>
      <c r="B2" s="66"/>
      <c r="C2" s="68"/>
    </row>
    <row r="3" spans="1:3" ht="57" customHeight="1" x14ac:dyDescent="0.25">
      <c r="A3" s="67" t="s">
        <v>3</v>
      </c>
      <c r="B3" s="66"/>
      <c r="C3" s="67"/>
    </row>
    <row r="4" spans="1:3" ht="31.2" customHeight="1" x14ac:dyDescent="0.25">
      <c r="A4" s="67" t="s">
        <v>4</v>
      </c>
      <c r="B4" s="66"/>
      <c r="C4" s="67"/>
    </row>
    <row r="5" spans="1:3" ht="31.2" customHeight="1" x14ac:dyDescent="0.25">
      <c r="A5" s="67" t="s">
        <v>5</v>
      </c>
      <c r="B5" s="66"/>
      <c r="C5" s="67"/>
    </row>
    <row r="6" spans="1:3" ht="31.2" customHeight="1" x14ac:dyDescent="0.25">
      <c r="A6" s="67" t="s">
        <v>6</v>
      </c>
      <c r="B6" s="66"/>
      <c r="C6" s="67"/>
    </row>
    <row r="7" spans="1:3" ht="18" customHeight="1" x14ac:dyDescent="0.25">
      <c r="A7" s="68" t="s">
        <v>2</v>
      </c>
      <c r="B7" s="66"/>
      <c r="C7" s="68"/>
    </row>
    <row r="8" spans="1:3" ht="18" customHeight="1" x14ac:dyDescent="0.25">
      <c r="A8" s="69" t="s">
        <v>7</v>
      </c>
      <c r="B8" s="66"/>
      <c r="C8" s="69"/>
    </row>
    <row r="9" spans="1:3" ht="57" customHeight="1" x14ac:dyDescent="0.25">
      <c r="A9" s="70" t="s">
        <v>8</v>
      </c>
      <c r="B9" s="66"/>
      <c r="C9" s="70"/>
    </row>
    <row r="10" spans="1:3" ht="31.2" customHeight="1" x14ac:dyDescent="0.25">
      <c r="A10" s="70" t="s">
        <v>9</v>
      </c>
      <c r="B10" s="66"/>
      <c r="C10" s="70"/>
    </row>
    <row r="11" spans="1:3" ht="39" customHeight="1" x14ac:dyDescent="0.25">
      <c r="A11" s="65" t="s">
        <v>2</v>
      </c>
      <c r="B11" s="66"/>
      <c r="C11" s="65"/>
    </row>
    <row r="12" spans="1:3" ht="18" customHeight="1" x14ac:dyDescent="0.25">
      <c r="A12" s="3" t="s">
        <v>2</v>
      </c>
      <c r="B12" s="4" t="s">
        <v>2</v>
      </c>
      <c r="C12" s="3" t="s">
        <v>2</v>
      </c>
    </row>
    <row r="13" spans="1:3" ht="17.850000000000001" customHeight="1" x14ac:dyDescent="0.25">
      <c r="A13" s="5" t="str">
        <f>HYPERLINK("#'Table 15A.1'!A1","Table 15A.1")</f>
        <v>Table 15A.1</v>
      </c>
      <c r="B13" s="6" t="s">
        <v>2</v>
      </c>
      <c r="C13" s="2" t="s">
        <v>10</v>
      </c>
    </row>
    <row r="14" spans="1:3" ht="17.850000000000001" customHeight="1" x14ac:dyDescent="0.25">
      <c r="A14" s="5" t="str">
        <f>HYPERLINK("#'Table 15A.2'!A1","Table 15A.2")</f>
        <v>Table 15A.2</v>
      </c>
      <c r="B14" s="6" t="s">
        <v>2</v>
      </c>
      <c r="C14" s="2" t="s">
        <v>11</v>
      </c>
    </row>
    <row r="15" spans="1:3" ht="17.850000000000001" customHeight="1" x14ac:dyDescent="0.25">
      <c r="A15" s="5" t="str">
        <f>HYPERLINK("#'Table 15A.3'!A1","Table 15A.3")</f>
        <v>Table 15A.3</v>
      </c>
      <c r="B15" s="6" t="s">
        <v>2</v>
      </c>
      <c r="C15" s="2" t="s">
        <v>12</v>
      </c>
    </row>
    <row r="16" spans="1:3" ht="30.75" customHeight="1" x14ac:dyDescent="0.25">
      <c r="A16" s="5" t="str">
        <f>HYPERLINK("#'Table 15A.4'!A1","Table 15A.4")</f>
        <v>Table 15A.4</v>
      </c>
      <c r="B16" s="6" t="s">
        <v>2</v>
      </c>
      <c r="C16" s="2" t="s">
        <v>13</v>
      </c>
    </row>
    <row r="17" spans="1:3" ht="17.850000000000001" customHeight="1" x14ac:dyDescent="0.25">
      <c r="A17" s="5" t="str">
        <f>HYPERLINK("#'Table 15A.5'!A1","Table 15A.5")</f>
        <v>Table 15A.5</v>
      </c>
      <c r="B17" s="6" t="s">
        <v>2</v>
      </c>
      <c r="C17" s="2" t="s">
        <v>14</v>
      </c>
    </row>
    <row r="18" spans="1:3" ht="17.850000000000001" customHeight="1" x14ac:dyDescent="0.25">
      <c r="A18" s="5" t="str">
        <f>HYPERLINK("#'Table 15A.6'!A1","Table 15A.6")</f>
        <v>Table 15A.6</v>
      </c>
      <c r="B18" s="6" t="s">
        <v>2</v>
      </c>
      <c r="C18" s="2" t="s">
        <v>15</v>
      </c>
    </row>
    <row r="19" spans="1:3" ht="17.850000000000001" customHeight="1" x14ac:dyDescent="0.25">
      <c r="A19" s="5" t="str">
        <f>HYPERLINK("#'Table 15A.7'!A1","Table 15A.7")</f>
        <v>Table 15A.7</v>
      </c>
      <c r="B19" s="6" t="s">
        <v>2</v>
      </c>
      <c r="C19" s="2" t="s">
        <v>16</v>
      </c>
    </row>
    <row r="20" spans="1:3" ht="17.850000000000001" customHeight="1" x14ac:dyDescent="0.25">
      <c r="A20" s="5" t="str">
        <f>HYPERLINK("#'Table 15A.8'!A1","Table 15A.8")</f>
        <v>Table 15A.8</v>
      </c>
      <c r="B20" s="6" t="s">
        <v>2</v>
      </c>
      <c r="C20" s="2" t="s">
        <v>17</v>
      </c>
    </row>
    <row r="21" spans="1:3" ht="30.75" customHeight="1" x14ac:dyDescent="0.25">
      <c r="A21" s="5" t="str">
        <f>HYPERLINK("#'Table 15A.9'!A1","Table 15A.9")</f>
        <v>Table 15A.9</v>
      </c>
      <c r="B21" s="6" t="s">
        <v>2</v>
      </c>
      <c r="C21" s="2" t="s">
        <v>18</v>
      </c>
    </row>
    <row r="22" spans="1:3" ht="30.75" customHeight="1" x14ac:dyDescent="0.25">
      <c r="A22" s="5" t="str">
        <f>HYPERLINK("#'Table 15A.10'!A1","Table 15A.10")</f>
        <v>Table 15A.10</v>
      </c>
      <c r="B22" s="6" t="s">
        <v>2</v>
      </c>
      <c r="C22" s="2" t="s">
        <v>19</v>
      </c>
    </row>
    <row r="23" spans="1:3" ht="17.850000000000001" customHeight="1" x14ac:dyDescent="0.25">
      <c r="A23" s="5" t="str">
        <f>HYPERLINK("#'Table 15A.11'!A1","Table 15A.11")</f>
        <v>Table 15A.11</v>
      </c>
      <c r="B23" s="6" t="s">
        <v>2</v>
      </c>
      <c r="C23" s="2" t="s">
        <v>20</v>
      </c>
    </row>
    <row r="24" spans="1:3" ht="17.850000000000001" customHeight="1" x14ac:dyDescent="0.25">
      <c r="A24" s="5" t="str">
        <f>HYPERLINK("#'Table 15A.12'!A1","Table 15A.12")</f>
        <v>Table 15A.12</v>
      </c>
      <c r="B24" s="6" t="s">
        <v>2</v>
      </c>
      <c r="C24" s="2" t="s">
        <v>21</v>
      </c>
    </row>
    <row r="25" spans="1:3" ht="30.75" customHeight="1" x14ac:dyDescent="0.25">
      <c r="A25" s="5" t="str">
        <f>HYPERLINK("#'Table 15A.13'!A1","Table 15A.13")</f>
        <v>Table 15A.13</v>
      </c>
      <c r="B25" s="6" t="s">
        <v>2</v>
      </c>
      <c r="C25" s="2" t="s">
        <v>22</v>
      </c>
    </row>
    <row r="26" spans="1:3" ht="43.65" customHeight="1" x14ac:dyDescent="0.25">
      <c r="A26" s="5" t="str">
        <f>HYPERLINK("#'Table 15A.14'!A1","Table 15A.14")</f>
        <v>Table 15A.14</v>
      </c>
      <c r="B26" s="6" t="s">
        <v>2</v>
      </c>
      <c r="C26" s="2" t="s">
        <v>23</v>
      </c>
    </row>
    <row r="27" spans="1:3" ht="30.75" customHeight="1" x14ac:dyDescent="0.25">
      <c r="A27" s="5" t="str">
        <f>HYPERLINK("#'Table 15A.15'!A1","Table 15A.15")</f>
        <v>Table 15A.15</v>
      </c>
      <c r="B27" s="6" t="s">
        <v>2</v>
      </c>
      <c r="C27" s="2" t="s">
        <v>24</v>
      </c>
    </row>
    <row r="28" spans="1:3" ht="43.65" customHeight="1" x14ac:dyDescent="0.25">
      <c r="A28" s="5" t="str">
        <f>HYPERLINK("#'Table 15A.16'!A1","Table 15A.16")</f>
        <v>Table 15A.16</v>
      </c>
      <c r="B28" s="6" t="s">
        <v>2</v>
      </c>
      <c r="C28" s="2" t="s">
        <v>25</v>
      </c>
    </row>
    <row r="29" spans="1:3" ht="30.75" customHeight="1" x14ac:dyDescent="0.25">
      <c r="A29" s="5" t="str">
        <f>HYPERLINK("#'Table 15A.17'!A1","Table 15A.17")</f>
        <v>Table 15A.17</v>
      </c>
      <c r="B29" s="6" t="s">
        <v>2</v>
      </c>
      <c r="C29" s="2" t="s">
        <v>26</v>
      </c>
    </row>
    <row r="30" spans="1:3" ht="30.75" customHeight="1" x14ac:dyDescent="0.25">
      <c r="A30" s="5" t="str">
        <f>HYPERLINK("#'Table 15A.18'!A1","Table 15A.18")</f>
        <v>Table 15A.18</v>
      </c>
      <c r="B30" s="6" t="s">
        <v>2</v>
      </c>
      <c r="C30" s="2" t="s">
        <v>27</v>
      </c>
    </row>
    <row r="31" spans="1:3" ht="30.75" customHeight="1" x14ac:dyDescent="0.25">
      <c r="A31" s="5" t="str">
        <f>HYPERLINK("#'Table 15A.19'!A1","Table 15A.19")</f>
        <v>Table 15A.19</v>
      </c>
      <c r="B31" s="6" t="s">
        <v>2</v>
      </c>
      <c r="C31" s="2" t="s">
        <v>28</v>
      </c>
    </row>
    <row r="32" spans="1:3" ht="30.75" customHeight="1" x14ac:dyDescent="0.25">
      <c r="A32" s="5" t="str">
        <f>HYPERLINK("#'Table 15A.20'!A1","Table 15A.20")</f>
        <v>Table 15A.20</v>
      </c>
      <c r="B32" s="6" t="s">
        <v>2</v>
      </c>
      <c r="C32" s="2" t="s">
        <v>29</v>
      </c>
    </row>
    <row r="33" spans="1:3" ht="30.75" customHeight="1" x14ac:dyDescent="0.25">
      <c r="A33" s="5" t="str">
        <f>HYPERLINK("#'Table 15A.21'!A1","Table 15A.21")</f>
        <v>Table 15A.21</v>
      </c>
      <c r="B33" s="6" t="s">
        <v>2</v>
      </c>
      <c r="C33" s="2" t="s">
        <v>30</v>
      </c>
    </row>
    <row r="34" spans="1:3" ht="30.75" customHeight="1" x14ac:dyDescent="0.25">
      <c r="A34" s="5" t="str">
        <f>HYPERLINK("#'Table 15A.22'!A1","Table 15A.22")</f>
        <v>Table 15A.22</v>
      </c>
      <c r="B34" s="6" t="s">
        <v>2</v>
      </c>
      <c r="C34" s="2" t="s">
        <v>31</v>
      </c>
    </row>
    <row r="35" spans="1:3" ht="30.75" customHeight="1" x14ac:dyDescent="0.25">
      <c r="A35" s="5" t="str">
        <f>HYPERLINK("#'Table 15A.23'!A1","Table 15A.23")</f>
        <v>Table 15A.23</v>
      </c>
      <c r="B35" s="6" t="s">
        <v>2</v>
      </c>
      <c r="C35" s="2" t="s">
        <v>32</v>
      </c>
    </row>
    <row r="36" spans="1:3" ht="30.75" customHeight="1" x14ac:dyDescent="0.25">
      <c r="A36" s="5" t="str">
        <f>HYPERLINK("#'Table 15A.24'!A1","Table 15A.24")</f>
        <v>Table 15A.24</v>
      </c>
      <c r="B36" s="6" t="s">
        <v>2</v>
      </c>
      <c r="C36" s="2" t="s">
        <v>33</v>
      </c>
    </row>
    <row r="37" spans="1:3" ht="30.75" customHeight="1" x14ac:dyDescent="0.25">
      <c r="A37" s="5" t="str">
        <f>HYPERLINK("#'Table 15A.25'!A1","Table 15A.25")</f>
        <v>Table 15A.25</v>
      </c>
      <c r="B37" s="6" t="s">
        <v>2</v>
      </c>
      <c r="C37" s="2" t="s">
        <v>34</v>
      </c>
    </row>
    <row r="38" spans="1:3" ht="43.65" customHeight="1" x14ac:dyDescent="0.25">
      <c r="A38" s="5" t="str">
        <f>HYPERLINK("#'Table 15A.26'!A1","Table 15A.26")</f>
        <v>Table 15A.26</v>
      </c>
      <c r="B38" s="6" t="s">
        <v>2</v>
      </c>
      <c r="C38" s="2" t="s">
        <v>35</v>
      </c>
    </row>
    <row r="39" spans="1:3" ht="43.65" customHeight="1" x14ac:dyDescent="0.25">
      <c r="A39" s="5" t="str">
        <f>HYPERLINK("#'Table 15A.27'!A1","Table 15A.27")</f>
        <v>Table 15A.27</v>
      </c>
      <c r="B39" s="6" t="s">
        <v>2</v>
      </c>
      <c r="C39" s="2" t="s">
        <v>36</v>
      </c>
    </row>
    <row r="40" spans="1:3" ht="43.65" customHeight="1" x14ac:dyDescent="0.25">
      <c r="A40" s="5" t="str">
        <f>HYPERLINK("#'Table 15A.28'!A1","Table 15A.28")</f>
        <v>Table 15A.28</v>
      </c>
      <c r="B40" s="6" t="s">
        <v>2</v>
      </c>
      <c r="C40" s="2" t="s">
        <v>37</v>
      </c>
    </row>
    <row r="41" spans="1:3" ht="30.75" customHeight="1" x14ac:dyDescent="0.25">
      <c r="A41" s="5" t="str">
        <f>HYPERLINK("#'Table 15A.29'!A1","Table 15A.29")</f>
        <v>Table 15A.29</v>
      </c>
      <c r="B41" s="6" t="s">
        <v>2</v>
      </c>
      <c r="C41" s="2" t="s">
        <v>38</v>
      </c>
    </row>
    <row r="42" spans="1:3" ht="17.850000000000001" customHeight="1" x14ac:dyDescent="0.25">
      <c r="A42" s="5" t="str">
        <f>HYPERLINK("#'Table 15A.30'!A1","Table 15A.30")</f>
        <v>Table 15A.30</v>
      </c>
      <c r="B42" s="6" t="s">
        <v>2</v>
      </c>
      <c r="C42" s="2" t="s">
        <v>39</v>
      </c>
    </row>
    <row r="43" spans="1:3" ht="17.850000000000001" customHeight="1" x14ac:dyDescent="0.25">
      <c r="A43" s="5" t="str">
        <f>HYPERLINK("#'Table 15A.31'!A1","Table 15A.31")</f>
        <v>Table 15A.31</v>
      </c>
      <c r="B43" s="6" t="s">
        <v>2</v>
      </c>
      <c r="C43" s="2" t="s">
        <v>40</v>
      </c>
    </row>
    <row r="44" spans="1:3" ht="30.75" customHeight="1" x14ac:dyDescent="0.25">
      <c r="A44" s="5" t="str">
        <f>HYPERLINK("#'Table 15A.32'!A1","Table 15A.32")</f>
        <v>Table 15A.32</v>
      </c>
      <c r="B44" s="6" t="s">
        <v>2</v>
      </c>
      <c r="C44" s="2" t="s">
        <v>41</v>
      </c>
    </row>
    <row r="45" spans="1:3" ht="30.75" customHeight="1" x14ac:dyDescent="0.25">
      <c r="A45" s="5" t="str">
        <f>HYPERLINK("#'Table 15A.33'!A1","Table 15A.33")</f>
        <v>Table 15A.33</v>
      </c>
      <c r="B45" s="6" t="s">
        <v>2</v>
      </c>
      <c r="C45" s="2" t="s">
        <v>42</v>
      </c>
    </row>
    <row r="46" spans="1:3" ht="30.75" customHeight="1" x14ac:dyDescent="0.25">
      <c r="A46" s="5" t="str">
        <f>HYPERLINK("#'Table 15A.34'!A1","Table 15A.34")</f>
        <v>Table 15A.34</v>
      </c>
      <c r="B46" s="6" t="s">
        <v>2</v>
      </c>
      <c r="C46" s="2" t="s">
        <v>43</v>
      </c>
    </row>
    <row r="47" spans="1:3" ht="17.850000000000001" customHeight="1" x14ac:dyDescent="0.25">
      <c r="A47" s="5" t="str">
        <f>HYPERLINK("#'Table 15A.35'!A1","Table 15A.35")</f>
        <v>Table 15A.35</v>
      </c>
      <c r="B47" s="6" t="s">
        <v>2</v>
      </c>
      <c r="C47" s="2" t="s">
        <v>44</v>
      </c>
    </row>
    <row r="48" spans="1:3" ht="30.75" customHeight="1" x14ac:dyDescent="0.25">
      <c r="A48" s="5" t="str">
        <f>HYPERLINK("#'Table 15A.36'!A1","Table 15A.36")</f>
        <v>Table 15A.36</v>
      </c>
      <c r="B48" s="6" t="s">
        <v>2</v>
      </c>
      <c r="C48" s="2" t="s">
        <v>45</v>
      </c>
    </row>
    <row r="49" spans="1:3" ht="30.75" customHeight="1" x14ac:dyDescent="0.25">
      <c r="A49" s="5" t="str">
        <f>HYPERLINK("#'Table 15A.37'!A1","Table 15A.37")</f>
        <v>Table 15A.37</v>
      </c>
      <c r="B49" s="6" t="s">
        <v>2</v>
      </c>
      <c r="C49" s="2" t="s">
        <v>46</v>
      </c>
    </row>
    <row r="50" spans="1:3" ht="30.75" customHeight="1" x14ac:dyDescent="0.25">
      <c r="A50" s="5" t="str">
        <f>HYPERLINK("#'Table 15A.38'!A1","Table 15A.38")</f>
        <v>Table 15A.38</v>
      </c>
      <c r="B50" s="6" t="s">
        <v>2</v>
      </c>
      <c r="C50" s="2" t="s">
        <v>47</v>
      </c>
    </row>
    <row r="51" spans="1:3" ht="30.75" customHeight="1" x14ac:dyDescent="0.25">
      <c r="A51" s="5" t="str">
        <f>HYPERLINK("#'Table 15A.39'!A1","Table 15A.39")</f>
        <v>Table 15A.39</v>
      </c>
      <c r="B51" s="6" t="s">
        <v>2</v>
      </c>
      <c r="C51" s="2" t="s">
        <v>48</v>
      </c>
    </row>
    <row r="52" spans="1:3" ht="43.65" customHeight="1" x14ac:dyDescent="0.25">
      <c r="A52" s="5" t="str">
        <f>HYPERLINK("#'Table 15A.40'!A1","Table 15A.40")</f>
        <v>Table 15A.40</v>
      </c>
      <c r="B52" s="6" t="s">
        <v>2</v>
      </c>
      <c r="C52" s="2" t="s">
        <v>49</v>
      </c>
    </row>
    <row r="53" spans="1:3" ht="43.65" customHeight="1" x14ac:dyDescent="0.25">
      <c r="A53" s="5" t="str">
        <f>HYPERLINK("#'Table 15A.41'!A1","Table 15A.41")</f>
        <v>Table 15A.41</v>
      </c>
      <c r="B53" s="6" t="s">
        <v>2</v>
      </c>
      <c r="C53" s="2" t="s">
        <v>50</v>
      </c>
    </row>
    <row r="54" spans="1:3" ht="43.65" customHeight="1" x14ac:dyDescent="0.25">
      <c r="A54" s="5" t="str">
        <f>HYPERLINK("#'Table 15A.42'!A1","Table 15A.42")</f>
        <v>Table 15A.42</v>
      </c>
      <c r="B54" s="6" t="s">
        <v>2</v>
      </c>
      <c r="C54" s="2" t="s">
        <v>51</v>
      </c>
    </row>
    <row r="55" spans="1:3" ht="43.65" customHeight="1" x14ac:dyDescent="0.25">
      <c r="A55" s="5" t="str">
        <f>HYPERLINK("#'Table 15A.43'!A1","Table 15A.43")</f>
        <v>Table 15A.43</v>
      </c>
      <c r="B55" s="6" t="s">
        <v>2</v>
      </c>
      <c r="C55" s="2" t="s">
        <v>52</v>
      </c>
    </row>
    <row r="56" spans="1:3" ht="43.65" customHeight="1" x14ac:dyDescent="0.25">
      <c r="A56" s="5" t="str">
        <f>HYPERLINK("#'Table 15A.44'!A1","Table 15A.44")</f>
        <v>Table 15A.44</v>
      </c>
      <c r="B56" s="6" t="s">
        <v>2</v>
      </c>
      <c r="C56" s="2" t="s">
        <v>53</v>
      </c>
    </row>
    <row r="57" spans="1:3" ht="30.75" customHeight="1" x14ac:dyDescent="0.25">
      <c r="A57" s="5" t="str">
        <f>HYPERLINK("#'Table 15A.45'!A1","Table 15A.45")</f>
        <v>Table 15A.45</v>
      </c>
      <c r="B57" s="6" t="s">
        <v>2</v>
      </c>
      <c r="C57" s="2" t="s">
        <v>54</v>
      </c>
    </row>
    <row r="58" spans="1:3" ht="30.75" customHeight="1" x14ac:dyDescent="0.25">
      <c r="A58" s="5" t="str">
        <f>HYPERLINK("#'Table 15A.46'!A1","Table 15A.46")</f>
        <v>Table 15A.46</v>
      </c>
      <c r="B58" s="6" t="s">
        <v>2</v>
      </c>
      <c r="C58" s="2" t="s">
        <v>55</v>
      </c>
    </row>
    <row r="59" spans="1:3" ht="30.75" customHeight="1" x14ac:dyDescent="0.25">
      <c r="A59" s="5" t="str">
        <f>HYPERLINK("#'Table 15A.47'!A1","Table 15A.47")</f>
        <v>Table 15A.47</v>
      </c>
      <c r="B59" s="6" t="s">
        <v>2</v>
      </c>
      <c r="C59" s="2" t="s">
        <v>56</v>
      </c>
    </row>
    <row r="60" spans="1:3" ht="30.75" customHeight="1" x14ac:dyDescent="0.25">
      <c r="A60" s="5" t="str">
        <f>HYPERLINK("#'Table 15A.48'!A1","Table 15A.48")</f>
        <v>Table 15A.48</v>
      </c>
      <c r="B60" s="6" t="s">
        <v>2</v>
      </c>
      <c r="C60" s="2" t="s">
        <v>57</v>
      </c>
    </row>
    <row r="61" spans="1:3" ht="30.75" customHeight="1" x14ac:dyDescent="0.25">
      <c r="A61" s="5" t="str">
        <f>HYPERLINK("#'Table 15A.49'!A1","Table 15A.49")</f>
        <v>Table 15A.49</v>
      </c>
      <c r="B61" s="6" t="s">
        <v>2</v>
      </c>
      <c r="C61" s="2" t="s">
        <v>58</v>
      </c>
    </row>
    <row r="62" spans="1:3" ht="30.75" customHeight="1" x14ac:dyDescent="0.25">
      <c r="A62" s="5" t="str">
        <f>HYPERLINK("#'Table 15A.50'!A1","Table 15A.50")</f>
        <v>Table 15A.50</v>
      </c>
      <c r="B62" s="6" t="s">
        <v>2</v>
      </c>
      <c r="C62" s="2" t="s">
        <v>59</v>
      </c>
    </row>
    <row r="63" spans="1:3" ht="30.75" customHeight="1" x14ac:dyDescent="0.25">
      <c r="A63" s="5" t="str">
        <f>HYPERLINK("#'Table 15A.51'!A1","Table 15A.51")</f>
        <v>Table 15A.51</v>
      </c>
      <c r="B63" s="6" t="s">
        <v>2</v>
      </c>
      <c r="C63" s="2" t="s">
        <v>60</v>
      </c>
    </row>
    <row r="64" spans="1:3" ht="30.75" customHeight="1" x14ac:dyDescent="0.25">
      <c r="A64" s="5" t="str">
        <f>HYPERLINK("#'Table 15A.52'!A1","Table 15A.52")</f>
        <v>Table 15A.52</v>
      </c>
      <c r="B64" s="6" t="s">
        <v>2</v>
      </c>
      <c r="C64" s="2" t="s">
        <v>61</v>
      </c>
    </row>
    <row r="65" spans="1:3" ht="43.65" customHeight="1" x14ac:dyDescent="0.25">
      <c r="A65" s="5" t="str">
        <f>HYPERLINK("#'Table 15A.53'!A1","Table 15A.53")</f>
        <v>Table 15A.53</v>
      </c>
      <c r="B65" s="6" t="s">
        <v>2</v>
      </c>
      <c r="C65" s="2" t="s">
        <v>62</v>
      </c>
    </row>
    <row r="66" spans="1:3" ht="43.65" customHeight="1" x14ac:dyDescent="0.25">
      <c r="A66" s="5" t="str">
        <f>HYPERLINK("#'Table 15A.54'!A1","Table 15A.54")</f>
        <v>Table 15A.54</v>
      </c>
      <c r="B66" s="6" t="s">
        <v>2</v>
      </c>
      <c r="C66" s="2" t="s">
        <v>63</v>
      </c>
    </row>
    <row r="67" spans="1:3" ht="43.65" customHeight="1" x14ac:dyDescent="0.25">
      <c r="A67" s="5" t="str">
        <f>HYPERLINK("#'Table 15A.55'!A1","Table 15A.55")</f>
        <v>Table 15A.55</v>
      </c>
      <c r="B67" s="6" t="s">
        <v>2</v>
      </c>
      <c r="C67" s="2" t="s">
        <v>64</v>
      </c>
    </row>
    <row r="68" spans="1:3" ht="30.75" customHeight="1" x14ac:dyDescent="0.25">
      <c r="A68" s="5" t="str">
        <f>HYPERLINK("#'Table 15A.56'!A1","Table 15A.56")</f>
        <v>Table 15A.56</v>
      </c>
      <c r="B68" s="6" t="s">
        <v>2</v>
      </c>
      <c r="C68" s="2" t="s">
        <v>65</v>
      </c>
    </row>
    <row r="69" spans="1:3" ht="43.65" customHeight="1" x14ac:dyDescent="0.25">
      <c r="A69" s="5" t="str">
        <f>HYPERLINK("#'Table 15A.57'!A1","Table 15A.57")</f>
        <v>Table 15A.57</v>
      </c>
      <c r="B69" s="6" t="s">
        <v>2</v>
      </c>
      <c r="C69" s="2" t="s">
        <v>66</v>
      </c>
    </row>
    <row r="70" spans="1:3" ht="43.65" customHeight="1" x14ac:dyDescent="0.25">
      <c r="A70" s="5" t="str">
        <f>HYPERLINK("#'Table 15A.58'!A1","Table 15A.58")</f>
        <v>Table 15A.58</v>
      </c>
      <c r="B70" s="6" t="s">
        <v>2</v>
      </c>
      <c r="C70" s="2" t="s">
        <v>67</v>
      </c>
    </row>
    <row r="71" spans="1:3" ht="43.65" customHeight="1" x14ac:dyDescent="0.25">
      <c r="A71" s="5" t="str">
        <f>HYPERLINK("#'Table 15A.59'!A1","Table 15A.59")</f>
        <v>Table 15A.59</v>
      </c>
      <c r="B71" s="6" t="s">
        <v>2</v>
      </c>
      <c r="C71" s="2" t="s">
        <v>68</v>
      </c>
    </row>
    <row r="72" spans="1:3" ht="43.65" customHeight="1" x14ac:dyDescent="0.25">
      <c r="A72" s="5" t="str">
        <f>HYPERLINK("#'Table 15A.60'!A1","Table 15A.60")</f>
        <v>Table 15A.60</v>
      </c>
      <c r="B72" s="6" t="s">
        <v>2</v>
      </c>
      <c r="C72" s="2" t="s">
        <v>69</v>
      </c>
    </row>
    <row r="73" spans="1:3" ht="30.75" customHeight="1" x14ac:dyDescent="0.25">
      <c r="A73" s="5" t="str">
        <f>HYPERLINK("#'Table 15A.61'!A1","Table 15A.61")</f>
        <v>Table 15A.61</v>
      </c>
      <c r="B73" s="6" t="s">
        <v>2</v>
      </c>
      <c r="C73" s="2" t="s">
        <v>70</v>
      </c>
    </row>
    <row r="74" spans="1:3" ht="43.65" customHeight="1" x14ac:dyDescent="0.25">
      <c r="A74" s="5" t="str">
        <f>HYPERLINK("#'Table 15A.62'!A1","Table 15A.62")</f>
        <v>Table 15A.62</v>
      </c>
      <c r="B74" s="6" t="s">
        <v>2</v>
      </c>
      <c r="C74" s="2" t="s">
        <v>71</v>
      </c>
    </row>
    <row r="75" spans="1:3" ht="43.65" customHeight="1" x14ac:dyDescent="0.25">
      <c r="A75" s="5" t="str">
        <f>HYPERLINK("#'Table 15A.63'!A1","Table 15A.63")</f>
        <v>Table 15A.63</v>
      </c>
      <c r="B75" s="6" t="s">
        <v>2</v>
      </c>
      <c r="C75" s="2" t="s">
        <v>72</v>
      </c>
    </row>
    <row r="76" spans="1:3" ht="43.65" customHeight="1" x14ac:dyDescent="0.25">
      <c r="A76" s="5" t="str">
        <f>HYPERLINK("#'Table 15A.64'!A1","Table 15A.64")</f>
        <v>Table 15A.64</v>
      </c>
      <c r="B76" s="6" t="s">
        <v>2</v>
      </c>
      <c r="C76" s="2" t="s">
        <v>73</v>
      </c>
    </row>
    <row r="77" spans="1:3" ht="43.65" customHeight="1" x14ac:dyDescent="0.25">
      <c r="A77" s="5" t="str">
        <f>HYPERLINK("#'Table 15A.65'!A1","Table 15A.65")</f>
        <v>Table 15A.65</v>
      </c>
      <c r="B77" s="6" t="s">
        <v>2</v>
      </c>
      <c r="C77" s="2" t="s">
        <v>74</v>
      </c>
    </row>
    <row r="78" spans="1:3" ht="43.65" customHeight="1" x14ac:dyDescent="0.25">
      <c r="A78" s="5" t="str">
        <f>HYPERLINK("#'Table 15A.66'!A1","Table 15A.66")</f>
        <v>Table 15A.66</v>
      </c>
      <c r="B78" s="6" t="s">
        <v>2</v>
      </c>
      <c r="C78" s="2" t="s">
        <v>75</v>
      </c>
    </row>
    <row r="79" spans="1:3" ht="43.65" customHeight="1" x14ac:dyDescent="0.25">
      <c r="A79" s="5" t="str">
        <f>HYPERLINK("#'Table 15A.67'!A1","Table 15A.67")</f>
        <v>Table 15A.67</v>
      </c>
      <c r="B79" s="6" t="s">
        <v>2</v>
      </c>
      <c r="C79" s="2" t="s">
        <v>76</v>
      </c>
    </row>
    <row r="80" spans="1:3" ht="43.65" customHeight="1" x14ac:dyDescent="0.25">
      <c r="A80" s="5" t="str">
        <f>HYPERLINK("#'Table 15A.68'!A1","Table 15A.68")</f>
        <v>Table 15A.68</v>
      </c>
      <c r="B80" s="6" t="s">
        <v>2</v>
      </c>
      <c r="C80" s="2" t="s">
        <v>77</v>
      </c>
    </row>
    <row r="81" spans="1:3" ht="30.75" customHeight="1" x14ac:dyDescent="0.25">
      <c r="A81" s="5" t="str">
        <f>HYPERLINK("#'Table 15A.69'!A1","Table 15A.69")</f>
        <v>Table 15A.69</v>
      </c>
      <c r="B81" s="6" t="s">
        <v>2</v>
      </c>
      <c r="C81" s="2" t="s">
        <v>78</v>
      </c>
    </row>
    <row r="82" spans="1:3" ht="30.75" customHeight="1" x14ac:dyDescent="0.25">
      <c r="A82" s="5" t="str">
        <f>HYPERLINK("#'Table 15A.70'!A1","Table 15A.70")</f>
        <v>Table 15A.70</v>
      </c>
      <c r="B82" s="6" t="s">
        <v>2</v>
      </c>
      <c r="C82" s="2" t="s">
        <v>79</v>
      </c>
    </row>
    <row r="83" spans="1:3" ht="30.75" customHeight="1" x14ac:dyDescent="0.25">
      <c r="A83" s="5" t="str">
        <f>HYPERLINK("#'Table 15A.71'!A1","Table 15A.71")</f>
        <v>Table 15A.71</v>
      </c>
      <c r="B83" s="6" t="s">
        <v>2</v>
      </c>
      <c r="C83" s="2" t="s">
        <v>80</v>
      </c>
    </row>
    <row r="84" spans="1:3" ht="30.75" customHeight="1" x14ac:dyDescent="0.25">
      <c r="A84" s="5" t="str">
        <f>HYPERLINK("#'Table 15A.72'!A1","Table 15A.72")</f>
        <v>Table 15A.72</v>
      </c>
      <c r="B84" s="6" t="s">
        <v>2</v>
      </c>
      <c r="C84" s="2" t="s">
        <v>81</v>
      </c>
    </row>
    <row r="85" spans="1:3" ht="30.75" customHeight="1" x14ac:dyDescent="0.25">
      <c r="A85" s="5" t="str">
        <f>HYPERLINK("#'Table 15A.73'!A1","Table 15A.73")</f>
        <v>Table 15A.73</v>
      </c>
      <c r="B85" s="6" t="s">
        <v>2</v>
      </c>
      <c r="C85" s="2" t="s">
        <v>82</v>
      </c>
    </row>
    <row r="86" spans="1:3" ht="30.75" customHeight="1" x14ac:dyDescent="0.25">
      <c r="A86" s="5" t="str">
        <f>HYPERLINK("#'Table 15A.74'!A1","Table 15A.74")</f>
        <v>Table 15A.74</v>
      </c>
      <c r="B86" s="6" t="s">
        <v>2</v>
      </c>
      <c r="C86" s="2" t="s">
        <v>83</v>
      </c>
    </row>
    <row r="87" spans="1:3" ht="30.75" customHeight="1" x14ac:dyDescent="0.25">
      <c r="A87" s="5" t="str">
        <f>HYPERLINK("#'Table 15A.75'!A1","Table 15A.75")</f>
        <v>Table 15A.75</v>
      </c>
      <c r="B87" s="6" t="s">
        <v>2</v>
      </c>
      <c r="C87" s="2" t="s">
        <v>84</v>
      </c>
    </row>
    <row r="88" spans="1:3" ht="30.75" customHeight="1" x14ac:dyDescent="0.25">
      <c r="A88" s="5" t="str">
        <f>HYPERLINK("#'Table 15A.76'!A1","Table 15A.76")</f>
        <v>Table 15A.76</v>
      </c>
      <c r="B88" s="6" t="s">
        <v>2</v>
      </c>
      <c r="C88" s="2" t="s">
        <v>85</v>
      </c>
    </row>
    <row r="89" spans="1:3" ht="30.75" customHeight="1" x14ac:dyDescent="0.25">
      <c r="A89" s="5" t="str">
        <f>HYPERLINK("#'Table 15A.77'!A1","Table 15A.77")</f>
        <v>Table 15A.77</v>
      </c>
      <c r="B89" s="6" t="s">
        <v>2</v>
      </c>
      <c r="C89" s="2" t="s">
        <v>86</v>
      </c>
    </row>
    <row r="90" spans="1:3" ht="30.75" customHeight="1" x14ac:dyDescent="0.25">
      <c r="A90" s="5" t="str">
        <f>HYPERLINK("#'Table 15A.78'!A1","Table 15A.78")</f>
        <v>Table 15A.78</v>
      </c>
      <c r="B90" s="6" t="s">
        <v>2</v>
      </c>
      <c r="C90" s="2" t="s">
        <v>87</v>
      </c>
    </row>
    <row r="91" spans="1:3" ht="17.850000000000001" customHeight="1" x14ac:dyDescent="0.25">
      <c r="A91" s="5" t="str">
        <f>HYPERLINK("#'Table 15A.79'!A1","Table 15A.79")</f>
        <v>Table 15A.79</v>
      </c>
      <c r="B91" s="6" t="s">
        <v>2</v>
      </c>
      <c r="C91" s="2" t="s">
        <v>88</v>
      </c>
    </row>
    <row r="92" spans="1:3" ht="17.850000000000001" customHeight="1" x14ac:dyDescent="0.25">
      <c r="A92" s="5" t="str">
        <f>HYPERLINK("#'Table 15A.80'!A1","Table 15A.80")</f>
        <v>Table 15A.80</v>
      </c>
      <c r="B92" s="6" t="s">
        <v>2</v>
      </c>
      <c r="C92" s="2" t="s">
        <v>89</v>
      </c>
    </row>
  </sheetData>
  <mergeCells count="11">
    <mergeCell ref="B1:C1"/>
    <mergeCell ref="A2:C2"/>
    <mergeCell ref="A3:C3"/>
    <mergeCell ref="A4:C4"/>
    <mergeCell ref="A5:C5"/>
    <mergeCell ref="A11:C11"/>
    <mergeCell ref="A6:C6"/>
    <mergeCell ref="A7:C7"/>
    <mergeCell ref="A8:C8"/>
    <mergeCell ref="A9:C9"/>
    <mergeCell ref="A10:C10"/>
  </mergeCells>
  <pageMargins left="0.7" right="0.7" top="0.75" bottom="0.75" header="0.3" footer="0.3"/>
  <pageSetup paperSize="9" orientation="portrait" horizontalDpi="300" verticalDpi="300"/>
  <headerFooter scaleWithDoc="0" alignWithMargins="0">
    <oddHeader>&amp;C&amp;"Arial"&amp;8CONTENTS</oddHeader>
    <oddFooter>&amp;L&amp;"Arial"&amp;8REPORT ON
GOVERNMENT
SERVICES 2022&amp;R&amp;"Arial"&amp;8SERVICES FOR PEOPLE
WITH DISABILITY
PAGE &amp;B&amp;P&amp;B</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168"/>
  <sheetViews>
    <sheetView showGridLines="0" workbookViewId="0"/>
  </sheetViews>
  <sheetFormatPr defaultRowHeight="13.2" x14ac:dyDescent="0.25"/>
  <cols>
    <col min="1" max="10" width="1.6640625" customWidth="1"/>
    <col min="11" max="11" width="8.6640625" customWidth="1"/>
    <col min="12" max="12" width="5.44140625" customWidth="1"/>
    <col min="13" max="20" width="7.5546875" customWidth="1"/>
    <col min="21" max="21" width="8.5546875" customWidth="1"/>
  </cols>
  <sheetData>
    <row r="1" spans="1:21" ht="33.9" customHeight="1" x14ac:dyDescent="0.25">
      <c r="A1" s="8" t="s">
        <v>332</v>
      </c>
      <c r="B1" s="8"/>
      <c r="C1" s="8"/>
      <c r="D1" s="8"/>
      <c r="E1" s="8"/>
      <c r="F1" s="8"/>
      <c r="G1" s="8"/>
      <c r="H1" s="8"/>
      <c r="I1" s="8"/>
      <c r="J1" s="8"/>
      <c r="K1" s="72" t="s">
        <v>333</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103</v>
      </c>
    </row>
    <row r="3" spans="1:21" ht="16.5" customHeight="1" x14ac:dyDescent="0.25">
      <c r="A3" s="7" t="s">
        <v>314</v>
      </c>
      <c r="B3" s="7"/>
      <c r="C3" s="7"/>
      <c r="D3" s="7"/>
      <c r="E3" s="7"/>
      <c r="F3" s="7"/>
      <c r="G3" s="7"/>
      <c r="H3" s="7"/>
      <c r="I3" s="7"/>
      <c r="J3" s="7"/>
      <c r="K3" s="7"/>
      <c r="L3" s="9"/>
      <c r="M3" s="10"/>
      <c r="N3" s="10"/>
      <c r="O3" s="10"/>
      <c r="P3" s="10"/>
      <c r="Q3" s="10"/>
      <c r="R3" s="10"/>
      <c r="S3" s="10"/>
      <c r="T3" s="10"/>
      <c r="U3" s="10"/>
    </row>
    <row r="4" spans="1:21" ht="16.5" customHeight="1" x14ac:dyDescent="0.25">
      <c r="A4" s="7"/>
      <c r="B4" s="7" t="s">
        <v>315</v>
      </c>
      <c r="C4" s="7"/>
      <c r="D4" s="7"/>
      <c r="E4" s="7"/>
      <c r="F4" s="7"/>
      <c r="G4" s="7"/>
      <c r="H4" s="7"/>
      <c r="I4" s="7"/>
      <c r="J4" s="7"/>
      <c r="K4" s="7"/>
      <c r="L4" s="9"/>
      <c r="M4" s="10"/>
      <c r="N4" s="10"/>
      <c r="O4" s="10"/>
      <c r="P4" s="10"/>
      <c r="Q4" s="10"/>
      <c r="R4" s="10"/>
      <c r="S4" s="10"/>
      <c r="T4" s="10"/>
      <c r="U4" s="10"/>
    </row>
    <row r="5" spans="1:21" ht="16.5" customHeight="1" x14ac:dyDescent="0.25">
      <c r="A5" s="7"/>
      <c r="B5" s="7"/>
      <c r="C5" s="7" t="s">
        <v>334</v>
      </c>
      <c r="D5" s="7"/>
      <c r="E5" s="7"/>
      <c r="F5" s="7"/>
      <c r="G5" s="7"/>
      <c r="H5" s="7"/>
      <c r="I5" s="7"/>
      <c r="J5" s="7"/>
      <c r="K5" s="7"/>
      <c r="L5" s="9"/>
      <c r="M5" s="10"/>
      <c r="N5" s="10"/>
      <c r="O5" s="10"/>
      <c r="P5" s="10"/>
      <c r="Q5" s="10"/>
      <c r="R5" s="10"/>
      <c r="S5" s="10"/>
      <c r="T5" s="10"/>
      <c r="U5" s="10"/>
    </row>
    <row r="6" spans="1:21" ht="16.5" customHeight="1" x14ac:dyDescent="0.25">
      <c r="A6" s="7"/>
      <c r="B6" s="7"/>
      <c r="C6" s="7"/>
      <c r="D6" s="7" t="s">
        <v>316</v>
      </c>
      <c r="E6" s="7"/>
      <c r="F6" s="7"/>
      <c r="G6" s="7"/>
      <c r="H6" s="7"/>
      <c r="I6" s="7"/>
      <c r="J6" s="7"/>
      <c r="K6" s="7"/>
      <c r="L6" s="9" t="s">
        <v>317</v>
      </c>
      <c r="M6" s="21">
        <v>32548</v>
      </c>
      <c r="N6" s="21">
        <v>26980</v>
      </c>
      <c r="O6" s="21">
        <v>19185</v>
      </c>
      <c r="P6" s="21">
        <v>10794</v>
      </c>
      <c r="Q6" s="21">
        <v>11982</v>
      </c>
      <c r="R6" s="17" t="s">
        <v>128</v>
      </c>
      <c r="S6" s="23">
        <v>2571</v>
      </c>
      <c r="T6" s="17" t="s">
        <v>128</v>
      </c>
      <c r="U6" s="18">
        <v>104061</v>
      </c>
    </row>
    <row r="7" spans="1:21" ht="16.5" customHeight="1" x14ac:dyDescent="0.25">
      <c r="A7" s="7"/>
      <c r="B7" s="7"/>
      <c r="C7" s="7"/>
      <c r="D7" s="7" t="s">
        <v>335</v>
      </c>
      <c r="E7" s="7"/>
      <c r="F7" s="7"/>
      <c r="G7" s="7"/>
      <c r="H7" s="7"/>
      <c r="I7" s="7"/>
      <c r="J7" s="7"/>
      <c r="K7" s="7"/>
      <c r="L7" s="9" t="s">
        <v>317</v>
      </c>
      <c r="M7" s="21">
        <v>19809</v>
      </c>
      <c r="N7" s="21">
        <v>16448</v>
      </c>
      <c r="O7" s="23">
        <v>9193</v>
      </c>
      <c r="P7" s="23">
        <v>6252</v>
      </c>
      <c r="Q7" s="23">
        <v>5752</v>
      </c>
      <c r="R7" s="17" t="s">
        <v>128</v>
      </c>
      <c r="S7" s="23">
        <v>1408</v>
      </c>
      <c r="T7" s="17" t="s">
        <v>128</v>
      </c>
      <c r="U7" s="21">
        <v>58864</v>
      </c>
    </row>
    <row r="8" spans="1:21" ht="16.5" customHeight="1" x14ac:dyDescent="0.25">
      <c r="A8" s="7"/>
      <c r="B8" s="7"/>
      <c r="C8" s="7"/>
      <c r="D8" s="7" t="s">
        <v>319</v>
      </c>
      <c r="E8" s="7"/>
      <c r="F8" s="7"/>
      <c r="G8" s="7"/>
      <c r="H8" s="7"/>
      <c r="I8" s="7"/>
      <c r="J8" s="7"/>
      <c r="K8" s="7"/>
      <c r="L8" s="9" t="s">
        <v>317</v>
      </c>
      <c r="M8" s="21">
        <v>10655</v>
      </c>
      <c r="N8" s="21">
        <v>11921</v>
      </c>
      <c r="O8" s="23">
        <v>5610</v>
      </c>
      <c r="P8" s="23">
        <v>3073</v>
      </c>
      <c r="Q8" s="23">
        <v>2209</v>
      </c>
      <c r="R8" s="17" t="s">
        <v>128</v>
      </c>
      <c r="S8" s="23">
        <v>1034</v>
      </c>
      <c r="T8" s="17" t="s">
        <v>128</v>
      </c>
      <c r="U8" s="21">
        <v>34505</v>
      </c>
    </row>
    <row r="9" spans="1:21" ht="16.5" customHeight="1" x14ac:dyDescent="0.25">
      <c r="A9" s="7"/>
      <c r="B9" s="7"/>
      <c r="C9" s="7"/>
      <c r="D9" s="7" t="s">
        <v>320</v>
      </c>
      <c r="E9" s="7"/>
      <c r="F9" s="7"/>
      <c r="G9" s="7"/>
      <c r="H9" s="7"/>
      <c r="I9" s="7"/>
      <c r="J9" s="7"/>
      <c r="K9" s="7"/>
      <c r="L9" s="9" t="s">
        <v>317</v>
      </c>
      <c r="M9" s="23">
        <v>6843</v>
      </c>
      <c r="N9" s="23">
        <v>9298</v>
      </c>
      <c r="O9" s="23">
        <v>3626</v>
      </c>
      <c r="P9" s="20">
        <v>962</v>
      </c>
      <c r="Q9" s="23">
        <v>1959</v>
      </c>
      <c r="R9" s="17" t="s">
        <v>128</v>
      </c>
      <c r="S9" s="20">
        <v>778</v>
      </c>
      <c r="T9" s="17" t="s">
        <v>128</v>
      </c>
      <c r="U9" s="21">
        <v>23470</v>
      </c>
    </row>
    <row r="10" spans="1:21" ht="16.5" customHeight="1" x14ac:dyDescent="0.25">
      <c r="A10" s="7"/>
      <c r="B10" s="7"/>
      <c r="C10" s="7"/>
      <c r="D10" s="7" t="s">
        <v>321</v>
      </c>
      <c r="E10" s="7"/>
      <c r="F10" s="7"/>
      <c r="G10" s="7"/>
      <c r="H10" s="7"/>
      <c r="I10" s="7"/>
      <c r="J10" s="7"/>
      <c r="K10" s="7"/>
      <c r="L10" s="9" t="s">
        <v>317</v>
      </c>
      <c r="M10" s="23">
        <v>4483</v>
      </c>
      <c r="N10" s="23">
        <v>3362</v>
      </c>
      <c r="O10" s="23">
        <v>2366</v>
      </c>
      <c r="P10" s="23">
        <v>1514</v>
      </c>
      <c r="Q10" s="23">
        <v>1100</v>
      </c>
      <c r="R10" s="17" t="s">
        <v>128</v>
      </c>
      <c r="S10" s="20">
        <v>356</v>
      </c>
      <c r="T10" s="17" t="s">
        <v>128</v>
      </c>
      <c r="U10" s="21">
        <v>13181</v>
      </c>
    </row>
    <row r="11" spans="1:21" ht="16.5" customHeight="1" x14ac:dyDescent="0.25">
      <c r="A11" s="7"/>
      <c r="B11" s="7"/>
      <c r="C11" s="7"/>
      <c r="D11" s="7" t="s">
        <v>322</v>
      </c>
      <c r="E11" s="7"/>
      <c r="F11" s="7"/>
      <c r="G11" s="7"/>
      <c r="H11" s="7"/>
      <c r="I11" s="7"/>
      <c r="J11" s="7"/>
      <c r="K11" s="7"/>
      <c r="L11" s="9" t="s">
        <v>317</v>
      </c>
      <c r="M11" s="21">
        <v>26540</v>
      </c>
      <c r="N11" s="21">
        <v>20295</v>
      </c>
      <c r="O11" s="21">
        <v>14857</v>
      </c>
      <c r="P11" s="23">
        <v>8377</v>
      </c>
      <c r="Q11" s="23">
        <v>7981</v>
      </c>
      <c r="R11" s="17" t="s">
        <v>128</v>
      </c>
      <c r="S11" s="23">
        <v>2281</v>
      </c>
      <c r="T11" s="17" t="s">
        <v>128</v>
      </c>
      <c r="U11" s="21">
        <v>80334</v>
      </c>
    </row>
    <row r="12" spans="1:21" ht="16.5" customHeight="1" x14ac:dyDescent="0.25">
      <c r="A12" s="7"/>
      <c r="B12" s="7" t="s">
        <v>324</v>
      </c>
      <c r="C12" s="7"/>
      <c r="D12" s="7"/>
      <c r="E12" s="7"/>
      <c r="F12" s="7"/>
      <c r="G12" s="7"/>
      <c r="H12" s="7"/>
      <c r="I12" s="7"/>
      <c r="J12" s="7"/>
      <c r="K12" s="7"/>
      <c r="L12" s="9"/>
      <c r="M12" s="10"/>
      <c r="N12" s="10"/>
      <c r="O12" s="10"/>
      <c r="P12" s="10"/>
      <c r="Q12" s="10"/>
      <c r="R12" s="10"/>
      <c r="S12" s="10"/>
      <c r="T12" s="10"/>
      <c r="U12" s="10"/>
    </row>
    <row r="13" spans="1:21" ht="16.5" customHeight="1" x14ac:dyDescent="0.25">
      <c r="A13" s="7"/>
      <c r="B13" s="7"/>
      <c r="C13" s="7" t="s">
        <v>334</v>
      </c>
      <c r="D13" s="7"/>
      <c r="E13" s="7"/>
      <c r="F13" s="7"/>
      <c r="G13" s="7"/>
      <c r="H13" s="7"/>
      <c r="I13" s="7"/>
      <c r="J13" s="7"/>
      <c r="K13" s="7"/>
      <c r="L13" s="9"/>
      <c r="M13" s="10"/>
      <c r="N13" s="10"/>
      <c r="O13" s="10"/>
      <c r="P13" s="10"/>
      <c r="Q13" s="10"/>
      <c r="R13" s="10"/>
      <c r="S13" s="10"/>
      <c r="T13" s="10"/>
      <c r="U13" s="10"/>
    </row>
    <row r="14" spans="1:21" ht="16.5" customHeight="1" x14ac:dyDescent="0.25">
      <c r="A14" s="7"/>
      <c r="B14" s="7"/>
      <c r="C14" s="7"/>
      <c r="D14" s="7" t="s">
        <v>316</v>
      </c>
      <c r="E14" s="7"/>
      <c r="F14" s="7"/>
      <c r="G14" s="7"/>
      <c r="H14" s="7"/>
      <c r="I14" s="7"/>
      <c r="J14" s="7"/>
      <c r="K14" s="7"/>
      <c r="L14" s="9" t="s">
        <v>216</v>
      </c>
      <c r="M14" s="32">
        <v>32.299999999999997</v>
      </c>
      <c r="N14" s="32">
        <v>30.6</v>
      </c>
      <c r="O14" s="32">
        <v>35</v>
      </c>
      <c r="P14" s="32">
        <v>34.9</v>
      </c>
      <c r="Q14" s="32">
        <v>38.700000000000003</v>
      </c>
      <c r="R14" s="30" t="s">
        <v>128</v>
      </c>
      <c r="S14" s="32">
        <v>30.5</v>
      </c>
      <c r="T14" s="30" t="s">
        <v>128</v>
      </c>
      <c r="U14" s="32">
        <v>33.1</v>
      </c>
    </row>
    <row r="15" spans="1:21" ht="16.5" customHeight="1" x14ac:dyDescent="0.25">
      <c r="A15" s="7"/>
      <c r="B15" s="7"/>
      <c r="C15" s="7"/>
      <c r="D15" s="7" t="s">
        <v>335</v>
      </c>
      <c r="E15" s="7"/>
      <c r="F15" s="7"/>
      <c r="G15" s="7"/>
      <c r="H15" s="7"/>
      <c r="I15" s="7"/>
      <c r="J15" s="7"/>
      <c r="K15" s="7"/>
      <c r="L15" s="9" t="s">
        <v>216</v>
      </c>
      <c r="M15" s="32">
        <v>19.600000000000001</v>
      </c>
      <c r="N15" s="32">
        <v>18.600000000000001</v>
      </c>
      <c r="O15" s="32">
        <v>16.8</v>
      </c>
      <c r="P15" s="32">
        <v>20.2</v>
      </c>
      <c r="Q15" s="32">
        <v>18.600000000000001</v>
      </c>
      <c r="R15" s="30" t="s">
        <v>128</v>
      </c>
      <c r="S15" s="32">
        <v>16.7</v>
      </c>
      <c r="T15" s="30" t="s">
        <v>128</v>
      </c>
      <c r="U15" s="32">
        <v>18.7</v>
      </c>
    </row>
    <row r="16" spans="1:21" ht="16.5" customHeight="1" x14ac:dyDescent="0.25">
      <c r="A16" s="7"/>
      <c r="B16" s="7"/>
      <c r="C16" s="7"/>
      <c r="D16" s="7" t="s">
        <v>319</v>
      </c>
      <c r="E16" s="7"/>
      <c r="F16" s="7"/>
      <c r="G16" s="7"/>
      <c r="H16" s="7"/>
      <c r="I16" s="7"/>
      <c r="J16" s="7"/>
      <c r="K16" s="7"/>
      <c r="L16" s="9" t="s">
        <v>216</v>
      </c>
      <c r="M16" s="32">
        <v>10.6</v>
      </c>
      <c r="N16" s="32">
        <v>13.5</v>
      </c>
      <c r="O16" s="32">
        <v>10.199999999999999</v>
      </c>
      <c r="P16" s="31">
        <v>9.9</v>
      </c>
      <c r="Q16" s="31">
        <v>7.1</v>
      </c>
      <c r="R16" s="30" t="s">
        <v>128</v>
      </c>
      <c r="S16" s="32">
        <v>12.3</v>
      </c>
      <c r="T16" s="30" t="s">
        <v>128</v>
      </c>
      <c r="U16" s="32">
        <v>11</v>
      </c>
    </row>
    <row r="17" spans="1:21" ht="16.5" customHeight="1" x14ac:dyDescent="0.25">
      <c r="A17" s="7"/>
      <c r="B17" s="7"/>
      <c r="C17" s="7"/>
      <c r="D17" s="7" t="s">
        <v>320</v>
      </c>
      <c r="E17" s="7"/>
      <c r="F17" s="7"/>
      <c r="G17" s="7"/>
      <c r="H17" s="7"/>
      <c r="I17" s="7"/>
      <c r="J17" s="7"/>
      <c r="K17" s="7"/>
      <c r="L17" s="9" t="s">
        <v>216</v>
      </c>
      <c r="M17" s="31">
        <v>6.8</v>
      </c>
      <c r="N17" s="32">
        <v>10.5</v>
      </c>
      <c r="O17" s="31">
        <v>6.6</v>
      </c>
      <c r="P17" s="31">
        <v>3.1</v>
      </c>
      <c r="Q17" s="31">
        <v>6.3</v>
      </c>
      <c r="R17" s="30" t="s">
        <v>128</v>
      </c>
      <c r="S17" s="31">
        <v>9.1999999999999993</v>
      </c>
      <c r="T17" s="30" t="s">
        <v>128</v>
      </c>
      <c r="U17" s="31">
        <v>7.5</v>
      </c>
    </row>
    <row r="18" spans="1:21" ht="16.5" customHeight="1" x14ac:dyDescent="0.25">
      <c r="A18" s="7"/>
      <c r="B18" s="7"/>
      <c r="C18" s="7"/>
      <c r="D18" s="7" t="s">
        <v>321</v>
      </c>
      <c r="E18" s="7"/>
      <c r="F18" s="7"/>
      <c r="G18" s="7"/>
      <c r="H18" s="7"/>
      <c r="I18" s="7"/>
      <c r="J18" s="7"/>
      <c r="K18" s="7"/>
      <c r="L18" s="9" t="s">
        <v>216</v>
      </c>
      <c r="M18" s="31">
        <v>4.4000000000000004</v>
      </c>
      <c r="N18" s="31">
        <v>3.8</v>
      </c>
      <c r="O18" s="31">
        <v>4.3</v>
      </c>
      <c r="P18" s="31">
        <v>4.9000000000000004</v>
      </c>
      <c r="Q18" s="31">
        <v>3.6</v>
      </c>
      <c r="R18" s="30" t="s">
        <v>128</v>
      </c>
      <c r="S18" s="31">
        <v>4.2</v>
      </c>
      <c r="T18" s="30" t="s">
        <v>128</v>
      </c>
      <c r="U18" s="31">
        <v>4.2</v>
      </c>
    </row>
    <row r="19" spans="1:21" ht="16.5" customHeight="1" x14ac:dyDescent="0.25">
      <c r="A19" s="7"/>
      <c r="B19" s="7"/>
      <c r="C19" s="7"/>
      <c r="D19" s="7" t="s">
        <v>322</v>
      </c>
      <c r="E19" s="7"/>
      <c r="F19" s="7"/>
      <c r="G19" s="7"/>
      <c r="H19" s="7"/>
      <c r="I19" s="7"/>
      <c r="J19" s="7"/>
      <c r="K19" s="7"/>
      <c r="L19" s="9" t="s">
        <v>216</v>
      </c>
      <c r="M19" s="32">
        <v>26.3</v>
      </c>
      <c r="N19" s="32">
        <v>23</v>
      </c>
      <c r="O19" s="32">
        <v>27.1</v>
      </c>
      <c r="P19" s="32">
        <v>27</v>
      </c>
      <c r="Q19" s="32">
        <v>25.8</v>
      </c>
      <c r="R19" s="30" t="s">
        <v>128</v>
      </c>
      <c r="S19" s="32">
        <v>27.1</v>
      </c>
      <c r="T19" s="30" t="s">
        <v>128</v>
      </c>
      <c r="U19" s="32">
        <v>25.6</v>
      </c>
    </row>
    <row r="20" spans="1:21" ht="16.5" customHeight="1" x14ac:dyDescent="0.25">
      <c r="A20" s="7"/>
      <c r="B20" s="7" t="s">
        <v>315</v>
      </c>
      <c r="C20" s="7"/>
      <c r="D20" s="7"/>
      <c r="E20" s="7"/>
      <c r="F20" s="7"/>
      <c r="G20" s="7"/>
      <c r="H20" s="7"/>
      <c r="I20" s="7"/>
      <c r="J20" s="7"/>
      <c r="K20" s="7"/>
      <c r="L20" s="9"/>
      <c r="M20" s="10"/>
      <c r="N20" s="10"/>
      <c r="O20" s="10"/>
      <c r="P20" s="10"/>
      <c r="Q20" s="10"/>
      <c r="R20" s="10"/>
      <c r="S20" s="10"/>
      <c r="T20" s="10"/>
      <c r="U20" s="10"/>
    </row>
    <row r="21" spans="1:21" ht="16.5" customHeight="1" x14ac:dyDescent="0.25">
      <c r="A21" s="7"/>
      <c r="B21" s="7"/>
      <c r="C21" s="7" t="s">
        <v>336</v>
      </c>
      <c r="D21" s="7"/>
      <c r="E21" s="7"/>
      <c r="F21" s="7"/>
      <c r="G21" s="7"/>
      <c r="H21" s="7"/>
      <c r="I21" s="7"/>
      <c r="J21" s="7"/>
      <c r="K21" s="7"/>
      <c r="L21" s="9"/>
      <c r="M21" s="10"/>
      <c r="N21" s="10"/>
      <c r="O21" s="10"/>
      <c r="P21" s="10"/>
      <c r="Q21" s="10"/>
      <c r="R21" s="10"/>
      <c r="S21" s="10"/>
      <c r="T21" s="10"/>
      <c r="U21" s="10"/>
    </row>
    <row r="22" spans="1:21" ht="16.5" customHeight="1" x14ac:dyDescent="0.25">
      <c r="A22" s="7"/>
      <c r="B22" s="7"/>
      <c r="C22" s="7"/>
      <c r="D22" s="7" t="s">
        <v>316</v>
      </c>
      <c r="E22" s="7"/>
      <c r="F22" s="7"/>
      <c r="G22" s="7"/>
      <c r="H22" s="7"/>
      <c r="I22" s="7"/>
      <c r="J22" s="7"/>
      <c r="K22" s="7"/>
      <c r="L22" s="9" t="s">
        <v>317</v>
      </c>
      <c r="M22" s="21">
        <v>13515</v>
      </c>
      <c r="N22" s="21">
        <v>10366</v>
      </c>
      <c r="O22" s="21">
        <v>11831</v>
      </c>
      <c r="P22" s="23">
        <v>2576</v>
      </c>
      <c r="Q22" s="23">
        <v>3322</v>
      </c>
      <c r="R22" s="23">
        <v>3266</v>
      </c>
      <c r="S22" s="34">
        <v>34</v>
      </c>
      <c r="T22" s="20">
        <v>725</v>
      </c>
      <c r="U22" s="21">
        <v>45636</v>
      </c>
    </row>
    <row r="23" spans="1:21" ht="16.5" customHeight="1" x14ac:dyDescent="0.25">
      <c r="A23" s="7"/>
      <c r="B23" s="7"/>
      <c r="C23" s="7"/>
      <c r="D23" s="7" t="s">
        <v>335</v>
      </c>
      <c r="E23" s="7"/>
      <c r="F23" s="7"/>
      <c r="G23" s="7"/>
      <c r="H23" s="7"/>
      <c r="I23" s="7"/>
      <c r="J23" s="7"/>
      <c r="K23" s="7"/>
      <c r="L23" s="9" t="s">
        <v>317</v>
      </c>
      <c r="M23" s="23">
        <v>9461</v>
      </c>
      <c r="N23" s="23">
        <v>8072</v>
      </c>
      <c r="O23" s="23">
        <v>6692</v>
      </c>
      <c r="P23" s="23">
        <v>1624</v>
      </c>
      <c r="Q23" s="23">
        <v>1919</v>
      </c>
      <c r="R23" s="23">
        <v>2662</v>
      </c>
      <c r="S23" s="34">
        <v>19</v>
      </c>
      <c r="T23" s="20">
        <v>430</v>
      </c>
      <c r="U23" s="21">
        <v>30881</v>
      </c>
    </row>
    <row r="24" spans="1:21" ht="16.5" customHeight="1" x14ac:dyDescent="0.25">
      <c r="A24" s="7"/>
      <c r="B24" s="7"/>
      <c r="C24" s="7"/>
      <c r="D24" s="7" t="s">
        <v>319</v>
      </c>
      <c r="E24" s="7"/>
      <c r="F24" s="7"/>
      <c r="G24" s="7"/>
      <c r="H24" s="7"/>
      <c r="I24" s="7"/>
      <c r="J24" s="7"/>
      <c r="K24" s="7"/>
      <c r="L24" s="9" t="s">
        <v>317</v>
      </c>
      <c r="M24" s="23">
        <v>3707</v>
      </c>
      <c r="N24" s="23">
        <v>4272</v>
      </c>
      <c r="O24" s="23">
        <v>3067</v>
      </c>
      <c r="P24" s="20">
        <v>658</v>
      </c>
      <c r="Q24" s="20">
        <v>483</v>
      </c>
      <c r="R24" s="20">
        <v>845</v>
      </c>
      <c r="S24" s="34">
        <v>13</v>
      </c>
      <c r="T24" s="20">
        <v>175</v>
      </c>
      <c r="U24" s="21">
        <v>13222</v>
      </c>
    </row>
    <row r="25" spans="1:21" ht="16.5" customHeight="1" x14ac:dyDescent="0.25">
      <c r="A25" s="7"/>
      <c r="B25" s="7"/>
      <c r="C25" s="7"/>
      <c r="D25" s="7" t="s">
        <v>320</v>
      </c>
      <c r="E25" s="7"/>
      <c r="F25" s="7"/>
      <c r="G25" s="7"/>
      <c r="H25" s="7"/>
      <c r="I25" s="7"/>
      <c r="J25" s="7"/>
      <c r="K25" s="7"/>
      <c r="L25" s="9" t="s">
        <v>317</v>
      </c>
      <c r="M25" s="23">
        <v>4200</v>
      </c>
      <c r="N25" s="23">
        <v>3906</v>
      </c>
      <c r="O25" s="23">
        <v>3755</v>
      </c>
      <c r="P25" s="20">
        <v>168</v>
      </c>
      <c r="Q25" s="20">
        <v>611</v>
      </c>
      <c r="R25" s="20">
        <v>701</v>
      </c>
      <c r="S25" s="34">
        <v>28</v>
      </c>
      <c r="T25" s="20">
        <v>398</v>
      </c>
      <c r="U25" s="21">
        <v>13769</v>
      </c>
    </row>
    <row r="26" spans="1:21" ht="16.5" customHeight="1" x14ac:dyDescent="0.25">
      <c r="A26" s="7"/>
      <c r="B26" s="7"/>
      <c r="C26" s="7"/>
      <c r="D26" s="7" t="s">
        <v>321</v>
      </c>
      <c r="E26" s="7"/>
      <c r="F26" s="7"/>
      <c r="G26" s="7"/>
      <c r="H26" s="7"/>
      <c r="I26" s="7"/>
      <c r="J26" s="7"/>
      <c r="K26" s="7"/>
      <c r="L26" s="9" t="s">
        <v>317</v>
      </c>
      <c r="M26" s="23">
        <v>1749</v>
      </c>
      <c r="N26" s="23">
        <v>1403</v>
      </c>
      <c r="O26" s="23">
        <v>1583</v>
      </c>
      <c r="P26" s="20">
        <v>336</v>
      </c>
      <c r="Q26" s="20">
        <v>365</v>
      </c>
      <c r="R26" s="20">
        <v>424</v>
      </c>
      <c r="S26" s="17" t="s">
        <v>337</v>
      </c>
      <c r="T26" s="20">
        <v>106</v>
      </c>
      <c r="U26" s="23">
        <v>5968</v>
      </c>
    </row>
    <row r="27" spans="1:21" ht="16.5" customHeight="1" x14ac:dyDescent="0.25">
      <c r="A27" s="7"/>
      <c r="B27" s="7"/>
      <c r="C27" s="7"/>
      <c r="D27" s="7" t="s">
        <v>322</v>
      </c>
      <c r="E27" s="7"/>
      <c r="F27" s="7"/>
      <c r="G27" s="7"/>
      <c r="H27" s="7"/>
      <c r="I27" s="7"/>
      <c r="J27" s="7"/>
      <c r="K27" s="7"/>
      <c r="L27" s="9" t="s">
        <v>317</v>
      </c>
      <c r="M27" s="21">
        <v>10744</v>
      </c>
      <c r="N27" s="23">
        <v>8058</v>
      </c>
      <c r="O27" s="23">
        <v>9342</v>
      </c>
      <c r="P27" s="23">
        <v>1777</v>
      </c>
      <c r="Q27" s="23">
        <v>2260</v>
      </c>
      <c r="R27" s="23">
        <v>2628</v>
      </c>
      <c r="S27" s="34">
        <v>58</v>
      </c>
      <c r="T27" s="20">
        <v>615</v>
      </c>
      <c r="U27" s="21">
        <v>35482</v>
      </c>
    </row>
    <row r="28" spans="1:21" ht="16.5" customHeight="1" x14ac:dyDescent="0.25">
      <c r="A28" s="7"/>
      <c r="B28" s="7" t="s">
        <v>324</v>
      </c>
      <c r="C28" s="7"/>
      <c r="D28" s="7"/>
      <c r="E28" s="7"/>
      <c r="F28" s="7"/>
      <c r="G28" s="7"/>
      <c r="H28" s="7"/>
      <c r="I28" s="7"/>
      <c r="J28" s="7"/>
      <c r="K28" s="7"/>
      <c r="L28" s="9"/>
      <c r="M28" s="10"/>
      <c r="N28" s="10"/>
      <c r="O28" s="10"/>
      <c r="P28" s="10"/>
      <c r="Q28" s="10"/>
      <c r="R28" s="10"/>
      <c r="S28" s="10"/>
      <c r="T28" s="10"/>
      <c r="U28" s="10"/>
    </row>
    <row r="29" spans="1:21" ht="16.5" customHeight="1" x14ac:dyDescent="0.25">
      <c r="A29" s="7"/>
      <c r="B29" s="7"/>
      <c r="C29" s="7" t="s">
        <v>336</v>
      </c>
      <c r="D29" s="7"/>
      <c r="E29" s="7"/>
      <c r="F29" s="7"/>
      <c r="G29" s="7"/>
      <c r="H29" s="7"/>
      <c r="I29" s="7"/>
      <c r="J29" s="7"/>
      <c r="K29" s="7"/>
      <c r="L29" s="9"/>
      <c r="M29" s="10"/>
      <c r="N29" s="10"/>
      <c r="O29" s="10"/>
      <c r="P29" s="10"/>
      <c r="Q29" s="10"/>
      <c r="R29" s="10"/>
      <c r="S29" s="10"/>
      <c r="T29" s="10"/>
      <c r="U29" s="10"/>
    </row>
    <row r="30" spans="1:21" ht="16.5" customHeight="1" x14ac:dyDescent="0.25">
      <c r="A30" s="7"/>
      <c r="B30" s="7"/>
      <c r="C30" s="7"/>
      <c r="D30" s="7" t="s">
        <v>316</v>
      </c>
      <c r="E30" s="7"/>
      <c r="F30" s="7"/>
      <c r="G30" s="7"/>
      <c r="H30" s="7"/>
      <c r="I30" s="7"/>
      <c r="J30" s="7"/>
      <c r="K30" s="7"/>
      <c r="L30" s="9" t="s">
        <v>216</v>
      </c>
      <c r="M30" s="32">
        <v>31.2</v>
      </c>
      <c r="N30" s="32">
        <v>28.7</v>
      </c>
      <c r="O30" s="32">
        <v>32.6</v>
      </c>
      <c r="P30" s="32">
        <v>36.1</v>
      </c>
      <c r="Q30" s="32">
        <v>37.1</v>
      </c>
      <c r="R30" s="32">
        <v>31</v>
      </c>
      <c r="S30" s="32">
        <v>22.1</v>
      </c>
      <c r="T30" s="32">
        <v>29.6</v>
      </c>
      <c r="U30" s="32">
        <v>31.5</v>
      </c>
    </row>
    <row r="31" spans="1:21" ht="16.5" customHeight="1" x14ac:dyDescent="0.25">
      <c r="A31" s="7"/>
      <c r="B31" s="7"/>
      <c r="C31" s="7"/>
      <c r="D31" s="7" t="s">
        <v>335</v>
      </c>
      <c r="E31" s="7"/>
      <c r="F31" s="7"/>
      <c r="G31" s="7"/>
      <c r="H31" s="7"/>
      <c r="I31" s="7"/>
      <c r="J31" s="7"/>
      <c r="K31" s="7"/>
      <c r="L31" s="9" t="s">
        <v>216</v>
      </c>
      <c r="M31" s="32">
        <v>21.8</v>
      </c>
      <c r="N31" s="32">
        <v>22.4</v>
      </c>
      <c r="O31" s="32">
        <v>18.5</v>
      </c>
      <c r="P31" s="32">
        <v>22.7</v>
      </c>
      <c r="Q31" s="32">
        <v>21.4</v>
      </c>
      <c r="R31" s="32">
        <v>25.3</v>
      </c>
      <c r="S31" s="32">
        <v>12.3</v>
      </c>
      <c r="T31" s="32">
        <v>17.600000000000001</v>
      </c>
      <c r="U31" s="32">
        <v>21.3</v>
      </c>
    </row>
    <row r="32" spans="1:21" ht="16.5" customHeight="1" x14ac:dyDescent="0.25">
      <c r="A32" s="7"/>
      <c r="B32" s="7"/>
      <c r="C32" s="7"/>
      <c r="D32" s="7" t="s">
        <v>319</v>
      </c>
      <c r="E32" s="7"/>
      <c r="F32" s="7"/>
      <c r="G32" s="7"/>
      <c r="H32" s="7"/>
      <c r="I32" s="7"/>
      <c r="J32" s="7"/>
      <c r="K32" s="7"/>
      <c r="L32" s="9" t="s">
        <v>216</v>
      </c>
      <c r="M32" s="31">
        <v>8.5</v>
      </c>
      <c r="N32" s="32">
        <v>11.8</v>
      </c>
      <c r="O32" s="31">
        <v>8.5</v>
      </c>
      <c r="P32" s="31">
        <v>9.1999999999999993</v>
      </c>
      <c r="Q32" s="31">
        <v>5.4</v>
      </c>
      <c r="R32" s="31">
        <v>8</v>
      </c>
      <c r="S32" s="31">
        <v>8.4</v>
      </c>
      <c r="T32" s="31">
        <v>7.1</v>
      </c>
      <c r="U32" s="31">
        <v>9.1</v>
      </c>
    </row>
    <row r="33" spans="1:21" ht="16.5" customHeight="1" x14ac:dyDescent="0.25">
      <c r="A33" s="7"/>
      <c r="B33" s="7"/>
      <c r="C33" s="7"/>
      <c r="D33" s="7" t="s">
        <v>320</v>
      </c>
      <c r="E33" s="7"/>
      <c r="F33" s="7"/>
      <c r="G33" s="7"/>
      <c r="H33" s="7"/>
      <c r="I33" s="7"/>
      <c r="J33" s="7"/>
      <c r="K33" s="7"/>
      <c r="L33" s="9" t="s">
        <v>216</v>
      </c>
      <c r="M33" s="31">
        <v>9.6999999999999993</v>
      </c>
      <c r="N33" s="32">
        <v>10.8</v>
      </c>
      <c r="O33" s="32">
        <v>10.4</v>
      </c>
      <c r="P33" s="31">
        <v>2.4</v>
      </c>
      <c r="Q33" s="31">
        <v>6.8</v>
      </c>
      <c r="R33" s="31">
        <v>6.7</v>
      </c>
      <c r="S33" s="32">
        <v>18.2</v>
      </c>
      <c r="T33" s="32">
        <v>16.3</v>
      </c>
      <c r="U33" s="31">
        <v>9.5</v>
      </c>
    </row>
    <row r="34" spans="1:21" ht="16.5" customHeight="1" x14ac:dyDescent="0.25">
      <c r="A34" s="7"/>
      <c r="B34" s="7"/>
      <c r="C34" s="7"/>
      <c r="D34" s="7" t="s">
        <v>321</v>
      </c>
      <c r="E34" s="7"/>
      <c r="F34" s="7"/>
      <c r="G34" s="7"/>
      <c r="H34" s="7"/>
      <c r="I34" s="7"/>
      <c r="J34" s="7"/>
      <c r="K34" s="7"/>
      <c r="L34" s="9" t="s">
        <v>216</v>
      </c>
      <c r="M34" s="31">
        <v>4</v>
      </c>
      <c r="N34" s="31">
        <v>3.9</v>
      </c>
      <c r="O34" s="31">
        <v>4.4000000000000004</v>
      </c>
      <c r="P34" s="31">
        <v>4.7</v>
      </c>
      <c r="Q34" s="31">
        <v>4.0999999999999996</v>
      </c>
      <c r="R34" s="31">
        <v>4</v>
      </c>
      <c r="S34" s="30" t="s">
        <v>128</v>
      </c>
      <c r="T34" s="31">
        <v>4.3</v>
      </c>
      <c r="U34" s="31">
        <v>4.0999999999999996</v>
      </c>
    </row>
    <row r="35" spans="1:21" ht="16.5" customHeight="1" x14ac:dyDescent="0.25">
      <c r="A35" s="7"/>
      <c r="B35" s="7"/>
      <c r="C35" s="7"/>
      <c r="D35" s="7" t="s">
        <v>322</v>
      </c>
      <c r="E35" s="7"/>
      <c r="F35" s="7"/>
      <c r="G35" s="7"/>
      <c r="H35" s="7"/>
      <c r="I35" s="7"/>
      <c r="J35" s="7"/>
      <c r="K35" s="7"/>
      <c r="L35" s="9" t="s">
        <v>216</v>
      </c>
      <c r="M35" s="32">
        <v>24.8</v>
      </c>
      <c r="N35" s="32">
        <v>22.3</v>
      </c>
      <c r="O35" s="32">
        <v>25.8</v>
      </c>
      <c r="P35" s="32">
        <v>24.9</v>
      </c>
      <c r="Q35" s="32">
        <v>25.2</v>
      </c>
      <c r="R35" s="32">
        <v>25</v>
      </c>
      <c r="S35" s="32">
        <v>37.700000000000003</v>
      </c>
      <c r="T35" s="32">
        <v>25.1</v>
      </c>
      <c r="U35" s="32">
        <v>24.5</v>
      </c>
    </row>
    <row r="36" spans="1:21" ht="16.5" customHeight="1" x14ac:dyDescent="0.25">
      <c r="A36" s="7"/>
      <c r="B36" s="7" t="s">
        <v>315</v>
      </c>
      <c r="C36" s="7"/>
      <c r="D36" s="7"/>
      <c r="E36" s="7"/>
      <c r="F36" s="7"/>
      <c r="G36" s="7"/>
      <c r="H36" s="7"/>
      <c r="I36" s="7"/>
      <c r="J36" s="7"/>
      <c r="K36" s="7"/>
      <c r="L36" s="9"/>
      <c r="M36" s="10"/>
      <c r="N36" s="10"/>
      <c r="O36" s="10"/>
      <c r="P36" s="10"/>
      <c r="Q36" s="10"/>
      <c r="R36" s="10"/>
      <c r="S36" s="10"/>
      <c r="T36" s="10"/>
      <c r="U36" s="10"/>
    </row>
    <row r="37" spans="1:21" ht="16.5" customHeight="1" x14ac:dyDescent="0.25">
      <c r="A37" s="7"/>
      <c r="B37" s="7"/>
      <c r="C37" s="7" t="s">
        <v>338</v>
      </c>
      <c r="D37" s="7"/>
      <c r="E37" s="7"/>
      <c r="F37" s="7"/>
      <c r="G37" s="7"/>
      <c r="H37" s="7"/>
      <c r="I37" s="7"/>
      <c r="J37" s="7"/>
      <c r="K37" s="7"/>
      <c r="L37" s="9"/>
      <c r="M37" s="10"/>
      <c r="N37" s="10"/>
      <c r="O37" s="10"/>
      <c r="P37" s="10"/>
      <c r="Q37" s="10"/>
      <c r="R37" s="10"/>
      <c r="S37" s="10"/>
      <c r="T37" s="10"/>
      <c r="U37" s="10"/>
    </row>
    <row r="38" spans="1:21" ht="16.5" customHeight="1" x14ac:dyDescent="0.25">
      <c r="A38" s="7"/>
      <c r="B38" s="7"/>
      <c r="C38" s="7"/>
      <c r="D38" s="7" t="s">
        <v>316</v>
      </c>
      <c r="E38" s="7"/>
      <c r="F38" s="7"/>
      <c r="G38" s="7"/>
      <c r="H38" s="7"/>
      <c r="I38" s="7"/>
      <c r="J38" s="7"/>
      <c r="K38" s="7"/>
      <c r="L38" s="9" t="s">
        <v>317</v>
      </c>
      <c r="M38" s="20">
        <v>117</v>
      </c>
      <c r="N38" s="34">
        <v>16</v>
      </c>
      <c r="O38" s="20">
        <v>368</v>
      </c>
      <c r="P38" s="20">
        <v>521</v>
      </c>
      <c r="Q38" s="20">
        <v>376</v>
      </c>
      <c r="R38" s="34">
        <v>44</v>
      </c>
      <c r="S38" s="17" t="s">
        <v>128</v>
      </c>
      <c r="T38" s="20">
        <v>223</v>
      </c>
      <c r="U38" s="23">
        <v>1671</v>
      </c>
    </row>
    <row r="39" spans="1:21" ht="16.5" customHeight="1" x14ac:dyDescent="0.25">
      <c r="A39" s="7"/>
      <c r="B39" s="7"/>
      <c r="C39" s="7"/>
      <c r="D39" s="7" t="s">
        <v>335</v>
      </c>
      <c r="E39" s="7"/>
      <c r="F39" s="7"/>
      <c r="G39" s="7"/>
      <c r="H39" s="7"/>
      <c r="I39" s="7"/>
      <c r="J39" s="7"/>
      <c r="K39" s="7"/>
      <c r="L39" s="9" t="s">
        <v>317</v>
      </c>
      <c r="M39" s="20">
        <v>133</v>
      </c>
      <c r="N39" s="34">
        <v>11</v>
      </c>
      <c r="O39" s="20">
        <v>328</v>
      </c>
      <c r="P39" s="20">
        <v>454</v>
      </c>
      <c r="Q39" s="20">
        <v>178</v>
      </c>
      <c r="R39" s="34">
        <v>28</v>
      </c>
      <c r="S39" s="17" t="s">
        <v>128</v>
      </c>
      <c r="T39" s="20">
        <v>378</v>
      </c>
      <c r="U39" s="23">
        <v>1513</v>
      </c>
    </row>
    <row r="40" spans="1:21" ht="16.5" customHeight="1" x14ac:dyDescent="0.25">
      <c r="A40" s="7"/>
      <c r="B40" s="7"/>
      <c r="C40" s="7"/>
      <c r="D40" s="7" t="s">
        <v>319</v>
      </c>
      <c r="E40" s="7"/>
      <c r="F40" s="7"/>
      <c r="G40" s="7"/>
      <c r="H40" s="7"/>
      <c r="I40" s="7"/>
      <c r="J40" s="7"/>
      <c r="K40" s="7"/>
      <c r="L40" s="9" t="s">
        <v>317</v>
      </c>
      <c r="M40" s="34">
        <v>31</v>
      </c>
      <c r="N40" s="34">
        <v>14</v>
      </c>
      <c r="O40" s="20">
        <v>136</v>
      </c>
      <c r="P40" s="20">
        <v>174</v>
      </c>
      <c r="Q40" s="34">
        <v>65</v>
      </c>
      <c r="R40" s="17" t="s">
        <v>337</v>
      </c>
      <c r="S40" s="17" t="s">
        <v>128</v>
      </c>
      <c r="T40" s="20">
        <v>259</v>
      </c>
      <c r="U40" s="20">
        <v>689</v>
      </c>
    </row>
    <row r="41" spans="1:21" ht="16.5" customHeight="1" x14ac:dyDescent="0.25">
      <c r="A41" s="7"/>
      <c r="B41" s="7"/>
      <c r="C41" s="7"/>
      <c r="D41" s="7" t="s">
        <v>320</v>
      </c>
      <c r="E41" s="7"/>
      <c r="F41" s="7"/>
      <c r="G41" s="7"/>
      <c r="H41" s="7"/>
      <c r="I41" s="7"/>
      <c r="J41" s="7"/>
      <c r="K41" s="7"/>
      <c r="L41" s="9" t="s">
        <v>317</v>
      </c>
      <c r="M41" s="20">
        <v>103</v>
      </c>
      <c r="N41" s="17" t="s">
        <v>337</v>
      </c>
      <c r="O41" s="34">
        <v>91</v>
      </c>
      <c r="P41" s="34">
        <v>63</v>
      </c>
      <c r="Q41" s="34">
        <v>66</v>
      </c>
      <c r="R41" s="34">
        <v>13</v>
      </c>
      <c r="S41" s="17" t="s">
        <v>128</v>
      </c>
      <c r="T41" s="34">
        <v>66</v>
      </c>
      <c r="U41" s="20">
        <v>411</v>
      </c>
    </row>
    <row r="42" spans="1:21" ht="16.5" customHeight="1" x14ac:dyDescent="0.25">
      <c r="A42" s="7"/>
      <c r="B42" s="7"/>
      <c r="C42" s="7"/>
      <c r="D42" s="7" t="s">
        <v>321</v>
      </c>
      <c r="E42" s="7"/>
      <c r="F42" s="7"/>
      <c r="G42" s="7"/>
      <c r="H42" s="7"/>
      <c r="I42" s="7"/>
      <c r="J42" s="7"/>
      <c r="K42" s="7"/>
      <c r="L42" s="9" t="s">
        <v>317</v>
      </c>
      <c r="M42" s="34">
        <v>17</v>
      </c>
      <c r="N42" s="17" t="s">
        <v>337</v>
      </c>
      <c r="O42" s="34">
        <v>75</v>
      </c>
      <c r="P42" s="34">
        <v>88</v>
      </c>
      <c r="Q42" s="34">
        <v>50</v>
      </c>
      <c r="R42" s="17" t="s">
        <v>337</v>
      </c>
      <c r="S42" s="17" t="s">
        <v>128</v>
      </c>
      <c r="T42" s="34">
        <v>94</v>
      </c>
      <c r="U42" s="20">
        <v>337</v>
      </c>
    </row>
    <row r="43" spans="1:21" ht="16.5" customHeight="1" x14ac:dyDescent="0.25">
      <c r="A43" s="7"/>
      <c r="B43" s="7"/>
      <c r="C43" s="7"/>
      <c r="D43" s="7" t="s">
        <v>322</v>
      </c>
      <c r="E43" s="7"/>
      <c r="F43" s="7"/>
      <c r="G43" s="7"/>
      <c r="H43" s="7"/>
      <c r="I43" s="7"/>
      <c r="J43" s="7"/>
      <c r="K43" s="7"/>
      <c r="L43" s="9" t="s">
        <v>317</v>
      </c>
      <c r="M43" s="20">
        <v>164</v>
      </c>
      <c r="N43" s="34">
        <v>19</v>
      </c>
      <c r="O43" s="20">
        <v>566</v>
      </c>
      <c r="P43" s="20">
        <v>521</v>
      </c>
      <c r="Q43" s="20">
        <v>343</v>
      </c>
      <c r="R43" s="34">
        <v>26</v>
      </c>
      <c r="S43" s="17" t="s">
        <v>128</v>
      </c>
      <c r="T43" s="20">
        <v>721</v>
      </c>
      <c r="U43" s="23">
        <v>2362</v>
      </c>
    </row>
    <row r="44" spans="1:21" ht="16.5" customHeight="1" x14ac:dyDescent="0.25">
      <c r="A44" s="7"/>
      <c r="B44" s="7" t="s">
        <v>324</v>
      </c>
      <c r="C44" s="7"/>
      <c r="D44" s="7"/>
      <c r="E44" s="7"/>
      <c r="F44" s="7"/>
      <c r="G44" s="7"/>
      <c r="H44" s="7"/>
      <c r="I44" s="7"/>
      <c r="J44" s="7"/>
      <c r="K44" s="7"/>
      <c r="L44" s="9"/>
      <c r="M44" s="10"/>
      <c r="N44" s="10"/>
      <c r="O44" s="10"/>
      <c r="P44" s="10"/>
      <c r="Q44" s="10"/>
      <c r="R44" s="10"/>
      <c r="S44" s="10"/>
      <c r="T44" s="10"/>
      <c r="U44" s="10"/>
    </row>
    <row r="45" spans="1:21" ht="16.5" customHeight="1" x14ac:dyDescent="0.25">
      <c r="A45" s="7"/>
      <c r="B45" s="7"/>
      <c r="C45" s="7" t="s">
        <v>338</v>
      </c>
      <c r="D45" s="7"/>
      <c r="E45" s="7"/>
      <c r="F45" s="7"/>
      <c r="G45" s="7"/>
      <c r="H45" s="7"/>
      <c r="I45" s="7"/>
      <c r="J45" s="7"/>
      <c r="K45" s="7"/>
      <c r="L45" s="9"/>
      <c r="M45" s="10"/>
      <c r="N45" s="10"/>
      <c r="O45" s="10"/>
      <c r="P45" s="10"/>
      <c r="Q45" s="10"/>
      <c r="R45" s="10"/>
      <c r="S45" s="10"/>
      <c r="T45" s="10"/>
      <c r="U45" s="10"/>
    </row>
    <row r="46" spans="1:21" ht="16.5" customHeight="1" x14ac:dyDescent="0.25">
      <c r="A46" s="7"/>
      <c r="B46" s="7"/>
      <c r="C46" s="7"/>
      <c r="D46" s="7" t="s">
        <v>316</v>
      </c>
      <c r="E46" s="7"/>
      <c r="F46" s="7"/>
      <c r="G46" s="7"/>
      <c r="H46" s="7"/>
      <c r="I46" s="7"/>
      <c r="J46" s="7"/>
      <c r="K46" s="7"/>
      <c r="L46" s="9" t="s">
        <v>216</v>
      </c>
      <c r="M46" s="32">
        <v>20.7</v>
      </c>
      <c r="N46" s="32">
        <v>21.9</v>
      </c>
      <c r="O46" s="32">
        <v>23.5</v>
      </c>
      <c r="P46" s="32">
        <v>28.6</v>
      </c>
      <c r="Q46" s="32">
        <v>34.9</v>
      </c>
      <c r="R46" s="32">
        <v>34.1</v>
      </c>
      <c r="S46" s="30" t="s">
        <v>128</v>
      </c>
      <c r="T46" s="32">
        <v>12.8</v>
      </c>
      <c r="U46" s="32">
        <v>23.9</v>
      </c>
    </row>
    <row r="47" spans="1:21" ht="16.5" customHeight="1" x14ac:dyDescent="0.25">
      <c r="A47" s="7"/>
      <c r="B47" s="7"/>
      <c r="C47" s="7"/>
      <c r="D47" s="7" t="s">
        <v>335</v>
      </c>
      <c r="E47" s="7"/>
      <c r="F47" s="7"/>
      <c r="G47" s="7"/>
      <c r="H47" s="7"/>
      <c r="I47" s="7"/>
      <c r="J47" s="7"/>
      <c r="K47" s="7"/>
      <c r="L47" s="9" t="s">
        <v>216</v>
      </c>
      <c r="M47" s="32">
        <v>23.5</v>
      </c>
      <c r="N47" s="32">
        <v>15.1</v>
      </c>
      <c r="O47" s="32">
        <v>21</v>
      </c>
      <c r="P47" s="32">
        <v>24.9</v>
      </c>
      <c r="Q47" s="32">
        <v>16.5</v>
      </c>
      <c r="R47" s="32">
        <v>21.7</v>
      </c>
      <c r="S47" s="30" t="s">
        <v>128</v>
      </c>
      <c r="T47" s="32">
        <v>21.7</v>
      </c>
      <c r="U47" s="32">
        <v>21.7</v>
      </c>
    </row>
    <row r="48" spans="1:21" ht="16.5" customHeight="1" x14ac:dyDescent="0.25">
      <c r="A48" s="7"/>
      <c r="B48" s="7"/>
      <c r="C48" s="7"/>
      <c r="D48" s="7" t="s">
        <v>319</v>
      </c>
      <c r="E48" s="7"/>
      <c r="F48" s="7"/>
      <c r="G48" s="7"/>
      <c r="H48" s="7"/>
      <c r="I48" s="7"/>
      <c r="J48" s="7"/>
      <c r="K48" s="7"/>
      <c r="L48" s="9" t="s">
        <v>216</v>
      </c>
      <c r="M48" s="31">
        <v>5.5</v>
      </c>
      <c r="N48" s="32">
        <v>19.2</v>
      </c>
      <c r="O48" s="31">
        <v>8.6999999999999993</v>
      </c>
      <c r="P48" s="31">
        <v>9.6</v>
      </c>
      <c r="Q48" s="31">
        <v>6</v>
      </c>
      <c r="R48" s="30" t="s">
        <v>128</v>
      </c>
      <c r="S48" s="30" t="s">
        <v>128</v>
      </c>
      <c r="T48" s="32">
        <v>14.9</v>
      </c>
      <c r="U48" s="31">
        <v>9.9</v>
      </c>
    </row>
    <row r="49" spans="1:21" ht="16.5" customHeight="1" x14ac:dyDescent="0.25">
      <c r="A49" s="7"/>
      <c r="B49" s="7"/>
      <c r="C49" s="7"/>
      <c r="D49" s="7" t="s">
        <v>320</v>
      </c>
      <c r="E49" s="7"/>
      <c r="F49" s="7"/>
      <c r="G49" s="7"/>
      <c r="H49" s="7"/>
      <c r="I49" s="7"/>
      <c r="J49" s="7"/>
      <c r="K49" s="7"/>
      <c r="L49" s="9" t="s">
        <v>216</v>
      </c>
      <c r="M49" s="32">
        <v>18.2</v>
      </c>
      <c r="N49" s="30" t="s">
        <v>128</v>
      </c>
      <c r="O49" s="31">
        <v>5.8</v>
      </c>
      <c r="P49" s="31">
        <v>3.5</v>
      </c>
      <c r="Q49" s="31">
        <v>6.1</v>
      </c>
      <c r="R49" s="32">
        <v>10.1</v>
      </c>
      <c r="S49" s="30" t="s">
        <v>128</v>
      </c>
      <c r="T49" s="31">
        <v>3.8</v>
      </c>
      <c r="U49" s="31">
        <v>5.9</v>
      </c>
    </row>
    <row r="50" spans="1:21" ht="16.5" customHeight="1" x14ac:dyDescent="0.25">
      <c r="A50" s="7"/>
      <c r="B50" s="7"/>
      <c r="C50" s="7"/>
      <c r="D50" s="7" t="s">
        <v>321</v>
      </c>
      <c r="E50" s="7"/>
      <c r="F50" s="7"/>
      <c r="G50" s="7"/>
      <c r="H50" s="7"/>
      <c r="I50" s="7"/>
      <c r="J50" s="7"/>
      <c r="K50" s="7"/>
      <c r="L50" s="9" t="s">
        <v>216</v>
      </c>
      <c r="M50" s="31">
        <v>3</v>
      </c>
      <c r="N50" s="30" t="s">
        <v>128</v>
      </c>
      <c r="O50" s="31">
        <v>4.8</v>
      </c>
      <c r="P50" s="31">
        <v>4.8</v>
      </c>
      <c r="Q50" s="31">
        <v>4.5999999999999996</v>
      </c>
      <c r="R50" s="30" t="s">
        <v>128</v>
      </c>
      <c r="S50" s="30" t="s">
        <v>128</v>
      </c>
      <c r="T50" s="31">
        <v>5.4</v>
      </c>
      <c r="U50" s="31">
        <v>4.8</v>
      </c>
    </row>
    <row r="51" spans="1:21" ht="16.5" customHeight="1" x14ac:dyDescent="0.25">
      <c r="A51" s="7"/>
      <c r="B51" s="7"/>
      <c r="C51" s="7"/>
      <c r="D51" s="7" t="s">
        <v>322</v>
      </c>
      <c r="E51" s="7"/>
      <c r="F51" s="7"/>
      <c r="G51" s="7"/>
      <c r="H51" s="7"/>
      <c r="I51" s="7"/>
      <c r="J51" s="7"/>
      <c r="K51" s="7"/>
      <c r="L51" s="9" t="s">
        <v>216</v>
      </c>
      <c r="M51" s="32">
        <v>29</v>
      </c>
      <c r="N51" s="32">
        <v>26</v>
      </c>
      <c r="O51" s="32">
        <v>36.200000000000003</v>
      </c>
      <c r="P51" s="32">
        <v>28.6</v>
      </c>
      <c r="Q51" s="32">
        <v>31.8</v>
      </c>
      <c r="R51" s="32">
        <v>20.2</v>
      </c>
      <c r="S51" s="30" t="s">
        <v>128</v>
      </c>
      <c r="T51" s="32">
        <v>41.4</v>
      </c>
      <c r="U51" s="32">
        <v>33.799999999999997</v>
      </c>
    </row>
    <row r="52" spans="1:21" ht="16.5" customHeight="1" x14ac:dyDescent="0.25">
      <c r="A52" s="7"/>
      <c r="B52" s="7" t="s">
        <v>315</v>
      </c>
      <c r="C52" s="7"/>
      <c r="D52" s="7"/>
      <c r="E52" s="7"/>
      <c r="F52" s="7"/>
      <c r="G52" s="7"/>
      <c r="H52" s="7"/>
      <c r="I52" s="7"/>
      <c r="J52" s="7"/>
      <c r="K52" s="7"/>
      <c r="L52" s="9"/>
      <c r="M52" s="10"/>
      <c r="N52" s="10"/>
      <c r="O52" s="10"/>
      <c r="P52" s="10"/>
      <c r="Q52" s="10"/>
      <c r="R52" s="10"/>
      <c r="S52" s="10"/>
      <c r="T52" s="10"/>
      <c r="U52" s="10"/>
    </row>
    <row r="53" spans="1:21" ht="16.5" customHeight="1" x14ac:dyDescent="0.25">
      <c r="A53" s="7"/>
      <c r="B53" s="7"/>
      <c r="C53" s="7" t="s">
        <v>339</v>
      </c>
      <c r="D53" s="7"/>
      <c r="E53" s="7"/>
      <c r="F53" s="7"/>
      <c r="G53" s="7"/>
      <c r="H53" s="7"/>
      <c r="I53" s="7"/>
      <c r="J53" s="7"/>
      <c r="K53" s="7"/>
      <c r="L53" s="9"/>
      <c r="M53" s="10"/>
      <c r="N53" s="10"/>
      <c r="O53" s="10"/>
      <c r="P53" s="10"/>
      <c r="Q53" s="10"/>
      <c r="R53" s="10"/>
      <c r="S53" s="10"/>
      <c r="T53" s="10"/>
      <c r="U53" s="10"/>
    </row>
    <row r="54" spans="1:21" ht="16.5" customHeight="1" x14ac:dyDescent="0.25">
      <c r="A54" s="7"/>
      <c r="B54" s="7"/>
      <c r="C54" s="7"/>
      <c r="D54" s="7" t="s">
        <v>323</v>
      </c>
      <c r="E54" s="7"/>
      <c r="F54" s="7"/>
      <c r="G54" s="7"/>
      <c r="H54" s="7"/>
      <c r="I54" s="7"/>
      <c r="J54" s="7"/>
      <c r="K54" s="7"/>
      <c r="L54" s="9" t="s">
        <v>317</v>
      </c>
      <c r="M54" s="34">
        <v>71</v>
      </c>
      <c r="N54" s="34">
        <v>47</v>
      </c>
      <c r="O54" s="34">
        <v>71</v>
      </c>
      <c r="P54" s="34">
        <v>19</v>
      </c>
      <c r="Q54" s="34">
        <v>13</v>
      </c>
      <c r="R54" s="17" t="s">
        <v>337</v>
      </c>
      <c r="S54" s="17" t="s">
        <v>337</v>
      </c>
      <c r="T54" s="17" t="s">
        <v>337</v>
      </c>
      <c r="U54" s="20">
        <v>263</v>
      </c>
    </row>
    <row r="55" spans="1:21" ht="16.5" customHeight="1" x14ac:dyDescent="0.25">
      <c r="A55" s="7" t="s">
        <v>325</v>
      </c>
      <c r="B55" s="7"/>
      <c r="C55" s="7"/>
      <c r="D55" s="7"/>
      <c r="E55" s="7"/>
      <c r="F55" s="7"/>
      <c r="G55" s="7"/>
      <c r="H55" s="7"/>
      <c r="I55" s="7"/>
      <c r="J55" s="7"/>
      <c r="K55" s="7"/>
      <c r="L55" s="9"/>
      <c r="M55" s="10"/>
      <c r="N55" s="10"/>
      <c r="O55" s="10"/>
      <c r="P55" s="10"/>
      <c r="Q55" s="10"/>
      <c r="R55" s="10"/>
      <c r="S55" s="10"/>
      <c r="T55" s="10"/>
      <c r="U55" s="10"/>
    </row>
    <row r="56" spans="1:21" ht="16.5" customHeight="1" x14ac:dyDescent="0.25">
      <c r="A56" s="7"/>
      <c r="B56" s="7" t="s">
        <v>315</v>
      </c>
      <c r="C56" s="7"/>
      <c r="D56" s="7"/>
      <c r="E56" s="7"/>
      <c r="F56" s="7"/>
      <c r="G56" s="7"/>
      <c r="H56" s="7"/>
      <c r="I56" s="7"/>
      <c r="J56" s="7"/>
      <c r="K56" s="7"/>
      <c r="L56" s="9"/>
      <c r="M56" s="10"/>
      <c r="N56" s="10"/>
      <c r="O56" s="10"/>
      <c r="P56" s="10"/>
      <c r="Q56" s="10"/>
      <c r="R56" s="10"/>
      <c r="S56" s="10"/>
      <c r="T56" s="10"/>
      <c r="U56" s="10"/>
    </row>
    <row r="57" spans="1:21" ht="16.5" customHeight="1" x14ac:dyDescent="0.25">
      <c r="A57" s="7"/>
      <c r="B57" s="7"/>
      <c r="C57" s="7" t="s">
        <v>334</v>
      </c>
      <c r="D57" s="7"/>
      <c r="E57" s="7"/>
      <c r="F57" s="7"/>
      <c r="G57" s="7"/>
      <c r="H57" s="7"/>
      <c r="I57" s="7"/>
      <c r="J57" s="7"/>
      <c r="K57" s="7"/>
      <c r="L57" s="9"/>
      <c r="M57" s="10"/>
      <c r="N57" s="10"/>
      <c r="O57" s="10"/>
      <c r="P57" s="10"/>
      <c r="Q57" s="10"/>
      <c r="R57" s="10"/>
      <c r="S57" s="10"/>
      <c r="T57" s="10"/>
      <c r="U57" s="10"/>
    </row>
    <row r="58" spans="1:21" ht="16.5" customHeight="1" x14ac:dyDescent="0.25">
      <c r="A58" s="7"/>
      <c r="B58" s="7"/>
      <c r="C58" s="7"/>
      <c r="D58" s="7" t="s">
        <v>316</v>
      </c>
      <c r="E58" s="7"/>
      <c r="F58" s="7"/>
      <c r="G58" s="7"/>
      <c r="H58" s="7"/>
      <c r="I58" s="7"/>
      <c r="J58" s="7"/>
      <c r="K58" s="7"/>
      <c r="L58" s="9" t="s">
        <v>317</v>
      </c>
      <c r="M58" s="21">
        <v>27305</v>
      </c>
      <c r="N58" s="21">
        <v>22417</v>
      </c>
      <c r="O58" s="21">
        <v>14019</v>
      </c>
      <c r="P58" s="23">
        <v>8732</v>
      </c>
      <c r="Q58" s="21">
        <v>10106</v>
      </c>
      <c r="R58" s="17" t="s">
        <v>128</v>
      </c>
      <c r="S58" s="23">
        <v>2119</v>
      </c>
      <c r="T58" s="17" t="s">
        <v>128</v>
      </c>
      <c r="U58" s="21">
        <v>84698</v>
      </c>
    </row>
    <row r="59" spans="1:21" ht="16.5" customHeight="1" x14ac:dyDescent="0.25">
      <c r="A59" s="7"/>
      <c r="B59" s="7"/>
      <c r="C59" s="7"/>
      <c r="D59" s="7" t="s">
        <v>335</v>
      </c>
      <c r="E59" s="7"/>
      <c r="F59" s="7"/>
      <c r="G59" s="7"/>
      <c r="H59" s="7"/>
      <c r="I59" s="7"/>
      <c r="J59" s="7"/>
      <c r="K59" s="7"/>
      <c r="L59" s="9" t="s">
        <v>317</v>
      </c>
      <c r="M59" s="21">
        <v>18787</v>
      </c>
      <c r="N59" s="21">
        <v>15380</v>
      </c>
      <c r="O59" s="23">
        <v>8242</v>
      </c>
      <c r="P59" s="23">
        <v>5647</v>
      </c>
      <c r="Q59" s="23">
        <v>5427</v>
      </c>
      <c r="R59" s="17" t="s">
        <v>128</v>
      </c>
      <c r="S59" s="23">
        <v>1351</v>
      </c>
      <c r="T59" s="17" t="s">
        <v>128</v>
      </c>
      <c r="U59" s="21">
        <v>54834</v>
      </c>
    </row>
    <row r="60" spans="1:21" ht="16.5" customHeight="1" x14ac:dyDescent="0.25">
      <c r="A60" s="7"/>
      <c r="B60" s="7"/>
      <c r="C60" s="7"/>
      <c r="D60" s="7" t="s">
        <v>319</v>
      </c>
      <c r="E60" s="7"/>
      <c r="F60" s="7"/>
      <c r="G60" s="7"/>
      <c r="H60" s="7"/>
      <c r="I60" s="7"/>
      <c r="J60" s="7"/>
      <c r="K60" s="7"/>
      <c r="L60" s="9" t="s">
        <v>317</v>
      </c>
      <c r="M60" s="23">
        <v>8379</v>
      </c>
      <c r="N60" s="23">
        <v>9792</v>
      </c>
      <c r="O60" s="23">
        <v>4125</v>
      </c>
      <c r="P60" s="23">
        <v>2110</v>
      </c>
      <c r="Q60" s="23">
        <v>1642</v>
      </c>
      <c r="R60" s="17" t="s">
        <v>128</v>
      </c>
      <c r="S60" s="20">
        <v>939</v>
      </c>
      <c r="T60" s="17" t="s">
        <v>128</v>
      </c>
      <c r="U60" s="21">
        <v>26987</v>
      </c>
    </row>
    <row r="61" spans="1:21" ht="16.5" customHeight="1" x14ac:dyDescent="0.25">
      <c r="A61" s="7"/>
      <c r="B61" s="7"/>
      <c r="C61" s="7"/>
      <c r="D61" s="7" t="s">
        <v>320</v>
      </c>
      <c r="E61" s="7"/>
      <c r="F61" s="7"/>
      <c r="G61" s="7"/>
      <c r="H61" s="7"/>
      <c r="I61" s="7"/>
      <c r="J61" s="7"/>
      <c r="K61" s="7"/>
      <c r="L61" s="9" t="s">
        <v>317</v>
      </c>
      <c r="M61" s="23">
        <v>4850</v>
      </c>
      <c r="N61" s="23">
        <v>6967</v>
      </c>
      <c r="O61" s="23">
        <v>1931</v>
      </c>
      <c r="P61" s="20">
        <v>538</v>
      </c>
      <c r="Q61" s="23">
        <v>1344</v>
      </c>
      <c r="R61" s="17" t="s">
        <v>128</v>
      </c>
      <c r="S61" s="20">
        <v>681</v>
      </c>
      <c r="T61" s="17" t="s">
        <v>128</v>
      </c>
      <c r="U61" s="21">
        <v>16311</v>
      </c>
    </row>
    <row r="62" spans="1:21" ht="16.5" customHeight="1" x14ac:dyDescent="0.25">
      <c r="A62" s="7"/>
      <c r="B62" s="7"/>
      <c r="C62" s="7"/>
      <c r="D62" s="7" t="s">
        <v>321</v>
      </c>
      <c r="E62" s="7"/>
      <c r="F62" s="7"/>
      <c r="G62" s="7"/>
      <c r="H62" s="7"/>
      <c r="I62" s="7"/>
      <c r="J62" s="7"/>
      <c r="K62" s="7"/>
      <c r="L62" s="9" t="s">
        <v>317</v>
      </c>
      <c r="M62" s="23">
        <v>4045</v>
      </c>
      <c r="N62" s="23">
        <v>3069</v>
      </c>
      <c r="O62" s="23">
        <v>2031</v>
      </c>
      <c r="P62" s="23">
        <v>1258</v>
      </c>
      <c r="Q62" s="20">
        <v>984</v>
      </c>
      <c r="R62" s="17" t="s">
        <v>128</v>
      </c>
      <c r="S62" s="20">
        <v>333</v>
      </c>
      <c r="T62" s="17" t="s">
        <v>128</v>
      </c>
      <c r="U62" s="21">
        <v>11720</v>
      </c>
    </row>
    <row r="63" spans="1:21" ht="16.5" customHeight="1" x14ac:dyDescent="0.25">
      <c r="A63" s="7"/>
      <c r="B63" s="7"/>
      <c r="C63" s="7"/>
      <c r="D63" s="7" t="s">
        <v>322</v>
      </c>
      <c r="E63" s="7"/>
      <c r="F63" s="7"/>
      <c r="G63" s="7"/>
      <c r="H63" s="7"/>
      <c r="I63" s="7"/>
      <c r="J63" s="7"/>
      <c r="K63" s="7"/>
      <c r="L63" s="9" t="s">
        <v>317</v>
      </c>
      <c r="M63" s="21">
        <v>23416</v>
      </c>
      <c r="N63" s="21">
        <v>17739</v>
      </c>
      <c r="O63" s="21">
        <v>12257</v>
      </c>
      <c r="P63" s="23">
        <v>6796</v>
      </c>
      <c r="Q63" s="23">
        <v>7083</v>
      </c>
      <c r="R63" s="17" t="s">
        <v>128</v>
      </c>
      <c r="S63" s="23">
        <v>2160</v>
      </c>
      <c r="T63" s="17" t="s">
        <v>128</v>
      </c>
      <c r="U63" s="21">
        <v>69451</v>
      </c>
    </row>
    <row r="64" spans="1:21" ht="16.5" customHeight="1" x14ac:dyDescent="0.25">
      <c r="A64" s="7"/>
      <c r="B64" s="7" t="s">
        <v>324</v>
      </c>
      <c r="C64" s="7"/>
      <c r="D64" s="7"/>
      <c r="E64" s="7"/>
      <c r="F64" s="7"/>
      <c r="G64" s="7"/>
      <c r="H64" s="7"/>
      <c r="I64" s="7"/>
      <c r="J64" s="7"/>
      <c r="K64" s="7"/>
      <c r="L64" s="9"/>
      <c r="M64" s="10"/>
      <c r="N64" s="10"/>
      <c r="O64" s="10"/>
      <c r="P64" s="10"/>
      <c r="Q64" s="10"/>
      <c r="R64" s="10"/>
      <c r="S64" s="10"/>
      <c r="T64" s="10"/>
      <c r="U64" s="10"/>
    </row>
    <row r="65" spans="1:21" ht="16.5" customHeight="1" x14ac:dyDescent="0.25">
      <c r="A65" s="7"/>
      <c r="B65" s="7"/>
      <c r="C65" s="7" t="s">
        <v>334</v>
      </c>
      <c r="D65" s="7"/>
      <c r="E65" s="7"/>
      <c r="F65" s="7"/>
      <c r="G65" s="7"/>
      <c r="H65" s="7"/>
      <c r="I65" s="7"/>
      <c r="J65" s="7"/>
      <c r="K65" s="7"/>
      <c r="L65" s="9"/>
      <c r="M65" s="10"/>
      <c r="N65" s="10"/>
      <c r="O65" s="10"/>
      <c r="P65" s="10"/>
      <c r="Q65" s="10"/>
      <c r="R65" s="10"/>
      <c r="S65" s="10"/>
      <c r="T65" s="10"/>
      <c r="U65" s="10"/>
    </row>
    <row r="66" spans="1:21" ht="16.5" customHeight="1" x14ac:dyDescent="0.25">
      <c r="A66" s="7"/>
      <c r="B66" s="7"/>
      <c r="C66" s="7"/>
      <c r="D66" s="7" t="s">
        <v>316</v>
      </c>
      <c r="E66" s="7"/>
      <c r="F66" s="7"/>
      <c r="G66" s="7"/>
      <c r="H66" s="7"/>
      <c r="I66" s="7"/>
      <c r="J66" s="7"/>
      <c r="K66" s="7"/>
      <c r="L66" s="9" t="s">
        <v>216</v>
      </c>
      <c r="M66" s="32">
        <v>31.5</v>
      </c>
      <c r="N66" s="32">
        <v>29.7</v>
      </c>
      <c r="O66" s="32">
        <v>32.9</v>
      </c>
      <c r="P66" s="32">
        <v>34.799999999999997</v>
      </c>
      <c r="Q66" s="32">
        <v>38</v>
      </c>
      <c r="R66" s="30" t="s">
        <v>128</v>
      </c>
      <c r="S66" s="32">
        <v>27.9</v>
      </c>
      <c r="T66" s="30" t="s">
        <v>128</v>
      </c>
      <c r="U66" s="32">
        <v>32.1</v>
      </c>
    </row>
    <row r="67" spans="1:21" ht="16.5" customHeight="1" x14ac:dyDescent="0.25">
      <c r="A67" s="7"/>
      <c r="B67" s="7"/>
      <c r="C67" s="7"/>
      <c r="D67" s="7" t="s">
        <v>335</v>
      </c>
      <c r="E67" s="7"/>
      <c r="F67" s="7"/>
      <c r="G67" s="7"/>
      <c r="H67" s="7"/>
      <c r="I67" s="7"/>
      <c r="J67" s="7"/>
      <c r="K67" s="7"/>
      <c r="L67" s="9" t="s">
        <v>216</v>
      </c>
      <c r="M67" s="32">
        <v>21.6</v>
      </c>
      <c r="N67" s="32">
        <v>20.399999999999999</v>
      </c>
      <c r="O67" s="32">
        <v>19.3</v>
      </c>
      <c r="P67" s="32">
        <v>22.5</v>
      </c>
      <c r="Q67" s="32">
        <v>20.399999999999999</v>
      </c>
      <c r="R67" s="30" t="s">
        <v>128</v>
      </c>
      <c r="S67" s="32">
        <v>17.8</v>
      </c>
      <c r="T67" s="30" t="s">
        <v>128</v>
      </c>
      <c r="U67" s="32">
        <v>20.8</v>
      </c>
    </row>
    <row r="68" spans="1:21" ht="16.5" customHeight="1" x14ac:dyDescent="0.25">
      <c r="A68" s="7"/>
      <c r="B68" s="7"/>
      <c r="C68" s="7"/>
      <c r="D68" s="7" t="s">
        <v>319</v>
      </c>
      <c r="E68" s="7"/>
      <c r="F68" s="7"/>
      <c r="G68" s="7"/>
      <c r="H68" s="7"/>
      <c r="I68" s="7"/>
      <c r="J68" s="7"/>
      <c r="K68" s="7"/>
      <c r="L68" s="9" t="s">
        <v>216</v>
      </c>
      <c r="M68" s="31">
        <v>9.6999999999999993</v>
      </c>
      <c r="N68" s="32">
        <v>13</v>
      </c>
      <c r="O68" s="31">
        <v>9.6999999999999993</v>
      </c>
      <c r="P68" s="31">
        <v>8.4</v>
      </c>
      <c r="Q68" s="31">
        <v>6.2</v>
      </c>
      <c r="R68" s="30" t="s">
        <v>128</v>
      </c>
      <c r="S68" s="32">
        <v>12.4</v>
      </c>
      <c r="T68" s="30" t="s">
        <v>128</v>
      </c>
      <c r="U68" s="32">
        <v>10.199999999999999</v>
      </c>
    </row>
    <row r="69" spans="1:21" ht="16.5" customHeight="1" x14ac:dyDescent="0.25">
      <c r="A69" s="7"/>
      <c r="B69" s="7"/>
      <c r="C69" s="7"/>
      <c r="D69" s="7" t="s">
        <v>320</v>
      </c>
      <c r="E69" s="7"/>
      <c r="F69" s="7"/>
      <c r="G69" s="7"/>
      <c r="H69" s="7"/>
      <c r="I69" s="7"/>
      <c r="J69" s="7"/>
      <c r="K69" s="7"/>
      <c r="L69" s="9" t="s">
        <v>216</v>
      </c>
      <c r="M69" s="31">
        <v>5.6</v>
      </c>
      <c r="N69" s="31">
        <v>9.1999999999999993</v>
      </c>
      <c r="O69" s="31">
        <v>4.5</v>
      </c>
      <c r="P69" s="31">
        <v>2.1</v>
      </c>
      <c r="Q69" s="31">
        <v>5.0999999999999996</v>
      </c>
      <c r="R69" s="30" t="s">
        <v>128</v>
      </c>
      <c r="S69" s="31">
        <v>9</v>
      </c>
      <c r="T69" s="30" t="s">
        <v>128</v>
      </c>
      <c r="U69" s="31">
        <v>6.2</v>
      </c>
    </row>
    <row r="70" spans="1:21" ht="16.5" customHeight="1" x14ac:dyDescent="0.25">
      <c r="A70" s="7"/>
      <c r="B70" s="7"/>
      <c r="C70" s="7"/>
      <c r="D70" s="7" t="s">
        <v>321</v>
      </c>
      <c r="E70" s="7"/>
      <c r="F70" s="7"/>
      <c r="G70" s="7"/>
      <c r="H70" s="7"/>
      <c r="I70" s="7"/>
      <c r="J70" s="7"/>
      <c r="K70" s="7"/>
      <c r="L70" s="9" t="s">
        <v>216</v>
      </c>
      <c r="M70" s="31">
        <v>4.7</v>
      </c>
      <c r="N70" s="31">
        <v>4.0999999999999996</v>
      </c>
      <c r="O70" s="31">
        <v>4.8</v>
      </c>
      <c r="P70" s="31">
        <v>5</v>
      </c>
      <c r="Q70" s="31">
        <v>3.7</v>
      </c>
      <c r="R70" s="30" t="s">
        <v>128</v>
      </c>
      <c r="S70" s="31">
        <v>4.4000000000000004</v>
      </c>
      <c r="T70" s="30" t="s">
        <v>128</v>
      </c>
      <c r="U70" s="31">
        <v>4.4000000000000004</v>
      </c>
    </row>
    <row r="71" spans="1:21" ht="16.5" customHeight="1" x14ac:dyDescent="0.25">
      <c r="A71" s="7"/>
      <c r="B71" s="7"/>
      <c r="C71" s="7"/>
      <c r="D71" s="7" t="s">
        <v>322</v>
      </c>
      <c r="E71" s="7"/>
      <c r="F71" s="7"/>
      <c r="G71" s="7"/>
      <c r="H71" s="7"/>
      <c r="I71" s="7"/>
      <c r="J71" s="7"/>
      <c r="K71" s="7"/>
      <c r="L71" s="9" t="s">
        <v>216</v>
      </c>
      <c r="M71" s="32">
        <v>27</v>
      </c>
      <c r="N71" s="32">
        <v>23.5</v>
      </c>
      <c r="O71" s="32">
        <v>28.8</v>
      </c>
      <c r="P71" s="32">
        <v>27.1</v>
      </c>
      <c r="Q71" s="32">
        <v>26.6</v>
      </c>
      <c r="R71" s="30" t="s">
        <v>128</v>
      </c>
      <c r="S71" s="32">
        <v>28.5</v>
      </c>
      <c r="T71" s="30" t="s">
        <v>128</v>
      </c>
      <c r="U71" s="32">
        <v>26.3</v>
      </c>
    </row>
    <row r="72" spans="1:21" ht="16.5" customHeight="1" x14ac:dyDescent="0.25">
      <c r="A72" s="7"/>
      <c r="B72" s="7" t="s">
        <v>315</v>
      </c>
      <c r="C72" s="7"/>
      <c r="D72" s="7"/>
      <c r="E72" s="7"/>
      <c r="F72" s="7"/>
      <c r="G72" s="7"/>
      <c r="H72" s="7"/>
      <c r="I72" s="7"/>
      <c r="J72" s="7"/>
      <c r="K72" s="7"/>
      <c r="L72" s="9"/>
      <c r="M72" s="10"/>
      <c r="N72" s="10"/>
      <c r="O72" s="10"/>
      <c r="P72" s="10"/>
      <c r="Q72" s="10"/>
      <c r="R72" s="10"/>
      <c r="S72" s="10"/>
      <c r="T72" s="10"/>
      <c r="U72" s="10"/>
    </row>
    <row r="73" spans="1:21" ht="16.5" customHeight="1" x14ac:dyDescent="0.25">
      <c r="A73" s="7"/>
      <c r="B73" s="7"/>
      <c r="C73" s="7" t="s">
        <v>336</v>
      </c>
      <c r="D73" s="7"/>
      <c r="E73" s="7"/>
      <c r="F73" s="7"/>
      <c r="G73" s="7"/>
      <c r="H73" s="7"/>
      <c r="I73" s="7"/>
      <c r="J73" s="7"/>
      <c r="K73" s="7"/>
      <c r="L73" s="9"/>
      <c r="M73" s="10"/>
      <c r="N73" s="10"/>
      <c r="O73" s="10"/>
      <c r="P73" s="10"/>
      <c r="Q73" s="10"/>
      <c r="R73" s="10"/>
      <c r="S73" s="10"/>
      <c r="T73" s="10"/>
      <c r="U73" s="10"/>
    </row>
    <row r="74" spans="1:21" ht="16.5" customHeight="1" x14ac:dyDescent="0.25">
      <c r="A74" s="7"/>
      <c r="B74" s="7"/>
      <c r="C74" s="7"/>
      <c r="D74" s="7" t="s">
        <v>316</v>
      </c>
      <c r="E74" s="7"/>
      <c r="F74" s="7"/>
      <c r="G74" s="7"/>
      <c r="H74" s="7"/>
      <c r="I74" s="7"/>
      <c r="J74" s="7"/>
      <c r="K74" s="7"/>
      <c r="L74" s="9" t="s">
        <v>317</v>
      </c>
      <c r="M74" s="21">
        <v>11277</v>
      </c>
      <c r="N74" s="23">
        <v>8148</v>
      </c>
      <c r="O74" s="23">
        <v>9170</v>
      </c>
      <c r="P74" s="23">
        <v>2087</v>
      </c>
      <c r="Q74" s="23">
        <v>2752</v>
      </c>
      <c r="R74" s="23">
        <v>2684</v>
      </c>
      <c r="S74" s="34">
        <v>27</v>
      </c>
      <c r="T74" s="20">
        <v>594</v>
      </c>
      <c r="U74" s="21">
        <v>36740</v>
      </c>
    </row>
    <row r="75" spans="1:21" ht="16.5" customHeight="1" x14ac:dyDescent="0.25">
      <c r="A75" s="7"/>
      <c r="B75" s="7"/>
      <c r="C75" s="7"/>
      <c r="D75" s="7" t="s">
        <v>335</v>
      </c>
      <c r="E75" s="7"/>
      <c r="F75" s="7"/>
      <c r="G75" s="7"/>
      <c r="H75" s="7"/>
      <c r="I75" s="7"/>
      <c r="J75" s="7"/>
      <c r="K75" s="7"/>
      <c r="L75" s="9" t="s">
        <v>317</v>
      </c>
      <c r="M75" s="23">
        <v>8892</v>
      </c>
      <c r="N75" s="23">
        <v>7453</v>
      </c>
      <c r="O75" s="23">
        <v>6126</v>
      </c>
      <c r="P75" s="23">
        <v>1472</v>
      </c>
      <c r="Q75" s="23">
        <v>1796</v>
      </c>
      <c r="R75" s="23">
        <v>2442</v>
      </c>
      <c r="S75" s="34">
        <v>17</v>
      </c>
      <c r="T75" s="20">
        <v>370</v>
      </c>
      <c r="U75" s="21">
        <v>28569</v>
      </c>
    </row>
    <row r="76" spans="1:21" ht="16.5" customHeight="1" x14ac:dyDescent="0.25">
      <c r="A76" s="7"/>
      <c r="B76" s="7"/>
      <c r="C76" s="7"/>
      <c r="D76" s="7" t="s">
        <v>319</v>
      </c>
      <c r="E76" s="7"/>
      <c r="F76" s="7"/>
      <c r="G76" s="7"/>
      <c r="H76" s="7"/>
      <c r="I76" s="7"/>
      <c r="J76" s="7"/>
      <c r="K76" s="7"/>
      <c r="L76" s="9" t="s">
        <v>317</v>
      </c>
      <c r="M76" s="23">
        <v>2907</v>
      </c>
      <c r="N76" s="23">
        <v>3598</v>
      </c>
      <c r="O76" s="23">
        <v>2283</v>
      </c>
      <c r="P76" s="20">
        <v>425</v>
      </c>
      <c r="Q76" s="20">
        <v>339</v>
      </c>
      <c r="R76" s="20">
        <v>631</v>
      </c>
      <c r="S76" s="34">
        <v>13</v>
      </c>
      <c r="T76" s="20">
        <v>110</v>
      </c>
      <c r="U76" s="21">
        <v>10306</v>
      </c>
    </row>
    <row r="77" spans="1:21" ht="16.5" customHeight="1" x14ac:dyDescent="0.25">
      <c r="A77" s="7"/>
      <c r="B77" s="7"/>
      <c r="C77" s="7"/>
      <c r="D77" s="7" t="s">
        <v>320</v>
      </c>
      <c r="E77" s="7"/>
      <c r="F77" s="7"/>
      <c r="G77" s="7"/>
      <c r="H77" s="7"/>
      <c r="I77" s="7"/>
      <c r="J77" s="7"/>
      <c r="K77" s="7"/>
      <c r="L77" s="9" t="s">
        <v>317</v>
      </c>
      <c r="M77" s="23">
        <v>3117</v>
      </c>
      <c r="N77" s="23">
        <v>3101</v>
      </c>
      <c r="O77" s="23">
        <v>2735</v>
      </c>
      <c r="P77" s="34">
        <v>94</v>
      </c>
      <c r="Q77" s="20">
        <v>437</v>
      </c>
      <c r="R77" s="20">
        <v>423</v>
      </c>
      <c r="S77" s="34">
        <v>23</v>
      </c>
      <c r="T77" s="20">
        <v>298</v>
      </c>
      <c r="U77" s="21">
        <v>10229</v>
      </c>
    </row>
    <row r="78" spans="1:21" ht="16.5" customHeight="1" x14ac:dyDescent="0.25">
      <c r="A78" s="7"/>
      <c r="B78" s="7"/>
      <c r="C78" s="7"/>
      <c r="D78" s="7" t="s">
        <v>321</v>
      </c>
      <c r="E78" s="7"/>
      <c r="F78" s="7"/>
      <c r="G78" s="7"/>
      <c r="H78" s="7"/>
      <c r="I78" s="7"/>
      <c r="J78" s="7"/>
      <c r="K78" s="7"/>
      <c r="L78" s="9" t="s">
        <v>317</v>
      </c>
      <c r="M78" s="23">
        <v>1626</v>
      </c>
      <c r="N78" s="23">
        <v>1244</v>
      </c>
      <c r="O78" s="23">
        <v>1407</v>
      </c>
      <c r="P78" s="20">
        <v>295</v>
      </c>
      <c r="Q78" s="20">
        <v>336</v>
      </c>
      <c r="R78" s="20">
        <v>349</v>
      </c>
      <c r="S78" s="16" t="s">
        <v>110</v>
      </c>
      <c r="T78" s="34">
        <v>94</v>
      </c>
      <c r="U78" s="23">
        <v>5353</v>
      </c>
    </row>
    <row r="79" spans="1:21" ht="16.5" customHeight="1" x14ac:dyDescent="0.25">
      <c r="A79" s="7"/>
      <c r="B79" s="7"/>
      <c r="C79" s="7"/>
      <c r="D79" s="7" t="s">
        <v>322</v>
      </c>
      <c r="E79" s="7"/>
      <c r="F79" s="7"/>
      <c r="G79" s="7"/>
      <c r="H79" s="7"/>
      <c r="I79" s="7"/>
      <c r="J79" s="7"/>
      <c r="K79" s="7"/>
      <c r="L79" s="9" t="s">
        <v>317</v>
      </c>
      <c r="M79" s="23">
        <v>9543</v>
      </c>
      <c r="N79" s="23">
        <v>7062</v>
      </c>
      <c r="O79" s="23">
        <v>8082</v>
      </c>
      <c r="P79" s="23">
        <v>1463</v>
      </c>
      <c r="Q79" s="23">
        <v>2026</v>
      </c>
      <c r="R79" s="23">
        <v>2212</v>
      </c>
      <c r="S79" s="34">
        <v>39</v>
      </c>
      <c r="T79" s="20">
        <v>510</v>
      </c>
      <c r="U79" s="21">
        <v>30938</v>
      </c>
    </row>
    <row r="80" spans="1:21" ht="16.5" customHeight="1" x14ac:dyDescent="0.25">
      <c r="A80" s="7"/>
      <c r="B80" s="7" t="s">
        <v>324</v>
      </c>
      <c r="C80" s="7"/>
      <c r="D80" s="7"/>
      <c r="E80" s="7"/>
      <c r="F80" s="7"/>
      <c r="G80" s="7"/>
      <c r="H80" s="7"/>
      <c r="I80" s="7"/>
      <c r="J80" s="7"/>
      <c r="K80" s="7"/>
      <c r="L80" s="9"/>
      <c r="M80" s="10"/>
      <c r="N80" s="10"/>
      <c r="O80" s="10"/>
      <c r="P80" s="10"/>
      <c r="Q80" s="10"/>
      <c r="R80" s="10"/>
      <c r="S80" s="10"/>
      <c r="T80" s="10"/>
      <c r="U80" s="10"/>
    </row>
    <row r="81" spans="1:21" ht="16.5" customHeight="1" x14ac:dyDescent="0.25">
      <c r="A81" s="7"/>
      <c r="B81" s="7"/>
      <c r="C81" s="7" t="s">
        <v>336</v>
      </c>
      <c r="D81" s="7"/>
      <c r="E81" s="7"/>
      <c r="F81" s="7"/>
      <c r="G81" s="7"/>
      <c r="H81" s="7"/>
      <c r="I81" s="7"/>
      <c r="J81" s="7"/>
      <c r="K81" s="7"/>
      <c r="L81" s="9"/>
      <c r="M81" s="10"/>
      <c r="N81" s="10"/>
      <c r="O81" s="10"/>
      <c r="P81" s="10"/>
      <c r="Q81" s="10"/>
      <c r="R81" s="10"/>
      <c r="S81" s="10"/>
      <c r="T81" s="10"/>
      <c r="U81" s="10"/>
    </row>
    <row r="82" spans="1:21" ht="16.5" customHeight="1" x14ac:dyDescent="0.25">
      <c r="A82" s="7"/>
      <c r="B82" s="7"/>
      <c r="C82" s="7"/>
      <c r="D82" s="7" t="s">
        <v>316</v>
      </c>
      <c r="E82" s="7"/>
      <c r="F82" s="7"/>
      <c r="G82" s="7"/>
      <c r="H82" s="7"/>
      <c r="I82" s="7"/>
      <c r="J82" s="7"/>
      <c r="K82" s="7"/>
      <c r="L82" s="9" t="s">
        <v>216</v>
      </c>
      <c r="M82" s="32">
        <v>30.2</v>
      </c>
      <c r="N82" s="32">
        <v>26.6</v>
      </c>
      <c r="O82" s="32">
        <v>30.8</v>
      </c>
      <c r="P82" s="32">
        <v>35.799999999999997</v>
      </c>
      <c r="Q82" s="32">
        <v>35.799999999999997</v>
      </c>
      <c r="R82" s="32">
        <v>30.7</v>
      </c>
      <c r="S82" s="32">
        <v>22.3</v>
      </c>
      <c r="T82" s="32">
        <v>30.1</v>
      </c>
      <c r="U82" s="32">
        <v>30.1</v>
      </c>
    </row>
    <row r="83" spans="1:21" ht="16.5" customHeight="1" x14ac:dyDescent="0.25">
      <c r="A83" s="7"/>
      <c r="B83" s="7"/>
      <c r="C83" s="7"/>
      <c r="D83" s="7" t="s">
        <v>335</v>
      </c>
      <c r="E83" s="7"/>
      <c r="F83" s="7"/>
      <c r="G83" s="7"/>
      <c r="H83" s="7"/>
      <c r="I83" s="7"/>
      <c r="J83" s="7"/>
      <c r="K83" s="7"/>
      <c r="L83" s="9" t="s">
        <v>216</v>
      </c>
      <c r="M83" s="32">
        <v>23.8</v>
      </c>
      <c r="N83" s="32">
        <v>24.4</v>
      </c>
      <c r="O83" s="32">
        <v>20.6</v>
      </c>
      <c r="P83" s="32">
        <v>25.2</v>
      </c>
      <c r="Q83" s="32">
        <v>23.4</v>
      </c>
      <c r="R83" s="32">
        <v>27.9</v>
      </c>
      <c r="S83" s="32">
        <v>14</v>
      </c>
      <c r="T83" s="32">
        <v>18.7</v>
      </c>
      <c r="U83" s="32">
        <v>23.4</v>
      </c>
    </row>
    <row r="84" spans="1:21" ht="16.5" customHeight="1" x14ac:dyDescent="0.25">
      <c r="A84" s="7"/>
      <c r="B84" s="7"/>
      <c r="C84" s="7"/>
      <c r="D84" s="7" t="s">
        <v>319</v>
      </c>
      <c r="E84" s="7"/>
      <c r="F84" s="7"/>
      <c r="G84" s="7"/>
      <c r="H84" s="7"/>
      <c r="I84" s="7"/>
      <c r="J84" s="7"/>
      <c r="K84" s="7"/>
      <c r="L84" s="9" t="s">
        <v>216</v>
      </c>
      <c r="M84" s="31">
        <v>7.8</v>
      </c>
      <c r="N84" s="32">
        <v>11.8</v>
      </c>
      <c r="O84" s="31">
        <v>7.7</v>
      </c>
      <c r="P84" s="31">
        <v>7.3</v>
      </c>
      <c r="Q84" s="31">
        <v>4.4000000000000004</v>
      </c>
      <c r="R84" s="31">
        <v>7.2</v>
      </c>
      <c r="S84" s="32">
        <v>10.7</v>
      </c>
      <c r="T84" s="31">
        <v>5.6</v>
      </c>
      <c r="U84" s="31">
        <v>8.4</v>
      </c>
    </row>
    <row r="85" spans="1:21" ht="16.5" customHeight="1" x14ac:dyDescent="0.25">
      <c r="A85" s="7"/>
      <c r="B85" s="7"/>
      <c r="C85" s="7"/>
      <c r="D85" s="7" t="s">
        <v>320</v>
      </c>
      <c r="E85" s="7"/>
      <c r="F85" s="7"/>
      <c r="G85" s="7"/>
      <c r="H85" s="7"/>
      <c r="I85" s="7"/>
      <c r="J85" s="7"/>
      <c r="K85" s="7"/>
      <c r="L85" s="9" t="s">
        <v>216</v>
      </c>
      <c r="M85" s="31">
        <v>8.3000000000000007</v>
      </c>
      <c r="N85" s="32">
        <v>10.1</v>
      </c>
      <c r="O85" s="31">
        <v>9.1999999999999993</v>
      </c>
      <c r="P85" s="31">
        <v>1.6</v>
      </c>
      <c r="Q85" s="31">
        <v>5.7</v>
      </c>
      <c r="R85" s="31">
        <v>4.8</v>
      </c>
      <c r="S85" s="32">
        <v>19</v>
      </c>
      <c r="T85" s="32">
        <v>15.1</v>
      </c>
      <c r="U85" s="31">
        <v>8.4</v>
      </c>
    </row>
    <row r="86" spans="1:21" ht="16.5" customHeight="1" x14ac:dyDescent="0.25">
      <c r="A86" s="7"/>
      <c r="B86" s="7"/>
      <c r="C86" s="7"/>
      <c r="D86" s="7" t="s">
        <v>321</v>
      </c>
      <c r="E86" s="7"/>
      <c r="F86" s="7"/>
      <c r="G86" s="7"/>
      <c r="H86" s="7"/>
      <c r="I86" s="7"/>
      <c r="J86" s="7"/>
      <c r="K86" s="7"/>
      <c r="L86" s="9" t="s">
        <v>216</v>
      </c>
      <c r="M86" s="31">
        <v>4.4000000000000004</v>
      </c>
      <c r="N86" s="31">
        <v>4.0999999999999996</v>
      </c>
      <c r="O86" s="31">
        <v>4.7</v>
      </c>
      <c r="P86" s="31">
        <v>5.0999999999999996</v>
      </c>
      <c r="Q86" s="31">
        <v>4.4000000000000004</v>
      </c>
      <c r="R86" s="31">
        <v>4</v>
      </c>
      <c r="S86" s="30" t="s">
        <v>128</v>
      </c>
      <c r="T86" s="31">
        <v>4.8</v>
      </c>
      <c r="U86" s="31">
        <v>4.4000000000000004</v>
      </c>
    </row>
    <row r="87" spans="1:21" ht="16.5" customHeight="1" x14ac:dyDescent="0.25">
      <c r="A87" s="7"/>
      <c r="B87" s="7"/>
      <c r="C87" s="7"/>
      <c r="D87" s="7" t="s">
        <v>322</v>
      </c>
      <c r="E87" s="7"/>
      <c r="F87" s="7"/>
      <c r="G87" s="7"/>
      <c r="H87" s="7"/>
      <c r="I87" s="7"/>
      <c r="J87" s="7"/>
      <c r="K87" s="7"/>
      <c r="L87" s="9" t="s">
        <v>216</v>
      </c>
      <c r="M87" s="32">
        <v>25.5</v>
      </c>
      <c r="N87" s="32">
        <v>23.1</v>
      </c>
      <c r="O87" s="32">
        <v>27.1</v>
      </c>
      <c r="P87" s="32">
        <v>25.1</v>
      </c>
      <c r="Q87" s="32">
        <v>26.4</v>
      </c>
      <c r="R87" s="32">
        <v>25.3</v>
      </c>
      <c r="S87" s="32">
        <v>32.200000000000003</v>
      </c>
      <c r="T87" s="32">
        <v>25.8</v>
      </c>
      <c r="U87" s="32">
        <v>25.3</v>
      </c>
    </row>
    <row r="88" spans="1:21" ht="16.5" customHeight="1" x14ac:dyDescent="0.25">
      <c r="A88" s="7"/>
      <c r="B88" s="7" t="s">
        <v>315</v>
      </c>
      <c r="C88" s="7"/>
      <c r="D88" s="7"/>
      <c r="E88" s="7"/>
      <c r="F88" s="7"/>
      <c r="G88" s="7"/>
      <c r="H88" s="7"/>
      <c r="I88" s="7"/>
      <c r="J88" s="7"/>
      <c r="K88" s="7"/>
      <c r="L88" s="9"/>
      <c r="M88" s="10"/>
      <c r="N88" s="10"/>
      <c r="O88" s="10"/>
      <c r="P88" s="10"/>
      <c r="Q88" s="10"/>
      <c r="R88" s="10"/>
      <c r="S88" s="10"/>
      <c r="T88" s="10"/>
      <c r="U88" s="10"/>
    </row>
    <row r="89" spans="1:21" ht="16.5" customHeight="1" x14ac:dyDescent="0.25">
      <c r="A89" s="7"/>
      <c r="B89" s="7"/>
      <c r="C89" s="7" t="s">
        <v>338</v>
      </c>
      <c r="D89" s="7"/>
      <c r="E89" s="7"/>
      <c r="F89" s="7"/>
      <c r="G89" s="7"/>
      <c r="H89" s="7"/>
      <c r="I89" s="7"/>
      <c r="J89" s="7"/>
      <c r="K89" s="7"/>
      <c r="L89" s="9"/>
      <c r="M89" s="10"/>
      <c r="N89" s="10"/>
      <c r="O89" s="10"/>
      <c r="P89" s="10"/>
      <c r="Q89" s="10"/>
      <c r="R89" s="10"/>
      <c r="S89" s="10"/>
      <c r="T89" s="10"/>
      <c r="U89" s="10"/>
    </row>
    <row r="90" spans="1:21" ht="16.5" customHeight="1" x14ac:dyDescent="0.25">
      <c r="A90" s="7"/>
      <c r="B90" s="7"/>
      <c r="C90" s="7"/>
      <c r="D90" s="7" t="s">
        <v>316</v>
      </c>
      <c r="E90" s="7"/>
      <c r="F90" s="7"/>
      <c r="G90" s="7"/>
      <c r="H90" s="7"/>
      <c r="I90" s="7"/>
      <c r="J90" s="7"/>
      <c r="K90" s="7"/>
      <c r="L90" s="9" t="s">
        <v>317</v>
      </c>
      <c r="M90" s="34">
        <v>90</v>
      </c>
      <c r="N90" s="34">
        <v>13</v>
      </c>
      <c r="O90" s="20">
        <v>269</v>
      </c>
      <c r="P90" s="20">
        <v>430</v>
      </c>
      <c r="Q90" s="20">
        <v>316</v>
      </c>
      <c r="R90" s="34">
        <v>42</v>
      </c>
      <c r="S90" s="17" t="s">
        <v>128</v>
      </c>
      <c r="T90" s="20">
        <v>190</v>
      </c>
      <c r="U90" s="23">
        <v>1350</v>
      </c>
    </row>
    <row r="91" spans="1:21" ht="16.5" customHeight="1" x14ac:dyDescent="0.25">
      <c r="A91" s="7"/>
      <c r="B91" s="7"/>
      <c r="C91" s="7"/>
      <c r="D91" s="7" t="s">
        <v>335</v>
      </c>
      <c r="E91" s="7"/>
      <c r="F91" s="7"/>
      <c r="G91" s="7"/>
      <c r="H91" s="7"/>
      <c r="I91" s="7"/>
      <c r="J91" s="7"/>
      <c r="K91" s="7"/>
      <c r="L91" s="9" t="s">
        <v>317</v>
      </c>
      <c r="M91" s="20">
        <v>126</v>
      </c>
      <c r="N91" s="34">
        <v>13</v>
      </c>
      <c r="O91" s="20">
        <v>300</v>
      </c>
      <c r="P91" s="20">
        <v>379</v>
      </c>
      <c r="Q91" s="20">
        <v>162</v>
      </c>
      <c r="R91" s="34">
        <v>25</v>
      </c>
      <c r="S91" s="17" t="s">
        <v>128</v>
      </c>
      <c r="T91" s="20">
        <v>315</v>
      </c>
      <c r="U91" s="23">
        <v>1320</v>
      </c>
    </row>
    <row r="92" spans="1:21" ht="16.5" customHeight="1" x14ac:dyDescent="0.25">
      <c r="A92" s="7"/>
      <c r="B92" s="7"/>
      <c r="C92" s="7"/>
      <c r="D92" s="7" t="s">
        <v>319</v>
      </c>
      <c r="E92" s="7"/>
      <c r="F92" s="7"/>
      <c r="G92" s="7"/>
      <c r="H92" s="7"/>
      <c r="I92" s="7"/>
      <c r="J92" s="7"/>
      <c r="K92" s="7"/>
      <c r="L92" s="9" t="s">
        <v>317</v>
      </c>
      <c r="M92" s="34">
        <v>21</v>
      </c>
      <c r="N92" s="34">
        <v>12</v>
      </c>
      <c r="O92" s="34">
        <v>91</v>
      </c>
      <c r="P92" s="34">
        <v>86</v>
      </c>
      <c r="Q92" s="34">
        <v>46</v>
      </c>
      <c r="R92" s="16" t="s">
        <v>110</v>
      </c>
      <c r="S92" s="17" t="s">
        <v>128</v>
      </c>
      <c r="T92" s="20">
        <v>210</v>
      </c>
      <c r="U92" s="20">
        <v>475</v>
      </c>
    </row>
    <row r="93" spans="1:21" ht="16.5" customHeight="1" x14ac:dyDescent="0.25">
      <c r="A93" s="7"/>
      <c r="B93" s="7"/>
      <c r="C93" s="7"/>
      <c r="D93" s="7" t="s">
        <v>320</v>
      </c>
      <c r="E93" s="7"/>
      <c r="F93" s="7"/>
      <c r="G93" s="7"/>
      <c r="H93" s="7"/>
      <c r="I93" s="7"/>
      <c r="J93" s="7"/>
      <c r="K93" s="7"/>
      <c r="L93" s="9" t="s">
        <v>317</v>
      </c>
      <c r="M93" s="34">
        <v>48</v>
      </c>
      <c r="N93" s="16" t="s">
        <v>110</v>
      </c>
      <c r="O93" s="34">
        <v>62</v>
      </c>
      <c r="P93" s="34">
        <v>31</v>
      </c>
      <c r="Q93" s="34">
        <v>48</v>
      </c>
      <c r="R93" s="16" t="s">
        <v>110</v>
      </c>
      <c r="S93" s="17" t="s">
        <v>128</v>
      </c>
      <c r="T93" s="34">
        <v>48</v>
      </c>
      <c r="U93" s="20">
        <v>249</v>
      </c>
    </row>
    <row r="94" spans="1:21" ht="16.5" customHeight="1" x14ac:dyDescent="0.25">
      <c r="A94" s="7"/>
      <c r="B94" s="7"/>
      <c r="C94" s="7"/>
      <c r="D94" s="7" t="s">
        <v>321</v>
      </c>
      <c r="E94" s="7"/>
      <c r="F94" s="7"/>
      <c r="G94" s="7"/>
      <c r="H94" s="7"/>
      <c r="I94" s="7"/>
      <c r="J94" s="7"/>
      <c r="K94" s="7"/>
      <c r="L94" s="9" t="s">
        <v>317</v>
      </c>
      <c r="M94" s="34">
        <v>15</v>
      </c>
      <c r="N94" s="16" t="s">
        <v>110</v>
      </c>
      <c r="O94" s="34">
        <v>64</v>
      </c>
      <c r="P94" s="34">
        <v>73</v>
      </c>
      <c r="Q94" s="34">
        <v>53</v>
      </c>
      <c r="R94" s="16" t="s">
        <v>110</v>
      </c>
      <c r="S94" s="17" t="s">
        <v>128</v>
      </c>
      <c r="T94" s="34">
        <v>85</v>
      </c>
      <c r="U94" s="20">
        <v>302</v>
      </c>
    </row>
    <row r="95" spans="1:21" ht="16.5" customHeight="1" x14ac:dyDescent="0.25">
      <c r="A95" s="7"/>
      <c r="B95" s="7"/>
      <c r="C95" s="7"/>
      <c r="D95" s="7" t="s">
        <v>322</v>
      </c>
      <c r="E95" s="7"/>
      <c r="F95" s="7"/>
      <c r="G95" s="7"/>
      <c r="H95" s="7"/>
      <c r="I95" s="7"/>
      <c r="J95" s="7"/>
      <c r="K95" s="7"/>
      <c r="L95" s="9" t="s">
        <v>317</v>
      </c>
      <c r="M95" s="20">
        <v>140</v>
      </c>
      <c r="N95" s="34">
        <v>17</v>
      </c>
      <c r="O95" s="20">
        <v>486</v>
      </c>
      <c r="P95" s="20">
        <v>405</v>
      </c>
      <c r="Q95" s="20">
        <v>297</v>
      </c>
      <c r="R95" s="34">
        <v>18</v>
      </c>
      <c r="S95" s="17" t="s">
        <v>128</v>
      </c>
      <c r="T95" s="20">
        <v>602</v>
      </c>
      <c r="U95" s="23">
        <v>1965</v>
      </c>
    </row>
    <row r="96" spans="1:21" ht="16.5" customHeight="1" x14ac:dyDescent="0.25">
      <c r="A96" s="7"/>
      <c r="B96" s="7" t="s">
        <v>324</v>
      </c>
      <c r="C96" s="7"/>
      <c r="D96" s="7"/>
      <c r="E96" s="7"/>
      <c r="F96" s="7"/>
      <c r="G96" s="7"/>
      <c r="H96" s="7"/>
      <c r="I96" s="7"/>
      <c r="J96" s="7"/>
      <c r="K96" s="7"/>
      <c r="L96" s="9"/>
      <c r="M96" s="10"/>
      <c r="N96" s="10"/>
      <c r="O96" s="10"/>
      <c r="P96" s="10"/>
      <c r="Q96" s="10"/>
      <c r="R96" s="10"/>
      <c r="S96" s="10"/>
      <c r="T96" s="10"/>
      <c r="U96" s="10"/>
    </row>
    <row r="97" spans="1:21" ht="16.5" customHeight="1" x14ac:dyDescent="0.25">
      <c r="A97" s="7"/>
      <c r="B97" s="7"/>
      <c r="C97" s="7" t="s">
        <v>338</v>
      </c>
      <c r="D97" s="7"/>
      <c r="E97" s="7"/>
      <c r="F97" s="7"/>
      <c r="G97" s="7"/>
      <c r="H97" s="7"/>
      <c r="I97" s="7"/>
      <c r="J97" s="7"/>
      <c r="K97" s="7"/>
      <c r="L97" s="9"/>
      <c r="M97" s="10"/>
      <c r="N97" s="10"/>
      <c r="O97" s="10"/>
      <c r="P97" s="10"/>
      <c r="Q97" s="10"/>
      <c r="R97" s="10"/>
      <c r="S97" s="10"/>
      <c r="T97" s="10"/>
      <c r="U97" s="10"/>
    </row>
    <row r="98" spans="1:21" ht="16.5" customHeight="1" x14ac:dyDescent="0.25">
      <c r="A98" s="7"/>
      <c r="B98" s="7"/>
      <c r="C98" s="7"/>
      <c r="D98" s="7" t="s">
        <v>316</v>
      </c>
      <c r="E98" s="7"/>
      <c r="F98" s="7"/>
      <c r="G98" s="7"/>
      <c r="H98" s="7"/>
      <c r="I98" s="7"/>
      <c r="J98" s="7"/>
      <c r="K98" s="7"/>
      <c r="L98" s="9" t="s">
        <v>216</v>
      </c>
      <c r="M98" s="32">
        <v>20.5</v>
      </c>
      <c r="N98" s="32">
        <v>21</v>
      </c>
      <c r="O98" s="32">
        <v>21.1</v>
      </c>
      <c r="P98" s="32">
        <v>30.6</v>
      </c>
      <c r="Q98" s="32">
        <v>34.299999999999997</v>
      </c>
      <c r="R98" s="32">
        <v>37.799999999999997</v>
      </c>
      <c r="S98" s="30" t="s">
        <v>128</v>
      </c>
      <c r="T98" s="32">
        <v>13.1</v>
      </c>
      <c r="U98" s="32">
        <v>23.8</v>
      </c>
    </row>
    <row r="99" spans="1:21" ht="16.5" customHeight="1" x14ac:dyDescent="0.25">
      <c r="A99" s="7"/>
      <c r="B99" s="7"/>
      <c r="C99" s="7"/>
      <c r="D99" s="7" t="s">
        <v>335</v>
      </c>
      <c r="E99" s="7"/>
      <c r="F99" s="7"/>
      <c r="G99" s="7"/>
      <c r="H99" s="7"/>
      <c r="I99" s="7"/>
      <c r="J99" s="7"/>
      <c r="K99" s="7"/>
      <c r="L99" s="9" t="s">
        <v>216</v>
      </c>
      <c r="M99" s="32">
        <v>28.6</v>
      </c>
      <c r="N99" s="32">
        <v>21</v>
      </c>
      <c r="O99" s="32">
        <v>23.6</v>
      </c>
      <c r="P99" s="32">
        <v>27</v>
      </c>
      <c r="Q99" s="32">
        <v>17.600000000000001</v>
      </c>
      <c r="R99" s="32">
        <v>22.5</v>
      </c>
      <c r="S99" s="30" t="s">
        <v>128</v>
      </c>
      <c r="T99" s="32">
        <v>21.7</v>
      </c>
      <c r="U99" s="32">
        <v>23.3</v>
      </c>
    </row>
    <row r="100" spans="1:21" ht="16.5" customHeight="1" x14ac:dyDescent="0.25">
      <c r="A100" s="7"/>
      <c r="B100" s="7"/>
      <c r="C100" s="7"/>
      <c r="D100" s="7" t="s">
        <v>319</v>
      </c>
      <c r="E100" s="7"/>
      <c r="F100" s="7"/>
      <c r="G100" s="7"/>
      <c r="H100" s="7"/>
      <c r="I100" s="7"/>
      <c r="J100" s="7"/>
      <c r="K100" s="7"/>
      <c r="L100" s="9" t="s">
        <v>216</v>
      </c>
      <c r="M100" s="31">
        <v>4.8</v>
      </c>
      <c r="N100" s="32">
        <v>19.399999999999999</v>
      </c>
      <c r="O100" s="31">
        <v>7.2</v>
      </c>
      <c r="P100" s="31">
        <v>6.1</v>
      </c>
      <c r="Q100" s="31">
        <v>5</v>
      </c>
      <c r="R100" s="30" t="s">
        <v>128</v>
      </c>
      <c r="S100" s="30" t="s">
        <v>128</v>
      </c>
      <c r="T100" s="32">
        <v>14.5</v>
      </c>
      <c r="U100" s="31">
        <v>8.4</v>
      </c>
    </row>
    <row r="101" spans="1:21" ht="16.5" customHeight="1" x14ac:dyDescent="0.25">
      <c r="A101" s="7"/>
      <c r="B101" s="7"/>
      <c r="C101" s="7"/>
      <c r="D101" s="7" t="s">
        <v>320</v>
      </c>
      <c r="E101" s="7"/>
      <c r="F101" s="7"/>
      <c r="G101" s="7"/>
      <c r="H101" s="7"/>
      <c r="I101" s="7"/>
      <c r="J101" s="7"/>
      <c r="K101" s="7"/>
      <c r="L101" s="9" t="s">
        <v>216</v>
      </c>
      <c r="M101" s="32">
        <v>10.9</v>
      </c>
      <c r="N101" s="30" t="s">
        <v>128</v>
      </c>
      <c r="O101" s="31">
        <v>4.9000000000000004</v>
      </c>
      <c r="P101" s="31">
        <v>2.2000000000000002</v>
      </c>
      <c r="Q101" s="31">
        <v>5.2</v>
      </c>
      <c r="R101" s="30" t="s">
        <v>128</v>
      </c>
      <c r="S101" s="30" t="s">
        <v>128</v>
      </c>
      <c r="T101" s="31">
        <v>3.3</v>
      </c>
      <c r="U101" s="31">
        <v>4.4000000000000004</v>
      </c>
    </row>
    <row r="102" spans="1:21" ht="16.5" customHeight="1" x14ac:dyDescent="0.25">
      <c r="A102" s="7"/>
      <c r="B102" s="7"/>
      <c r="C102" s="7"/>
      <c r="D102" s="7" t="s">
        <v>321</v>
      </c>
      <c r="E102" s="7"/>
      <c r="F102" s="7"/>
      <c r="G102" s="7"/>
      <c r="H102" s="7"/>
      <c r="I102" s="7"/>
      <c r="J102" s="7"/>
      <c r="K102" s="7"/>
      <c r="L102" s="9" t="s">
        <v>216</v>
      </c>
      <c r="M102" s="31">
        <v>3.4</v>
      </c>
      <c r="N102" s="30" t="s">
        <v>128</v>
      </c>
      <c r="O102" s="31">
        <v>5</v>
      </c>
      <c r="P102" s="31">
        <v>5.2</v>
      </c>
      <c r="Q102" s="31">
        <v>5.7</v>
      </c>
      <c r="R102" s="30" t="s">
        <v>128</v>
      </c>
      <c r="S102" s="30" t="s">
        <v>128</v>
      </c>
      <c r="T102" s="31">
        <v>5.9</v>
      </c>
      <c r="U102" s="31">
        <v>5.3</v>
      </c>
    </row>
    <row r="103" spans="1:21" ht="16.5" customHeight="1" x14ac:dyDescent="0.25">
      <c r="A103" s="7"/>
      <c r="B103" s="7"/>
      <c r="C103" s="7"/>
      <c r="D103" s="7" t="s">
        <v>322</v>
      </c>
      <c r="E103" s="7"/>
      <c r="F103" s="7"/>
      <c r="G103" s="7"/>
      <c r="H103" s="7"/>
      <c r="I103" s="7"/>
      <c r="J103" s="7"/>
      <c r="K103" s="7"/>
      <c r="L103" s="9" t="s">
        <v>216</v>
      </c>
      <c r="M103" s="32">
        <v>31.8</v>
      </c>
      <c r="N103" s="32">
        <v>27.4</v>
      </c>
      <c r="O103" s="32">
        <v>38.200000000000003</v>
      </c>
      <c r="P103" s="32">
        <v>28.8</v>
      </c>
      <c r="Q103" s="32">
        <v>32.200000000000003</v>
      </c>
      <c r="R103" s="32">
        <v>16.2</v>
      </c>
      <c r="S103" s="30" t="s">
        <v>128</v>
      </c>
      <c r="T103" s="32">
        <v>41.5</v>
      </c>
      <c r="U103" s="32">
        <v>34.700000000000003</v>
      </c>
    </row>
    <row r="104" spans="1:21" ht="16.5" customHeight="1" x14ac:dyDescent="0.25">
      <c r="A104" s="7"/>
      <c r="B104" s="7" t="s">
        <v>315</v>
      </c>
      <c r="C104" s="7"/>
      <c r="D104" s="7"/>
      <c r="E104" s="7"/>
      <c r="F104" s="7"/>
      <c r="G104" s="7"/>
      <c r="H104" s="7"/>
      <c r="I104" s="7"/>
      <c r="J104" s="7"/>
      <c r="K104" s="7"/>
      <c r="L104" s="9"/>
      <c r="M104" s="10"/>
      <c r="N104" s="10"/>
      <c r="O104" s="10"/>
      <c r="P104" s="10"/>
      <c r="Q104" s="10"/>
      <c r="R104" s="10"/>
      <c r="S104" s="10"/>
      <c r="T104" s="10"/>
      <c r="U104" s="10"/>
    </row>
    <row r="105" spans="1:21" ht="16.5" customHeight="1" x14ac:dyDescent="0.25">
      <c r="A105" s="7"/>
      <c r="B105" s="7"/>
      <c r="C105" s="7" t="s">
        <v>339</v>
      </c>
      <c r="D105" s="7"/>
      <c r="E105" s="7"/>
      <c r="F105" s="7"/>
      <c r="G105" s="7"/>
      <c r="H105" s="7"/>
      <c r="I105" s="7"/>
      <c r="J105" s="7"/>
      <c r="K105" s="7"/>
      <c r="L105" s="9"/>
      <c r="M105" s="10"/>
      <c r="N105" s="10"/>
      <c r="O105" s="10"/>
      <c r="P105" s="10"/>
      <c r="Q105" s="10"/>
      <c r="R105" s="10"/>
      <c r="S105" s="10"/>
      <c r="T105" s="10"/>
      <c r="U105" s="10"/>
    </row>
    <row r="106" spans="1:21" ht="16.5" customHeight="1" x14ac:dyDescent="0.25">
      <c r="A106" s="7"/>
      <c r="B106" s="7"/>
      <c r="C106" s="7"/>
      <c r="D106" s="7" t="s">
        <v>323</v>
      </c>
      <c r="E106" s="7"/>
      <c r="F106" s="7"/>
      <c r="G106" s="7"/>
      <c r="H106" s="7"/>
      <c r="I106" s="7"/>
      <c r="J106" s="7"/>
      <c r="K106" s="7"/>
      <c r="L106" s="9" t="s">
        <v>317</v>
      </c>
      <c r="M106" s="34">
        <v>41</v>
      </c>
      <c r="N106" s="34">
        <v>46</v>
      </c>
      <c r="O106" s="34">
        <v>46</v>
      </c>
      <c r="P106" s="34">
        <v>14</v>
      </c>
      <c r="Q106" s="34">
        <v>12</v>
      </c>
      <c r="R106" s="16" t="s">
        <v>110</v>
      </c>
      <c r="S106" s="16" t="s">
        <v>110</v>
      </c>
      <c r="T106" s="16" t="s">
        <v>110</v>
      </c>
      <c r="U106" s="20">
        <v>202</v>
      </c>
    </row>
    <row r="107" spans="1:21" ht="16.5" customHeight="1" x14ac:dyDescent="0.25">
      <c r="A107" s="7" t="s">
        <v>326</v>
      </c>
      <c r="B107" s="7"/>
      <c r="C107" s="7"/>
      <c r="D107" s="7"/>
      <c r="E107" s="7"/>
      <c r="F107" s="7"/>
      <c r="G107" s="7"/>
      <c r="H107" s="7"/>
      <c r="I107" s="7"/>
      <c r="J107" s="7"/>
      <c r="K107" s="7"/>
      <c r="L107" s="9"/>
      <c r="M107" s="10"/>
      <c r="N107" s="10"/>
      <c r="O107" s="10"/>
      <c r="P107" s="10"/>
      <c r="Q107" s="10"/>
      <c r="R107" s="10"/>
      <c r="S107" s="10"/>
      <c r="T107" s="10"/>
      <c r="U107" s="10"/>
    </row>
    <row r="108" spans="1:21" ht="16.5" customHeight="1" x14ac:dyDescent="0.25">
      <c r="A108" s="7"/>
      <c r="B108" s="7" t="s">
        <v>315</v>
      </c>
      <c r="C108" s="7"/>
      <c r="D108" s="7"/>
      <c r="E108" s="7"/>
      <c r="F108" s="7"/>
      <c r="G108" s="7"/>
      <c r="H108" s="7"/>
      <c r="I108" s="7"/>
      <c r="J108" s="7"/>
      <c r="K108" s="7"/>
      <c r="L108" s="9"/>
      <c r="M108" s="10"/>
      <c r="N108" s="10"/>
      <c r="O108" s="10"/>
      <c r="P108" s="10"/>
      <c r="Q108" s="10"/>
      <c r="R108" s="10"/>
      <c r="S108" s="10"/>
      <c r="T108" s="10"/>
      <c r="U108" s="10"/>
    </row>
    <row r="109" spans="1:21" ht="16.5" customHeight="1" x14ac:dyDescent="0.25">
      <c r="A109" s="7"/>
      <c r="B109" s="7"/>
      <c r="C109" s="7" t="s">
        <v>334</v>
      </c>
      <c r="D109" s="7"/>
      <c r="E109" s="7"/>
      <c r="F109" s="7"/>
      <c r="G109" s="7"/>
      <c r="H109" s="7"/>
      <c r="I109" s="7"/>
      <c r="J109" s="7"/>
      <c r="K109" s="7"/>
      <c r="L109" s="9"/>
      <c r="M109" s="10"/>
      <c r="N109" s="10"/>
      <c r="O109" s="10"/>
      <c r="P109" s="10"/>
      <c r="Q109" s="10"/>
      <c r="R109" s="10"/>
      <c r="S109" s="10"/>
      <c r="T109" s="10"/>
      <c r="U109" s="10"/>
    </row>
    <row r="110" spans="1:21" ht="16.5" customHeight="1" x14ac:dyDescent="0.25">
      <c r="A110" s="7"/>
      <c r="B110" s="7"/>
      <c r="C110" s="7"/>
      <c r="D110" s="7" t="s">
        <v>316</v>
      </c>
      <c r="E110" s="7"/>
      <c r="F110" s="7"/>
      <c r="G110" s="7"/>
      <c r="H110" s="7"/>
      <c r="I110" s="7"/>
      <c r="J110" s="7"/>
      <c r="K110" s="7"/>
      <c r="L110" s="9" t="s">
        <v>317</v>
      </c>
      <c r="M110" s="21">
        <v>21756</v>
      </c>
      <c r="N110" s="21">
        <v>14421</v>
      </c>
      <c r="O110" s="23">
        <v>7473</v>
      </c>
      <c r="P110" s="23">
        <v>4409</v>
      </c>
      <c r="Q110" s="23">
        <v>7661</v>
      </c>
      <c r="R110" s="34">
        <v>25</v>
      </c>
      <c r="S110" s="23">
        <v>1764</v>
      </c>
      <c r="T110" s="17" t="s">
        <v>128</v>
      </c>
      <c r="U110" s="21">
        <v>57518</v>
      </c>
    </row>
    <row r="111" spans="1:21" ht="16.5" customHeight="1" x14ac:dyDescent="0.25">
      <c r="A111" s="7"/>
      <c r="B111" s="7"/>
      <c r="C111" s="7"/>
      <c r="D111" s="7" t="s">
        <v>335</v>
      </c>
      <c r="E111" s="7"/>
      <c r="F111" s="7"/>
      <c r="G111" s="7"/>
      <c r="H111" s="7"/>
      <c r="I111" s="7"/>
      <c r="J111" s="7"/>
      <c r="K111" s="7"/>
      <c r="L111" s="9" t="s">
        <v>317</v>
      </c>
      <c r="M111" s="21">
        <v>17425</v>
      </c>
      <c r="N111" s="21">
        <v>12945</v>
      </c>
      <c r="O111" s="23">
        <v>6722</v>
      </c>
      <c r="P111" s="23">
        <v>3259</v>
      </c>
      <c r="Q111" s="23">
        <v>4977</v>
      </c>
      <c r="R111" s="34">
        <v>30</v>
      </c>
      <c r="S111" s="23">
        <v>1304</v>
      </c>
      <c r="T111" s="17" t="s">
        <v>128</v>
      </c>
      <c r="U111" s="21">
        <v>46663</v>
      </c>
    </row>
    <row r="112" spans="1:21" ht="16.5" customHeight="1" x14ac:dyDescent="0.25">
      <c r="A112" s="7"/>
      <c r="B112" s="7"/>
      <c r="C112" s="7"/>
      <c r="D112" s="7" t="s">
        <v>319</v>
      </c>
      <c r="E112" s="7"/>
      <c r="F112" s="7"/>
      <c r="G112" s="7"/>
      <c r="H112" s="7"/>
      <c r="I112" s="7"/>
      <c r="J112" s="7"/>
      <c r="K112" s="7"/>
      <c r="L112" s="9" t="s">
        <v>317</v>
      </c>
      <c r="M112" s="23">
        <v>5926</v>
      </c>
      <c r="N112" s="23">
        <v>6834</v>
      </c>
      <c r="O112" s="23">
        <v>2237</v>
      </c>
      <c r="P112" s="20">
        <v>844</v>
      </c>
      <c r="Q112" s="20">
        <v>935</v>
      </c>
      <c r="R112" s="16" t="s">
        <v>110</v>
      </c>
      <c r="S112" s="20">
        <v>831</v>
      </c>
      <c r="T112" s="17" t="s">
        <v>128</v>
      </c>
      <c r="U112" s="21">
        <v>17607</v>
      </c>
    </row>
    <row r="113" spans="1:21" ht="16.5" customHeight="1" x14ac:dyDescent="0.25">
      <c r="A113" s="7"/>
      <c r="B113" s="7"/>
      <c r="C113" s="7"/>
      <c r="D113" s="7" t="s">
        <v>320</v>
      </c>
      <c r="E113" s="7"/>
      <c r="F113" s="7"/>
      <c r="G113" s="7"/>
      <c r="H113" s="7"/>
      <c r="I113" s="7"/>
      <c r="J113" s="7"/>
      <c r="K113" s="7"/>
      <c r="L113" s="9" t="s">
        <v>317</v>
      </c>
      <c r="M113" s="23">
        <v>2350</v>
      </c>
      <c r="N113" s="23">
        <v>3573</v>
      </c>
      <c r="O113" s="20">
        <v>600</v>
      </c>
      <c r="P113" s="20">
        <v>251</v>
      </c>
      <c r="Q113" s="20">
        <v>765</v>
      </c>
      <c r="R113" s="16" t="s">
        <v>110</v>
      </c>
      <c r="S113" s="20">
        <v>506</v>
      </c>
      <c r="T113" s="17" t="s">
        <v>128</v>
      </c>
      <c r="U113" s="23">
        <v>8051</v>
      </c>
    </row>
    <row r="114" spans="1:21" ht="16.5" customHeight="1" x14ac:dyDescent="0.25">
      <c r="A114" s="7"/>
      <c r="B114" s="7"/>
      <c r="C114" s="7"/>
      <c r="D114" s="7" t="s">
        <v>321</v>
      </c>
      <c r="E114" s="7"/>
      <c r="F114" s="7"/>
      <c r="G114" s="7"/>
      <c r="H114" s="7"/>
      <c r="I114" s="7"/>
      <c r="J114" s="7"/>
      <c r="K114" s="7"/>
      <c r="L114" s="9" t="s">
        <v>317</v>
      </c>
      <c r="M114" s="23">
        <v>3382</v>
      </c>
      <c r="N114" s="23">
        <v>2353</v>
      </c>
      <c r="O114" s="23">
        <v>1442</v>
      </c>
      <c r="P114" s="20">
        <v>662</v>
      </c>
      <c r="Q114" s="20">
        <v>796</v>
      </c>
      <c r="R114" s="16" t="s">
        <v>110</v>
      </c>
      <c r="S114" s="20">
        <v>293</v>
      </c>
      <c r="T114" s="17" t="s">
        <v>128</v>
      </c>
      <c r="U114" s="23">
        <v>8932</v>
      </c>
    </row>
    <row r="115" spans="1:21" ht="16.5" customHeight="1" x14ac:dyDescent="0.25">
      <c r="A115" s="7"/>
      <c r="B115" s="7"/>
      <c r="C115" s="7"/>
      <c r="D115" s="7" t="s">
        <v>322</v>
      </c>
      <c r="E115" s="7"/>
      <c r="F115" s="7"/>
      <c r="G115" s="7"/>
      <c r="H115" s="7"/>
      <c r="I115" s="7"/>
      <c r="J115" s="7"/>
      <c r="K115" s="7"/>
      <c r="L115" s="9" t="s">
        <v>317</v>
      </c>
      <c r="M115" s="21">
        <v>19249</v>
      </c>
      <c r="N115" s="21">
        <v>12556</v>
      </c>
      <c r="O115" s="23">
        <v>7736</v>
      </c>
      <c r="P115" s="23">
        <v>3108</v>
      </c>
      <c r="Q115" s="23">
        <v>5582</v>
      </c>
      <c r="R115" s="34">
        <v>16</v>
      </c>
      <c r="S115" s="23">
        <v>1953</v>
      </c>
      <c r="T115" s="17" t="s">
        <v>128</v>
      </c>
      <c r="U115" s="21">
        <v>50209</v>
      </c>
    </row>
    <row r="116" spans="1:21" ht="16.5" customHeight="1" x14ac:dyDescent="0.25">
      <c r="A116" s="7"/>
      <c r="B116" s="7" t="s">
        <v>324</v>
      </c>
      <c r="C116" s="7"/>
      <c r="D116" s="7"/>
      <c r="E116" s="7"/>
      <c r="F116" s="7"/>
      <c r="G116" s="7"/>
      <c r="H116" s="7"/>
      <c r="I116" s="7"/>
      <c r="J116" s="7"/>
      <c r="K116" s="7"/>
      <c r="L116" s="9"/>
      <c r="M116" s="10"/>
      <c r="N116" s="10"/>
      <c r="O116" s="10"/>
      <c r="P116" s="10"/>
      <c r="Q116" s="10"/>
      <c r="R116" s="10"/>
      <c r="S116" s="10"/>
      <c r="T116" s="10"/>
      <c r="U116" s="10"/>
    </row>
    <row r="117" spans="1:21" ht="16.5" customHeight="1" x14ac:dyDescent="0.25">
      <c r="A117" s="7"/>
      <c r="B117" s="7"/>
      <c r="C117" s="7" t="s">
        <v>334</v>
      </c>
      <c r="D117" s="7"/>
      <c r="E117" s="7"/>
      <c r="F117" s="7"/>
      <c r="G117" s="7"/>
      <c r="H117" s="7"/>
      <c r="I117" s="7"/>
      <c r="J117" s="7"/>
      <c r="K117" s="7"/>
      <c r="L117" s="9"/>
      <c r="M117" s="10"/>
      <c r="N117" s="10"/>
      <c r="O117" s="10"/>
      <c r="P117" s="10"/>
      <c r="Q117" s="10"/>
      <c r="R117" s="10"/>
      <c r="S117" s="10"/>
      <c r="T117" s="10"/>
      <c r="U117" s="10"/>
    </row>
    <row r="118" spans="1:21" ht="16.5" customHeight="1" x14ac:dyDescent="0.25">
      <c r="A118" s="7"/>
      <c r="B118" s="7"/>
      <c r="C118" s="7"/>
      <c r="D118" s="7" t="s">
        <v>316</v>
      </c>
      <c r="E118" s="7"/>
      <c r="F118" s="7"/>
      <c r="G118" s="7"/>
      <c r="H118" s="7"/>
      <c r="I118" s="7"/>
      <c r="J118" s="7"/>
      <c r="K118" s="7"/>
      <c r="L118" s="9" t="s">
        <v>216</v>
      </c>
      <c r="M118" s="32">
        <v>31</v>
      </c>
      <c r="N118" s="32">
        <v>27.4</v>
      </c>
      <c r="O118" s="32">
        <v>28.5</v>
      </c>
      <c r="P118" s="32">
        <v>35.200000000000003</v>
      </c>
      <c r="Q118" s="32">
        <v>37</v>
      </c>
      <c r="R118" s="32">
        <v>33.299999999999997</v>
      </c>
      <c r="S118" s="32">
        <v>26.5</v>
      </c>
      <c r="T118" s="30" t="s">
        <v>128</v>
      </c>
      <c r="U118" s="32">
        <v>30.4</v>
      </c>
    </row>
    <row r="119" spans="1:21" ht="16.5" customHeight="1" x14ac:dyDescent="0.25">
      <c r="A119" s="7"/>
      <c r="B119" s="7"/>
      <c r="C119" s="7"/>
      <c r="D119" s="7" t="s">
        <v>335</v>
      </c>
      <c r="E119" s="7"/>
      <c r="F119" s="7"/>
      <c r="G119" s="7"/>
      <c r="H119" s="7"/>
      <c r="I119" s="7"/>
      <c r="J119" s="7"/>
      <c r="K119" s="7"/>
      <c r="L119" s="9" t="s">
        <v>216</v>
      </c>
      <c r="M119" s="32">
        <v>24.9</v>
      </c>
      <c r="N119" s="32">
        <v>24.6</v>
      </c>
      <c r="O119" s="32">
        <v>25.6</v>
      </c>
      <c r="P119" s="32">
        <v>26</v>
      </c>
      <c r="Q119" s="32">
        <v>24</v>
      </c>
      <c r="R119" s="32">
        <v>40</v>
      </c>
      <c r="S119" s="32">
        <v>19.600000000000001</v>
      </c>
      <c r="T119" s="30" t="s">
        <v>128</v>
      </c>
      <c r="U119" s="32">
        <v>24.7</v>
      </c>
    </row>
    <row r="120" spans="1:21" ht="16.5" customHeight="1" x14ac:dyDescent="0.25">
      <c r="A120" s="7"/>
      <c r="B120" s="7"/>
      <c r="C120" s="7"/>
      <c r="D120" s="7" t="s">
        <v>319</v>
      </c>
      <c r="E120" s="7"/>
      <c r="F120" s="7"/>
      <c r="G120" s="7"/>
      <c r="H120" s="7"/>
      <c r="I120" s="7"/>
      <c r="J120" s="7"/>
      <c r="K120" s="7"/>
      <c r="L120" s="9" t="s">
        <v>216</v>
      </c>
      <c r="M120" s="31">
        <v>8.5</v>
      </c>
      <c r="N120" s="32">
        <v>13</v>
      </c>
      <c r="O120" s="31">
        <v>8.5</v>
      </c>
      <c r="P120" s="31">
        <v>6.7</v>
      </c>
      <c r="Q120" s="31">
        <v>4.5</v>
      </c>
      <c r="R120" s="30" t="s">
        <v>128</v>
      </c>
      <c r="S120" s="32">
        <v>12.5</v>
      </c>
      <c r="T120" s="30" t="s">
        <v>128</v>
      </c>
      <c r="U120" s="31">
        <v>9.3000000000000007</v>
      </c>
    </row>
    <row r="121" spans="1:21" ht="16.5" customHeight="1" x14ac:dyDescent="0.25">
      <c r="A121" s="7"/>
      <c r="B121" s="7"/>
      <c r="C121" s="7"/>
      <c r="D121" s="7" t="s">
        <v>320</v>
      </c>
      <c r="E121" s="7"/>
      <c r="F121" s="7"/>
      <c r="G121" s="7"/>
      <c r="H121" s="7"/>
      <c r="I121" s="7"/>
      <c r="J121" s="7"/>
      <c r="K121" s="7"/>
      <c r="L121" s="9" t="s">
        <v>216</v>
      </c>
      <c r="M121" s="31">
        <v>3.4</v>
      </c>
      <c r="N121" s="31">
        <v>6.8</v>
      </c>
      <c r="O121" s="31">
        <v>2.2999999999999998</v>
      </c>
      <c r="P121" s="31">
        <v>2</v>
      </c>
      <c r="Q121" s="31">
        <v>3.7</v>
      </c>
      <c r="R121" s="30" t="s">
        <v>128</v>
      </c>
      <c r="S121" s="31">
        <v>7.6</v>
      </c>
      <c r="T121" s="30" t="s">
        <v>128</v>
      </c>
      <c r="U121" s="31">
        <v>4.3</v>
      </c>
    </row>
    <row r="122" spans="1:21" ht="16.5" customHeight="1" x14ac:dyDescent="0.25">
      <c r="A122" s="7"/>
      <c r="B122" s="7"/>
      <c r="C122" s="7"/>
      <c r="D122" s="7" t="s">
        <v>321</v>
      </c>
      <c r="E122" s="7"/>
      <c r="F122" s="7"/>
      <c r="G122" s="7"/>
      <c r="H122" s="7"/>
      <c r="I122" s="7"/>
      <c r="J122" s="7"/>
      <c r="K122" s="7"/>
      <c r="L122" s="9" t="s">
        <v>216</v>
      </c>
      <c r="M122" s="31">
        <v>4.8</v>
      </c>
      <c r="N122" s="31">
        <v>4.5</v>
      </c>
      <c r="O122" s="31">
        <v>5.5</v>
      </c>
      <c r="P122" s="31">
        <v>5.3</v>
      </c>
      <c r="Q122" s="31">
        <v>3.8</v>
      </c>
      <c r="R122" s="30" t="s">
        <v>128</v>
      </c>
      <c r="S122" s="31">
        <v>4.4000000000000004</v>
      </c>
      <c r="T122" s="30" t="s">
        <v>128</v>
      </c>
      <c r="U122" s="31">
        <v>4.7</v>
      </c>
    </row>
    <row r="123" spans="1:21" ht="16.5" customHeight="1" x14ac:dyDescent="0.25">
      <c r="A123" s="7"/>
      <c r="B123" s="7"/>
      <c r="C123" s="7"/>
      <c r="D123" s="7" t="s">
        <v>322</v>
      </c>
      <c r="E123" s="7"/>
      <c r="F123" s="7"/>
      <c r="G123" s="7"/>
      <c r="H123" s="7"/>
      <c r="I123" s="7"/>
      <c r="J123" s="7"/>
      <c r="K123" s="7"/>
      <c r="L123" s="9" t="s">
        <v>216</v>
      </c>
      <c r="M123" s="32">
        <v>27.5</v>
      </c>
      <c r="N123" s="32">
        <v>23.8</v>
      </c>
      <c r="O123" s="32">
        <v>29.5</v>
      </c>
      <c r="P123" s="32">
        <v>24.8</v>
      </c>
      <c r="Q123" s="32">
        <v>26.9</v>
      </c>
      <c r="R123" s="32">
        <v>21.3</v>
      </c>
      <c r="S123" s="32">
        <v>29.4</v>
      </c>
      <c r="T123" s="30" t="s">
        <v>128</v>
      </c>
      <c r="U123" s="32">
        <v>26.6</v>
      </c>
    </row>
    <row r="124" spans="1:21" ht="16.5" customHeight="1" x14ac:dyDescent="0.25">
      <c r="A124" s="7"/>
      <c r="B124" s="7" t="s">
        <v>315</v>
      </c>
      <c r="C124" s="7"/>
      <c r="D124" s="7"/>
      <c r="E124" s="7"/>
      <c r="F124" s="7"/>
      <c r="G124" s="7"/>
      <c r="H124" s="7"/>
      <c r="I124" s="7"/>
      <c r="J124" s="7"/>
      <c r="K124" s="7"/>
      <c r="L124" s="9"/>
      <c r="M124" s="10"/>
      <c r="N124" s="10"/>
      <c r="O124" s="10"/>
      <c r="P124" s="10"/>
      <c r="Q124" s="10"/>
      <c r="R124" s="10"/>
      <c r="S124" s="10"/>
      <c r="T124" s="10"/>
      <c r="U124" s="10"/>
    </row>
    <row r="125" spans="1:21" ht="16.5" customHeight="1" x14ac:dyDescent="0.25">
      <c r="A125" s="7"/>
      <c r="B125" s="7"/>
      <c r="C125" s="7" t="s">
        <v>336</v>
      </c>
      <c r="D125" s="7"/>
      <c r="E125" s="7"/>
      <c r="F125" s="7"/>
      <c r="G125" s="7"/>
      <c r="H125" s="7"/>
      <c r="I125" s="7"/>
      <c r="J125" s="7"/>
      <c r="K125" s="7"/>
      <c r="L125" s="9"/>
      <c r="M125" s="10"/>
      <c r="N125" s="10"/>
      <c r="O125" s="10"/>
      <c r="P125" s="10"/>
      <c r="Q125" s="10"/>
      <c r="R125" s="10"/>
      <c r="S125" s="10"/>
      <c r="T125" s="10"/>
      <c r="U125" s="10"/>
    </row>
    <row r="126" spans="1:21" ht="16.5" customHeight="1" x14ac:dyDescent="0.25">
      <c r="A126" s="7"/>
      <c r="B126" s="7"/>
      <c r="C126" s="7"/>
      <c r="D126" s="7" t="s">
        <v>316</v>
      </c>
      <c r="E126" s="7"/>
      <c r="F126" s="7"/>
      <c r="G126" s="7"/>
      <c r="H126" s="7"/>
      <c r="I126" s="7"/>
      <c r="J126" s="7"/>
      <c r="K126" s="7"/>
      <c r="L126" s="9" t="s">
        <v>317</v>
      </c>
      <c r="M126" s="23">
        <v>8814</v>
      </c>
      <c r="N126" s="23">
        <v>5312</v>
      </c>
      <c r="O126" s="23">
        <v>6054</v>
      </c>
      <c r="P126" s="20">
        <v>910</v>
      </c>
      <c r="Q126" s="23">
        <v>2184</v>
      </c>
      <c r="R126" s="23">
        <v>1989</v>
      </c>
      <c r="S126" s="34">
        <v>79</v>
      </c>
      <c r="T126" s="20">
        <v>350</v>
      </c>
      <c r="U126" s="21">
        <v>25692</v>
      </c>
    </row>
    <row r="127" spans="1:21" ht="16.5" customHeight="1" x14ac:dyDescent="0.25">
      <c r="A127" s="7"/>
      <c r="B127" s="7"/>
      <c r="C127" s="7"/>
      <c r="D127" s="7" t="s">
        <v>335</v>
      </c>
      <c r="E127" s="7"/>
      <c r="F127" s="7"/>
      <c r="G127" s="7"/>
      <c r="H127" s="7"/>
      <c r="I127" s="7"/>
      <c r="J127" s="7"/>
      <c r="K127" s="7"/>
      <c r="L127" s="9" t="s">
        <v>317</v>
      </c>
      <c r="M127" s="23">
        <v>8074</v>
      </c>
      <c r="N127" s="23">
        <v>6351</v>
      </c>
      <c r="O127" s="23">
        <v>5269</v>
      </c>
      <c r="P127" s="20">
        <v>729</v>
      </c>
      <c r="Q127" s="23">
        <v>1606</v>
      </c>
      <c r="R127" s="23">
        <v>2164</v>
      </c>
      <c r="S127" s="34">
        <v>49</v>
      </c>
      <c r="T127" s="20">
        <v>287</v>
      </c>
      <c r="U127" s="21">
        <v>24529</v>
      </c>
    </row>
    <row r="128" spans="1:21" ht="16.5" customHeight="1" x14ac:dyDescent="0.25">
      <c r="A128" s="7"/>
      <c r="B128" s="7"/>
      <c r="C128" s="7"/>
      <c r="D128" s="7" t="s">
        <v>319</v>
      </c>
      <c r="E128" s="7"/>
      <c r="F128" s="7"/>
      <c r="G128" s="7"/>
      <c r="H128" s="7"/>
      <c r="I128" s="7"/>
      <c r="J128" s="7"/>
      <c r="K128" s="7"/>
      <c r="L128" s="9" t="s">
        <v>317</v>
      </c>
      <c r="M128" s="23">
        <v>1989</v>
      </c>
      <c r="N128" s="23">
        <v>2666</v>
      </c>
      <c r="O128" s="23">
        <v>1478</v>
      </c>
      <c r="P128" s="20">
        <v>187</v>
      </c>
      <c r="Q128" s="20">
        <v>205</v>
      </c>
      <c r="R128" s="20">
        <v>324</v>
      </c>
      <c r="S128" s="34">
        <v>19</v>
      </c>
      <c r="T128" s="34">
        <v>50</v>
      </c>
      <c r="U128" s="23">
        <v>6918</v>
      </c>
    </row>
    <row r="129" spans="1:21" ht="16.5" customHeight="1" x14ac:dyDescent="0.25">
      <c r="A129" s="7"/>
      <c r="B129" s="7"/>
      <c r="C129" s="7"/>
      <c r="D129" s="7" t="s">
        <v>320</v>
      </c>
      <c r="E129" s="7"/>
      <c r="F129" s="7"/>
      <c r="G129" s="7"/>
      <c r="H129" s="7"/>
      <c r="I129" s="7"/>
      <c r="J129" s="7"/>
      <c r="K129" s="7"/>
      <c r="L129" s="9" t="s">
        <v>317</v>
      </c>
      <c r="M129" s="23">
        <v>1631</v>
      </c>
      <c r="N129" s="23">
        <v>1774</v>
      </c>
      <c r="O129" s="23">
        <v>1313</v>
      </c>
      <c r="P129" s="34">
        <v>42</v>
      </c>
      <c r="Q129" s="20">
        <v>242</v>
      </c>
      <c r="R129" s="20">
        <v>137</v>
      </c>
      <c r="S129" s="34">
        <v>18</v>
      </c>
      <c r="T129" s="34">
        <v>82</v>
      </c>
      <c r="U129" s="23">
        <v>5239</v>
      </c>
    </row>
    <row r="130" spans="1:21" ht="16.5" customHeight="1" x14ac:dyDescent="0.25">
      <c r="A130" s="7"/>
      <c r="B130" s="7"/>
      <c r="C130" s="7"/>
      <c r="D130" s="7" t="s">
        <v>321</v>
      </c>
      <c r="E130" s="7"/>
      <c r="F130" s="7"/>
      <c r="G130" s="7"/>
      <c r="H130" s="7"/>
      <c r="I130" s="7"/>
      <c r="J130" s="7"/>
      <c r="K130" s="7"/>
      <c r="L130" s="9" t="s">
        <v>317</v>
      </c>
      <c r="M130" s="23">
        <v>1310</v>
      </c>
      <c r="N130" s="20">
        <v>984</v>
      </c>
      <c r="O130" s="23">
        <v>1097</v>
      </c>
      <c r="P130" s="20">
        <v>180</v>
      </c>
      <c r="Q130" s="20">
        <v>269</v>
      </c>
      <c r="R130" s="20">
        <v>230</v>
      </c>
      <c r="S130" s="16" t="s">
        <v>110</v>
      </c>
      <c r="T130" s="34">
        <v>64</v>
      </c>
      <c r="U130" s="23">
        <v>4141</v>
      </c>
    </row>
    <row r="131" spans="1:21" ht="16.5" customHeight="1" x14ac:dyDescent="0.25">
      <c r="A131" s="7"/>
      <c r="B131" s="7"/>
      <c r="C131" s="7"/>
      <c r="D131" s="7" t="s">
        <v>322</v>
      </c>
      <c r="E131" s="7"/>
      <c r="F131" s="7"/>
      <c r="G131" s="7"/>
      <c r="H131" s="7"/>
      <c r="I131" s="7"/>
      <c r="J131" s="7"/>
      <c r="K131" s="7"/>
      <c r="L131" s="9" t="s">
        <v>317</v>
      </c>
      <c r="M131" s="23">
        <v>7670</v>
      </c>
      <c r="N131" s="23">
        <v>5176</v>
      </c>
      <c r="O131" s="23">
        <v>5944</v>
      </c>
      <c r="P131" s="20">
        <v>686</v>
      </c>
      <c r="Q131" s="23">
        <v>1607</v>
      </c>
      <c r="R131" s="23">
        <v>1445</v>
      </c>
      <c r="S131" s="34">
        <v>67</v>
      </c>
      <c r="T131" s="20">
        <v>347</v>
      </c>
      <c r="U131" s="21">
        <v>22942</v>
      </c>
    </row>
    <row r="132" spans="1:21" ht="16.5" customHeight="1" x14ac:dyDescent="0.25">
      <c r="A132" s="7"/>
      <c r="B132" s="7" t="s">
        <v>324</v>
      </c>
      <c r="C132" s="7"/>
      <c r="D132" s="7"/>
      <c r="E132" s="7"/>
      <c r="F132" s="7"/>
      <c r="G132" s="7"/>
      <c r="H132" s="7"/>
      <c r="I132" s="7"/>
      <c r="J132" s="7"/>
      <c r="K132" s="7"/>
      <c r="L132" s="9"/>
      <c r="M132" s="10"/>
      <c r="N132" s="10"/>
      <c r="O132" s="10"/>
      <c r="P132" s="10"/>
      <c r="Q132" s="10"/>
      <c r="R132" s="10"/>
      <c r="S132" s="10"/>
      <c r="T132" s="10"/>
      <c r="U132" s="10"/>
    </row>
    <row r="133" spans="1:21" ht="16.5" customHeight="1" x14ac:dyDescent="0.25">
      <c r="A133" s="7"/>
      <c r="B133" s="7"/>
      <c r="C133" s="7" t="s">
        <v>336</v>
      </c>
      <c r="D133" s="7"/>
      <c r="E133" s="7"/>
      <c r="F133" s="7"/>
      <c r="G133" s="7"/>
      <c r="H133" s="7"/>
      <c r="I133" s="7"/>
      <c r="J133" s="7"/>
      <c r="K133" s="7"/>
      <c r="L133" s="9"/>
      <c r="M133" s="10"/>
      <c r="N133" s="10"/>
      <c r="O133" s="10"/>
      <c r="P133" s="10"/>
      <c r="Q133" s="10"/>
      <c r="R133" s="10"/>
      <c r="S133" s="10"/>
      <c r="T133" s="10"/>
      <c r="U133" s="10"/>
    </row>
    <row r="134" spans="1:21" ht="16.5" customHeight="1" x14ac:dyDescent="0.25">
      <c r="A134" s="7"/>
      <c r="B134" s="7"/>
      <c r="C134" s="7"/>
      <c r="D134" s="7" t="s">
        <v>316</v>
      </c>
      <c r="E134" s="7"/>
      <c r="F134" s="7"/>
      <c r="G134" s="7"/>
      <c r="H134" s="7"/>
      <c r="I134" s="7"/>
      <c r="J134" s="7"/>
      <c r="K134" s="7"/>
      <c r="L134" s="9" t="s">
        <v>216</v>
      </c>
      <c r="M134" s="32">
        <v>29.9</v>
      </c>
      <c r="N134" s="32">
        <v>23.9</v>
      </c>
      <c r="O134" s="32">
        <v>28.6</v>
      </c>
      <c r="P134" s="32">
        <v>33.299999999999997</v>
      </c>
      <c r="Q134" s="32">
        <v>35.700000000000003</v>
      </c>
      <c r="R134" s="32">
        <v>31.6</v>
      </c>
      <c r="S134" s="32">
        <v>33.1</v>
      </c>
      <c r="T134" s="32">
        <v>29.7</v>
      </c>
      <c r="U134" s="32">
        <v>28.7</v>
      </c>
    </row>
    <row r="135" spans="1:21" ht="16.5" customHeight="1" x14ac:dyDescent="0.25">
      <c r="A135" s="7"/>
      <c r="B135" s="7"/>
      <c r="C135" s="7"/>
      <c r="D135" s="7" t="s">
        <v>335</v>
      </c>
      <c r="E135" s="7"/>
      <c r="F135" s="7"/>
      <c r="G135" s="7"/>
      <c r="H135" s="7"/>
      <c r="I135" s="7"/>
      <c r="J135" s="7"/>
      <c r="K135" s="7"/>
      <c r="L135" s="9" t="s">
        <v>216</v>
      </c>
      <c r="M135" s="32">
        <v>27.4</v>
      </c>
      <c r="N135" s="32">
        <v>28.5</v>
      </c>
      <c r="O135" s="32">
        <v>24.9</v>
      </c>
      <c r="P135" s="32">
        <v>26.7</v>
      </c>
      <c r="Q135" s="32">
        <v>26.3</v>
      </c>
      <c r="R135" s="32">
        <v>34.4</v>
      </c>
      <c r="S135" s="32">
        <v>20.5</v>
      </c>
      <c r="T135" s="32">
        <v>24.3</v>
      </c>
      <c r="U135" s="32">
        <v>27.4</v>
      </c>
    </row>
    <row r="136" spans="1:21" ht="16.5" customHeight="1" x14ac:dyDescent="0.25">
      <c r="A136" s="7"/>
      <c r="B136" s="7"/>
      <c r="C136" s="7"/>
      <c r="D136" s="7" t="s">
        <v>319</v>
      </c>
      <c r="E136" s="7"/>
      <c r="F136" s="7"/>
      <c r="G136" s="7"/>
      <c r="H136" s="7"/>
      <c r="I136" s="7"/>
      <c r="J136" s="7"/>
      <c r="K136" s="7"/>
      <c r="L136" s="9" t="s">
        <v>216</v>
      </c>
      <c r="M136" s="31">
        <v>6.7</v>
      </c>
      <c r="N136" s="32">
        <v>12</v>
      </c>
      <c r="O136" s="31">
        <v>7</v>
      </c>
      <c r="P136" s="31">
        <v>6.8</v>
      </c>
      <c r="Q136" s="31">
        <v>3.4</v>
      </c>
      <c r="R136" s="31">
        <v>5.2</v>
      </c>
      <c r="S136" s="31">
        <v>7.9</v>
      </c>
      <c r="T136" s="31">
        <v>4.2</v>
      </c>
      <c r="U136" s="31">
        <v>7.7</v>
      </c>
    </row>
    <row r="137" spans="1:21" ht="16.5" customHeight="1" x14ac:dyDescent="0.25">
      <c r="A137" s="7"/>
      <c r="B137" s="7"/>
      <c r="C137" s="7"/>
      <c r="D137" s="7" t="s">
        <v>320</v>
      </c>
      <c r="E137" s="7"/>
      <c r="F137" s="7"/>
      <c r="G137" s="7"/>
      <c r="H137" s="7"/>
      <c r="I137" s="7"/>
      <c r="J137" s="7"/>
      <c r="K137" s="7"/>
      <c r="L137" s="9" t="s">
        <v>216</v>
      </c>
      <c r="M137" s="31">
        <v>5.5</v>
      </c>
      <c r="N137" s="31">
        <v>8</v>
      </c>
      <c r="O137" s="31">
        <v>6.2</v>
      </c>
      <c r="P137" s="31">
        <v>1.5</v>
      </c>
      <c r="Q137" s="31">
        <v>4</v>
      </c>
      <c r="R137" s="31">
        <v>2.2000000000000002</v>
      </c>
      <c r="S137" s="31">
        <v>7.5</v>
      </c>
      <c r="T137" s="31">
        <v>6.9</v>
      </c>
      <c r="U137" s="31">
        <v>5.9</v>
      </c>
    </row>
    <row r="138" spans="1:21" ht="16.5" customHeight="1" x14ac:dyDescent="0.25">
      <c r="A138" s="7"/>
      <c r="B138" s="7"/>
      <c r="C138" s="7"/>
      <c r="D138" s="7" t="s">
        <v>321</v>
      </c>
      <c r="E138" s="7"/>
      <c r="F138" s="7"/>
      <c r="G138" s="7"/>
      <c r="H138" s="7"/>
      <c r="I138" s="7"/>
      <c r="J138" s="7"/>
      <c r="K138" s="7"/>
      <c r="L138" s="9" t="s">
        <v>216</v>
      </c>
      <c r="M138" s="31">
        <v>4.4000000000000004</v>
      </c>
      <c r="N138" s="31">
        <v>4.4000000000000004</v>
      </c>
      <c r="O138" s="31">
        <v>5.2</v>
      </c>
      <c r="P138" s="31">
        <v>6.6</v>
      </c>
      <c r="Q138" s="31">
        <v>4.4000000000000004</v>
      </c>
      <c r="R138" s="31">
        <v>3.7</v>
      </c>
      <c r="S138" s="30" t="s">
        <v>128</v>
      </c>
      <c r="T138" s="31">
        <v>5.4</v>
      </c>
      <c r="U138" s="31">
        <v>4.5999999999999996</v>
      </c>
    </row>
    <row r="139" spans="1:21" ht="16.5" customHeight="1" x14ac:dyDescent="0.25">
      <c r="A139" s="7"/>
      <c r="B139" s="7"/>
      <c r="C139" s="7"/>
      <c r="D139" s="7" t="s">
        <v>322</v>
      </c>
      <c r="E139" s="7"/>
      <c r="F139" s="7"/>
      <c r="G139" s="7"/>
      <c r="H139" s="7"/>
      <c r="I139" s="7"/>
      <c r="J139" s="7"/>
      <c r="K139" s="7"/>
      <c r="L139" s="9" t="s">
        <v>216</v>
      </c>
      <c r="M139" s="32">
        <v>26</v>
      </c>
      <c r="N139" s="32">
        <v>23.2</v>
      </c>
      <c r="O139" s="32">
        <v>28.1</v>
      </c>
      <c r="P139" s="32">
        <v>25.1</v>
      </c>
      <c r="Q139" s="32">
        <v>26.3</v>
      </c>
      <c r="R139" s="32">
        <v>23</v>
      </c>
      <c r="S139" s="32">
        <v>28</v>
      </c>
      <c r="T139" s="32">
        <v>29.4</v>
      </c>
      <c r="U139" s="32">
        <v>25.6</v>
      </c>
    </row>
    <row r="140" spans="1:21" ht="16.5" customHeight="1" x14ac:dyDescent="0.25">
      <c r="A140" s="7"/>
      <c r="B140" s="7" t="s">
        <v>315</v>
      </c>
      <c r="C140" s="7"/>
      <c r="D140" s="7"/>
      <c r="E140" s="7"/>
      <c r="F140" s="7"/>
      <c r="G140" s="7"/>
      <c r="H140" s="7"/>
      <c r="I140" s="7"/>
      <c r="J140" s="7"/>
      <c r="K140" s="7"/>
      <c r="L140" s="9"/>
      <c r="M140" s="10"/>
      <c r="N140" s="10"/>
      <c r="O140" s="10"/>
      <c r="P140" s="10"/>
      <c r="Q140" s="10"/>
      <c r="R140" s="10"/>
      <c r="S140" s="10"/>
      <c r="T140" s="10"/>
      <c r="U140" s="10"/>
    </row>
    <row r="141" spans="1:21" ht="16.5" customHeight="1" x14ac:dyDescent="0.25">
      <c r="A141" s="7"/>
      <c r="B141" s="7"/>
      <c r="C141" s="7" t="s">
        <v>338</v>
      </c>
      <c r="D141" s="7"/>
      <c r="E141" s="7"/>
      <c r="F141" s="7"/>
      <c r="G141" s="7"/>
      <c r="H141" s="7"/>
      <c r="I141" s="7"/>
      <c r="J141" s="7"/>
      <c r="K141" s="7"/>
      <c r="L141" s="9"/>
      <c r="M141" s="10"/>
      <c r="N141" s="10"/>
      <c r="O141" s="10"/>
      <c r="P141" s="10"/>
      <c r="Q141" s="10"/>
      <c r="R141" s="10"/>
      <c r="S141" s="10"/>
      <c r="T141" s="10"/>
      <c r="U141" s="10"/>
    </row>
    <row r="142" spans="1:21" ht="16.5" customHeight="1" x14ac:dyDescent="0.25">
      <c r="A142" s="7"/>
      <c r="B142" s="7"/>
      <c r="C142" s="7"/>
      <c r="D142" s="7" t="s">
        <v>316</v>
      </c>
      <c r="E142" s="7"/>
      <c r="F142" s="7"/>
      <c r="G142" s="7"/>
      <c r="H142" s="7"/>
      <c r="I142" s="7"/>
      <c r="J142" s="7"/>
      <c r="K142" s="7"/>
      <c r="L142" s="9" t="s">
        <v>317</v>
      </c>
      <c r="M142" s="34">
        <v>63</v>
      </c>
      <c r="N142" s="34">
        <v>11</v>
      </c>
      <c r="O142" s="20">
        <v>193</v>
      </c>
      <c r="P142" s="20">
        <v>241</v>
      </c>
      <c r="Q142" s="20">
        <v>253</v>
      </c>
      <c r="R142" s="34">
        <v>20</v>
      </c>
      <c r="S142" s="17" t="s">
        <v>128</v>
      </c>
      <c r="T142" s="20">
        <v>124</v>
      </c>
      <c r="U142" s="20">
        <v>905</v>
      </c>
    </row>
    <row r="143" spans="1:21" ht="16.5" customHeight="1" x14ac:dyDescent="0.25">
      <c r="A143" s="7"/>
      <c r="B143" s="7"/>
      <c r="C143" s="7"/>
      <c r="D143" s="7" t="s">
        <v>335</v>
      </c>
      <c r="E143" s="7"/>
      <c r="F143" s="7"/>
      <c r="G143" s="7"/>
      <c r="H143" s="7"/>
      <c r="I143" s="7"/>
      <c r="J143" s="7"/>
      <c r="K143" s="7"/>
      <c r="L143" s="9" t="s">
        <v>317</v>
      </c>
      <c r="M143" s="20">
        <v>113</v>
      </c>
      <c r="N143" s="34">
        <v>11</v>
      </c>
      <c r="O143" s="20">
        <v>235</v>
      </c>
      <c r="P143" s="20">
        <v>225</v>
      </c>
      <c r="Q143" s="20">
        <v>135</v>
      </c>
      <c r="R143" s="34">
        <v>17</v>
      </c>
      <c r="S143" s="17" t="s">
        <v>128</v>
      </c>
      <c r="T143" s="20">
        <v>252</v>
      </c>
      <c r="U143" s="20">
        <v>988</v>
      </c>
    </row>
    <row r="144" spans="1:21" ht="16.5" customHeight="1" x14ac:dyDescent="0.25">
      <c r="A144" s="7"/>
      <c r="B144" s="7"/>
      <c r="C144" s="7"/>
      <c r="D144" s="7" t="s">
        <v>319</v>
      </c>
      <c r="E144" s="7"/>
      <c r="F144" s="7"/>
      <c r="G144" s="7"/>
      <c r="H144" s="7"/>
      <c r="I144" s="7"/>
      <c r="J144" s="7"/>
      <c r="K144" s="7"/>
      <c r="L144" s="9" t="s">
        <v>317</v>
      </c>
      <c r="M144" s="34">
        <v>13</v>
      </c>
      <c r="N144" s="34">
        <v>12</v>
      </c>
      <c r="O144" s="34">
        <v>50</v>
      </c>
      <c r="P144" s="34">
        <v>27</v>
      </c>
      <c r="Q144" s="34">
        <v>23</v>
      </c>
      <c r="R144" s="16" t="s">
        <v>110</v>
      </c>
      <c r="S144" s="17" t="s">
        <v>128</v>
      </c>
      <c r="T144" s="34">
        <v>84</v>
      </c>
      <c r="U144" s="20">
        <v>215</v>
      </c>
    </row>
    <row r="145" spans="1:21" ht="16.5" customHeight="1" x14ac:dyDescent="0.25">
      <c r="A145" s="7"/>
      <c r="B145" s="7"/>
      <c r="C145" s="7"/>
      <c r="D145" s="7" t="s">
        <v>320</v>
      </c>
      <c r="E145" s="7"/>
      <c r="F145" s="7"/>
      <c r="G145" s="7"/>
      <c r="H145" s="7"/>
      <c r="I145" s="7"/>
      <c r="J145" s="7"/>
      <c r="K145" s="7"/>
      <c r="L145" s="9" t="s">
        <v>317</v>
      </c>
      <c r="M145" s="34">
        <v>15</v>
      </c>
      <c r="N145" s="16" t="s">
        <v>110</v>
      </c>
      <c r="O145" s="34">
        <v>46</v>
      </c>
      <c r="P145" s="16" t="s">
        <v>110</v>
      </c>
      <c r="Q145" s="34">
        <v>26</v>
      </c>
      <c r="R145" s="16" t="s">
        <v>110</v>
      </c>
      <c r="S145" s="17" t="s">
        <v>128</v>
      </c>
      <c r="T145" s="34">
        <v>25</v>
      </c>
      <c r="U145" s="20">
        <v>122</v>
      </c>
    </row>
    <row r="146" spans="1:21" ht="16.5" customHeight="1" x14ac:dyDescent="0.25">
      <c r="A146" s="7"/>
      <c r="B146" s="7"/>
      <c r="C146" s="7"/>
      <c r="D146" s="7" t="s">
        <v>321</v>
      </c>
      <c r="E146" s="7"/>
      <c r="F146" s="7"/>
      <c r="G146" s="7"/>
      <c r="H146" s="7"/>
      <c r="I146" s="7"/>
      <c r="J146" s="7"/>
      <c r="K146" s="7"/>
      <c r="L146" s="9" t="s">
        <v>317</v>
      </c>
      <c r="M146" s="34">
        <v>16</v>
      </c>
      <c r="N146" s="16" t="s">
        <v>110</v>
      </c>
      <c r="O146" s="34">
        <v>45</v>
      </c>
      <c r="P146" s="34">
        <v>36</v>
      </c>
      <c r="Q146" s="34">
        <v>44</v>
      </c>
      <c r="R146" s="16" t="s">
        <v>110</v>
      </c>
      <c r="S146" s="17" t="s">
        <v>128</v>
      </c>
      <c r="T146" s="34">
        <v>65</v>
      </c>
      <c r="U146" s="20">
        <v>215</v>
      </c>
    </row>
    <row r="147" spans="1:21" ht="16.5" customHeight="1" x14ac:dyDescent="0.25">
      <c r="A147" s="7"/>
      <c r="B147" s="7"/>
      <c r="C147" s="7"/>
      <c r="D147" s="7" t="s">
        <v>322</v>
      </c>
      <c r="E147" s="7"/>
      <c r="F147" s="7"/>
      <c r="G147" s="7"/>
      <c r="H147" s="7"/>
      <c r="I147" s="7"/>
      <c r="J147" s="7"/>
      <c r="K147" s="7"/>
      <c r="L147" s="9" t="s">
        <v>317</v>
      </c>
      <c r="M147" s="20">
        <v>104</v>
      </c>
      <c r="N147" s="16" t="s">
        <v>110</v>
      </c>
      <c r="O147" s="20">
        <v>328</v>
      </c>
      <c r="P147" s="20">
        <v>203</v>
      </c>
      <c r="Q147" s="20">
        <v>194</v>
      </c>
      <c r="R147" s="34">
        <v>11</v>
      </c>
      <c r="S147" s="17" t="s">
        <v>128</v>
      </c>
      <c r="T147" s="20">
        <v>436</v>
      </c>
      <c r="U147" s="23">
        <v>1287</v>
      </c>
    </row>
    <row r="148" spans="1:21" ht="16.5" customHeight="1" x14ac:dyDescent="0.25">
      <c r="A148" s="7"/>
      <c r="B148" s="7" t="s">
        <v>324</v>
      </c>
      <c r="C148" s="7"/>
      <c r="D148" s="7"/>
      <c r="E148" s="7"/>
      <c r="F148" s="7"/>
      <c r="G148" s="7"/>
      <c r="H148" s="7"/>
      <c r="I148" s="7"/>
      <c r="J148" s="7"/>
      <c r="K148" s="7"/>
      <c r="L148" s="9"/>
      <c r="M148" s="10"/>
      <c r="N148" s="10"/>
      <c r="O148" s="10"/>
      <c r="P148" s="10"/>
      <c r="Q148" s="10"/>
      <c r="R148" s="10"/>
      <c r="S148" s="10"/>
      <c r="T148" s="10"/>
      <c r="U148" s="10"/>
    </row>
    <row r="149" spans="1:21" ht="16.5" customHeight="1" x14ac:dyDescent="0.25">
      <c r="A149" s="7"/>
      <c r="B149" s="7"/>
      <c r="C149" s="7" t="s">
        <v>338</v>
      </c>
      <c r="D149" s="7"/>
      <c r="E149" s="7"/>
      <c r="F149" s="7"/>
      <c r="G149" s="7"/>
      <c r="H149" s="7"/>
      <c r="I149" s="7"/>
      <c r="J149" s="7"/>
      <c r="K149" s="7"/>
      <c r="L149" s="9"/>
      <c r="M149" s="10"/>
      <c r="N149" s="10"/>
      <c r="O149" s="10"/>
      <c r="P149" s="10"/>
      <c r="Q149" s="10"/>
      <c r="R149" s="10"/>
      <c r="S149" s="10"/>
      <c r="T149" s="10"/>
      <c r="U149" s="10"/>
    </row>
    <row r="150" spans="1:21" ht="16.5" customHeight="1" x14ac:dyDescent="0.25">
      <c r="A150" s="7"/>
      <c r="B150" s="7"/>
      <c r="C150" s="7"/>
      <c r="D150" s="7" t="s">
        <v>316</v>
      </c>
      <c r="E150" s="7"/>
      <c r="F150" s="7"/>
      <c r="G150" s="7"/>
      <c r="H150" s="7"/>
      <c r="I150" s="7"/>
      <c r="J150" s="7"/>
      <c r="K150" s="7"/>
      <c r="L150" s="9" t="s">
        <v>216</v>
      </c>
      <c r="M150" s="32">
        <v>19.399999999999999</v>
      </c>
      <c r="N150" s="32">
        <v>22.4</v>
      </c>
      <c r="O150" s="32">
        <v>21.5</v>
      </c>
      <c r="P150" s="32">
        <v>32.6</v>
      </c>
      <c r="Q150" s="32">
        <v>37.5</v>
      </c>
      <c r="R150" s="32">
        <v>33.299999999999997</v>
      </c>
      <c r="S150" s="30" t="s">
        <v>128</v>
      </c>
      <c r="T150" s="32">
        <v>12.6</v>
      </c>
      <c r="U150" s="32">
        <v>24.2</v>
      </c>
    </row>
    <row r="151" spans="1:21" ht="16.5" customHeight="1" x14ac:dyDescent="0.25">
      <c r="A151" s="7"/>
      <c r="B151" s="7"/>
      <c r="C151" s="7"/>
      <c r="D151" s="7" t="s">
        <v>335</v>
      </c>
      <c r="E151" s="7"/>
      <c r="F151" s="7"/>
      <c r="G151" s="7"/>
      <c r="H151" s="7"/>
      <c r="I151" s="7"/>
      <c r="J151" s="7"/>
      <c r="K151" s="7"/>
      <c r="L151" s="9" t="s">
        <v>216</v>
      </c>
      <c r="M151" s="32">
        <v>34.9</v>
      </c>
      <c r="N151" s="32">
        <v>22.4</v>
      </c>
      <c r="O151" s="32">
        <v>26.2</v>
      </c>
      <c r="P151" s="32">
        <v>30.4</v>
      </c>
      <c r="Q151" s="32">
        <v>20</v>
      </c>
      <c r="R151" s="32">
        <v>28.3</v>
      </c>
      <c r="S151" s="30" t="s">
        <v>128</v>
      </c>
      <c r="T151" s="32">
        <v>25.6</v>
      </c>
      <c r="U151" s="32">
        <v>26.5</v>
      </c>
    </row>
    <row r="152" spans="1:21" ht="16.5" customHeight="1" x14ac:dyDescent="0.25">
      <c r="A152" s="7"/>
      <c r="B152" s="7"/>
      <c r="C152" s="7"/>
      <c r="D152" s="7" t="s">
        <v>319</v>
      </c>
      <c r="E152" s="7"/>
      <c r="F152" s="7"/>
      <c r="G152" s="7"/>
      <c r="H152" s="7"/>
      <c r="I152" s="7"/>
      <c r="J152" s="7"/>
      <c r="K152" s="7"/>
      <c r="L152" s="9" t="s">
        <v>216</v>
      </c>
      <c r="M152" s="31">
        <v>4</v>
      </c>
      <c r="N152" s="32">
        <v>24.5</v>
      </c>
      <c r="O152" s="31">
        <v>5.6</v>
      </c>
      <c r="P152" s="31">
        <v>3.7</v>
      </c>
      <c r="Q152" s="31">
        <v>3.4</v>
      </c>
      <c r="R152" s="30" t="s">
        <v>128</v>
      </c>
      <c r="S152" s="30" t="s">
        <v>128</v>
      </c>
      <c r="T152" s="31">
        <v>8.5</v>
      </c>
      <c r="U152" s="31">
        <v>5.8</v>
      </c>
    </row>
    <row r="153" spans="1:21" ht="16.5" customHeight="1" x14ac:dyDescent="0.25">
      <c r="A153" s="7"/>
      <c r="B153" s="7"/>
      <c r="C153" s="7"/>
      <c r="D153" s="7" t="s">
        <v>320</v>
      </c>
      <c r="E153" s="7"/>
      <c r="F153" s="7"/>
      <c r="G153" s="7"/>
      <c r="H153" s="7"/>
      <c r="I153" s="7"/>
      <c r="J153" s="7"/>
      <c r="K153" s="7"/>
      <c r="L153" s="9" t="s">
        <v>216</v>
      </c>
      <c r="M153" s="31">
        <v>4.5999999999999996</v>
      </c>
      <c r="N153" s="30" t="s">
        <v>128</v>
      </c>
      <c r="O153" s="31">
        <v>5.0999999999999996</v>
      </c>
      <c r="P153" s="30" t="s">
        <v>128</v>
      </c>
      <c r="Q153" s="31">
        <v>3.9</v>
      </c>
      <c r="R153" s="30" t="s">
        <v>128</v>
      </c>
      <c r="S153" s="30" t="s">
        <v>128</v>
      </c>
      <c r="T153" s="31">
        <v>2.5</v>
      </c>
      <c r="U153" s="31">
        <v>3.3</v>
      </c>
    </row>
    <row r="154" spans="1:21" ht="16.5" customHeight="1" x14ac:dyDescent="0.25">
      <c r="A154" s="7"/>
      <c r="B154" s="7"/>
      <c r="C154" s="7"/>
      <c r="D154" s="7" t="s">
        <v>321</v>
      </c>
      <c r="E154" s="7"/>
      <c r="F154" s="7"/>
      <c r="G154" s="7"/>
      <c r="H154" s="7"/>
      <c r="I154" s="7"/>
      <c r="J154" s="7"/>
      <c r="K154" s="7"/>
      <c r="L154" s="9" t="s">
        <v>216</v>
      </c>
      <c r="M154" s="31">
        <v>4.9000000000000004</v>
      </c>
      <c r="N154" s="30" t="s">
        <v>128</v>
      </c>
      <c r="O154" s="31">
        <v>5</v>
      </c>
      <c r="P154" s="31">
        <v>4.9000000000000004</v>
      </c>
      <c r="Q154" s="31">
        <v>6.5</v>
      </c>
      <c r="R154" s="30" t="s">
        <v>128</v>
      </c>
      <c r="S154" s="30" t="s">
        <v>128</v>
      </c>
      <c r="T154" s="31">
        <v>6.6</v>
      </c>
      <c r="U154" s="31">
        <v>5.8</v>
      </c>
    </row>
    <row r="155" spans="1:21" ht="16.5" customHeight="1" x14ac:dyDescent="0.25">
      <c r="A155" s="7"/>
      <c r="B155" s="7"/>
      <c r="C155" s="7"/>
      <c r="D155" s="7" t="s">
        <v>322</v>
      </c>
      <c r="E155" s="7"/>
      <c r="F155" s="7"/>
      <c r="G155" s="7"/>
      <c r="H155" s="7"/>
      <c r="I155" s="7"/>
      <c r="J155" s="7"/>
      <c r="K155" s="7"/>
      <c r="L155" s="9" t="s">
        <v>216</v>
      </c>
      <c r="M155" s="32">
        <v>32.1</v>
      </c>
      <c r="N155" s="30" t="s">
        <v>128</v>
      </c>
      <c r="O155" s="32">
        <v>36.6</v>
      </c>
      <c r="P155" s="32">
        <v>27.5</v>
      </c>
      <c r="Q155" s="32">
        <v>28.7</v>
      </c>
      <c r="R155" s="32">
        <v>18.3</v>
      </c>
      <c r="S155" s="30" t="s">
        <v>128</v>
      </c>
      <c r="T155" s="32">
        <v>44.2</v>
      </c>
      <c r="U155" s="32">
        <v>34.5</v>
      </c>
    </row>
    <row r="156" spans="1:21" ht="16.5" customHeight="1" x14ac:dyDescent="0.25">
      <c r="A156" s="7"/>
      <c r="B156" s="7" t="s">
        <v>315</v>
      </c>
      <c r="C156" s="7"/>
      <c r="D156" s="7"/>
      <c r="E156" s="7"/>
      <c r="F156" s="7"/>
      <c r="G156" s="7"/>
      <c r="H156" s="7"/>
      <c r="I156" s="7"/>
      <c r="J156" s="7"/>
      <c r="K156" s="7"/>
      <c r="L156" s="9"/>
      <c r="M156" s="10"/>
      <c r="N156" s="10"/>
      <c r="O156" s="10"/>
      <c r="P156" s="10"/>
      <c r="Q156" s="10"/>
      <c r="R156" s="10"/>
      <c r="S156" s="10"/>
      <c r="T156" s="10"/>
      <c r="U156" s="10"/>
    </row>
    <row r="157" spans="1:21" ht="16.5" customHeight="1" x14ac:dyDescent="0.25">
      <c r="A157" s="7"/>
      <c r="B157" s="7"/>
      <c r="C157" s="7" t="s">
        <v>339</v>
      </c>
      <c r="D157" s="7"/>
      <c r="E157" s="7"/>
      <c r="F157" s="7"/>
      <c r="G157" s="7"/>
      <c r="H157" s="7"/>
      <c r="I157" s="7"/>
      <c r="J157" s="7"/>
      <c r="K157" s="7"/>
      <c r="L157" s="9"/>
      <c r="M157" s="10"/>
      <c r="N157" s="10"/>
      <c r="O157" s="10"/>
      <c r="P157" s="10"/>
      <c r="Q157" s="10"/>
      <c r="R157" s="10"/>
      <c r="S157" s="10"/>
      <c r="T157" s="10"/>
      <c r="U157" s="10"/>
    </row>
    <row r="158" spans="1:21" ht="16.5" customHeight="1" x14ac:dyDescent="0.25">
      <c r="A158" s="14"/>
      <c r="B158" s="14"/>
      <c r="C158" s="14"/>
      <c r="D158" s="14" t="s">
        <v>323</v>
      </c>
      <c r="E158" s="14"/>
      <c r="F158" s="14"/>
      <c r="G158" s="14"/>
      <c r="H158" s="14"/>
      <c r="I158" s="14"/>
      <c r="J158" s="14"/>
      <c r="K158" s="14"/>
      <c r="L158" s="15" t="s">
        <v>317</v>
      </c>
      <c r="M158" s="39">
        <v>1352</v>
      </c>
      <c r="N158" s="38">
        <v>831</v>
      </c>
      <c r="O158" s="38">
        <v>751</v>
      </c>
      <c r="P158" s="38">
        <v>263</v>
      </c>
      <c r="Q158" s="38">
        <v>388</v>
      </c>
      <c r="R158" s="37">
        <v>85</v>
      </c>
      <c r="S158" s="37">
        <v>85</v>
      </c>
      <c r="T158" s="37">
        <v>87</v>
      </c>
      <c r="U158" s="39">
        <v>3842</v>
      </c>
    </row>
    <row r="159" spans="1:21" ht="4.5" customHeight="1" x14ac:dyDescent="0.25">
      <c r="A159" s="27"/>
      <c r="B159" s="27"/>
      <c r="C159" s="2"/>
      <c r="D159" s="2"/>
      <c r="E159" s="2"/>
      <c r="F159" s="2"/>
      <c r="G159" s="2"/>
      <c r="H159" s="2"/>
      <c r="I159" s="2"/>
      <c r="J159" s="2"/>
      <c r="K159" s="2"/>
      <c r="L159" s="2"/>
      <c r="M159" s="2"/>
      <c r="N159" s="2"/>
      <c r="O159" s="2"/>
      <c r="P159" s="2"/>
      <c r="Q159" s="2"/>
      <c r="R159" s="2"/>
      <c r="S159" s="2"/>
      <c r="T159" s="2"/>
      <c r="U159" s="2"/>
    </row>
    <row r="160" spans="1:21" ht="16.5" customHeight="1" x14ac:dyDescent="0.25">
      <c r="A160" s="27"/>
      <c r="B160" s="27"/>
      <c r="C160" s="67" t="s">
        <v>340</v>
      </c>
      <c r="D160" s="67"/>
      <c r="E160" s="67"/>
      <c r="F160" s="67"/>
      <c r="G160" s="67"/>
      <c r="H160" s="67"/>
      <c r="I160" s="67"/>
      <c r="J160" s="67"/>
      <c r="K160" s="67"/>
      <c r="L160" s="67"/>
      <c r="M160" s="67"/>
      <c r="N160" s="67"/>
      <c r="O160" s="67"/>
      <c r="P160" s="67"/>
      <c r="Q160" s="67"/>
      <c r="R160" s="67"/>
      <c r="S160" s="67"/>
      <c r="T160" s="67"/>
      <c r="U160" s="67"/>
    </row>
    <row r="161" spans="1:21" ht="4.5" customHeight="1" x14ac:dyDescent="0.25">
      <c r="A161" s="27"/>
      <c r="B161" s="27"/>
      <c r="C161" s="2"/>
      <c r="D161" s="2"/>
      <c r="E161" s="2"/>
      <c r="F161" s="2"/>
      <c r="G161" s="2"/>
      <c r="H161" s="2"/>
      <c r="I161" s="2"/>
      <c r="J161" s="2"/>
      <c r="K161" s="2"/>
      <c r="L161" s="2"/>
      <c r="M161" s="2"/>
      <c r="N161" s="2"/>
      <c r="O161" s="2"/>
      <c r="P161" s="2"/>
      <c r="Q161" s="2"/>
      <c r="R161" s="2"/>
      <c r="S161" s="2"/>
      <c r="T161" s="2"/>
      <c r="U161" s="2"/>
    </row>
    <row r="162" spans="1:21" ht="55.2" customHeight="1" x14ac:dyDescent="0.25">
      <c r="A162" s="27" t="s">
        <v>139</v>
      </c>
      <c r="B162" s="27"/>
      <c r="C162" s="67" t="s">
        <v>327</v>
      </c>
      <c r="D162" s="67"/>
      <c r="E162" s="67"/>
      <c r="F162" s="67"/>
      <c r="G162" s="67"/>
      <c r="H162" s="67"/>
      <c r="I162" s="67"/>
      <c r="J162" s="67"/>
      <c r="K162" s="67"/>
      <c r="L162" s="67"/>
      <c r="M162" s="67"/>
      <c r="N162" s="67"/>
      <c r="O162" s="67"/>
      <c r="P162" s="67"/>
      <c r="Q162" s="67"/>
      <c r="R162" s="67"/>
      <c r="S162" s="67"/>
      <c r="T162" s="67"/>
      <c r="U162" s="67"/>
    </row>
    <row r="163" spans="1:21" ht="16.5" customHeight="1" x14ac:dyDescent="0.25">
      <c r="A163" s="27" t="s">
        <v>141</v>
      </c>
      <c r="B163" s="27"/>
      <c r="C163" s="67" t="s">
        <v>341</v>
      </c>
      <c r="D163" s="67"/>
      <c r="E163" s="67"/>
      <c r="F163" s="67"/>
      <c r="G163" s="67"/>
      <c r="H163" s="67"/>
      <c r="I163" s="67"/>
      <c r="J163" s="67"/>
      <c r="K163" s="67"/>
      <c r="L163" s="67"/>
      <c r="M163" s="67"/>
      <c r="N163" s="67"/>
      <c r="O163" s="67"/>
      <c r="P163" s="67"/>
      <c r="Q163" s="67"/>
      <c r="R163" s="67"/>
      <c r="S163" s="67"/>
      <c r="T163" s="67"/>
      <c r="U163" s="67"/>
    </row>
    <row r="164" spans="1:21" ht="29.4" customHeight="1" x14ac:dyDescent="0.25">
      <c r="A164" s="27" t="s">
        <v>144</v>
      </c>
      <c r="B164" s="27"/>
      <c r="C164" s="67" t="s">
        <v>328</v>
      </c>
      <c r="D164" s="67"/>
      <c r="E164" s="67"/>
      <c r="F164" s="67"/>
      <c r="G164" s="67"/>
      <c r="H164" s="67"/>
      <c r="I164" s="67"/>
      <c r="J164" s="67"/>
      <c r="K164" s="67"/>
      <c r="L164" s="67"/>
      <c r="M164" s="67"/>
      <c r="N164" s="67"/>
      <c r="O164" s="67"/>
      <c r="P164" s="67"/>
      <c r="Q164" s="67"/>
      <c r="R164" s="67"/>
      <c r="S164" s="67"/>
      <c r="T164" s="67"/>
      <c r="U164" s="67"/>
    </row>
    <row r="165" spans="1:21" ht="55.2" customHeight="1" x14ac:dyDescent="0.25">
      <c r="A165" s="27" t="s">
        <v>146</v>
      </c>
      <c r="B165" s="27"/>
      <c r="C165" s="67" t="s">
        <v>329</v>
      </c>
      <c r="D165" s="67"/>
      <c r="E165" s="67"/>
      <c r="F165" s="67"/>
      <c r="G165" s="67"/>
      <c r="H165" s="67"/>
      <c r="I165" s="67"/>
      <c r="J165" s="67"/>
      <c r="K165" s="67"/>
      <c r="L165" s="67"/>
      <c r="M165" s="67"/>
      <c r="N165" s="67"/>
      <c r="O165" s="67"/>
      <c r="P165" s="67"/>
      <c r="Q165" s="67"/>
      <c r="R165" s="67"/>
      <c r="S165" s="67"/>
      <c r="T165" s="67"/>
      <c r="U165" s="67"/>
    </row>
    <row r="166" spans="1:21" ht="16.5" customHeight="1" x14ac:dyDescent="0.25">
      <c r="A166" s="27" t="s">
        <v>150</v>
      </c>
      <c r="B166" s="27"/>
      <c r="C166" s="67" t="s">
        <v>330</v>
      </c>
      <c r="D166" s="67"/>
      <c r="E166" s="67"/>
      <c r="F166" s="67"/>
      <c r="G166" s="67"/>
      <c r="H166" s="67"/>
      <c r="I166" s="67"/>
      <c r="J166" s="67"/>
      <c r="K166" s="67"/>
      <c r="L166" s="67"/>
      <c r="M166" s="67"/>
      <c r="N166" s="67"/>
      <c r="O166" s="67"/>
      <c r="P166" s="67"/>
      <c r="Q166" s="67"/>
      <c r="R166" s="67"/>
      <c r="S166" s="67"/>
      <c r="T166" s="67"/>
      <c r="U166" s="67"/>
    </row>
    <row r="167" spans="1:21" ht="4.5" customHeight="1" x14ac:dyDescent="0.25"/>
    <row r="168" spans="1:21" ht="16.5" customHeight="1" x14ac:dyDescent="0.25">
      <c r="A168" s="28" t="s">
        <v>167</v>
      </c>
      <c r="B168" s="27"/>
      <c r="C168" s="27"/>
      <c r="D168" s="27"/>
      <c r="E168" s="67" t="s">
        <v>342</v>
      </c>
      <c r="F168" s="67"/>
      <c r="G168" s="67"/>
      <c r="H168" s="67"/>
      <c r="I168" s="67"/>
      <c r="J168" s="67"/>
      <c r="K168" s="67"/>
      <c r="L168" s="67"/>
      <c r="M168" s="67"/>
      <c r="N168" s="67"/>
      <c r="O168" s="67"/>
      <c r="P168" s="67"/>
      <c r="Q168" s="67"/>
      <c r="R168" s="67"/>
      <c r="S168" s="67"/>
      <c r="T168" s="67"/>
      <c r="U168" s="67"/>
    </row>
  </sheetData>
  <mergeCells count="8">
    <mergeCell ref="C165:U165"/>
    <mergeCell ref="C166:U166"/>
    <mergeCell ref="E168:U168"/>
    <mergeCell ref="K1:U1"/>
    <mergeCell ref="C160:U160"/>
    <mergeCell ref="C162:U162"/>
    <mergeCell ref="C163:U163"/>
    <mergeCell ref="C164:U164"/>
  </mergeCells>
  <pageMargins left="0.7" right="0.7" top="0.75" bottom="0.75" header="0.3" footer="0.3"/>
  <pageSetup paperSize="9" fitToHeight="0" orientation="landscape" horizontalDpi="300" verticalDpi="300"/>
  <headerFooter scaleWithDoc="0" alignWithMargins="0">
    <oddHeader>&amp;C&amp;"Arial"&amp;8TABLE 15A.9</oddHeader>
    <oddFooter>&amp;L&amp;"Arial"&amp;8REPORT ON
GOVERNMENT
SERVICES 2022&amp;R&amp;"Arial"&amp;8SERVICES FOR PEOPLE
WITH DISABILITY
PAGE &amp;B&amp;P&amp;B</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120"/>
  <sheetViews>
    <sheetView showGridLines="0" workbookViewId="0"/>
  </sheetViews>
  <sheetFormatPr defaultRowHeight="13.2" x14ac:dyDescent="0.25"/>
  <cols>
    <col min="1" max="10" width="1.6640625" customWidth="1"/>
    <col min="11" max="11" width="8.6640625" customWidth="1"/>
    <col min="12" max="12" width="5.44140625" customWidth="1"/>
    <col min="13" max="20" width="7.5546875" customWidth="1"/>
    <col min="21" max="21" width="8.5546875" customWidth="1"/>
  </cols>
  <sheetData>
    <row r="1" spans="1:21" ht="33.9" customHeight="1" x14ac:dyDescent="0.25">
      <c r="A1" s="8" t="s">
        <v>343</v>
      </c>
      <c r="B1" s="8"/>
      <c r="C1" s="8"/>
      <c r="D1" s="8"/>
      <c r="E1" s="8"/>
      <c r="F1" s="8"/>
      <c r="G1" s="8"/>
      <c r="H1" s="8"/>
      <c r="I1" s="8"/>
      <c r="J1" s="8"/>
      <c r="K1" s="72" t="s">
        <v>344</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103</v>
      </c>
    </row>
    <row r="3" spans="1:21" ht="16.5" customHeight="1" x14ac:dyDescent="0.25">
      <c r="A3" s="7" t="s">
        <v>314</v>
      </c>
      <c r="B3" s="7"/>
      <c r="C3" s="7"/>
      <c r="D3" s="7"/>
      <c r="E3" s="7"/>
      <c r="F3" s="7"/>
      <c r="G3" s="7"/>
      <c r="H3" s="7"/>
      <c r="I3" s="7"/>
      <c r="J3" s="7"/>
      <c r="K3" s="7"/>
      <c r="L3" s="9"/>
      <c r="M3" s="10"/>
      <c r="N3" s="10"/>
      <c r="O3" s="10"/>
      <c r="P3" s="10"/>
      <c r="Q3" s="10"/>
      <c r="R3" s="10"/>
      <c r="S3" s="10"/>
      <c r="T3" s="10"/>
      <c r="U3" s="10"/>
    </row>
    <row r="4" spans="1:21" ht="16.5" customHeight="1" x14ac:dyDescent="0.25">
      <c r="A4" s="7"/>
      <c r="B4" s="7" t="s">
        <v>315</v>
      </c>
      <c r="C4" s="7"/>
      <c r="D4" s="7"/>
      <c r="E4" s="7"/>
      <c r="F4" s="7"/>
      <c r="G4" s="7"/>
      <c r="H4" s="7"/>
      <c r="I4" s="7"/>
      <c r="J4" s="7"/>
      <c r="K4" s="7"/>
      <c r="L4" s="9"/>
      <c r="M4" s="10"/>
      <c r="N4" s="10"/>
      <c r="O4" s="10"/>
      <c r="P4" s="10"/>
      <c r="Q4" s="10"/>
      <c r="R4" s="10"/>
      <c r="S4" s="10"/>
      <c r="T4" s="10"/>
      <c r="U4" s="10"/>
    </row>
    <row r="5" spans="1:21" ht="16.5" customHeight="1" x14ac:dyDescent="0.25">
      <c r="A5" s="7"/>
      <c r="B5" s="7"/>
      <c r="C5" s="7" t="s">
        <v>345</v>
      </c>
      <c r="D5" s="7"/>
      <c r="E5" s="7"/>
      <c r="F5" s="7"/>
      <c r="G5" s="7"/>
      <c r="H5" s="7"/>
      <c r="I5" s="7"/>
      <c r="J5" s="7"/>
      <c r="K5" s="7"/>
      <c r="L5" s="9"/>
      <c r="M5" s="10"/>
      <c r="N5" s="10"/>
      <c r="O5" s="10"/>
      <c r="P5" s="10"/>
      <c r="Q5" s="10"/>
      <c r="R5" s="10"/>
      <c r="S5" s="10"/>
      <c r="T5" s="10"/>
      <c r="U5" s="10"/>
    </row>
    <row r="6" spans="1:21" ht="16.5" customHeight="1" x14ac:dyDescent="0.25">
      <c r="A6" s="7"/>
      <c r="B6" s="7"/>
      <c r="C6" s="7"/>
      <c r="D6" s="7" t="s">
        <v>316</v>
      </c>
      <c r="E6" s="7"/>
      <c r="F6" s="7"/>
      <c r="G6" s="7"/>
      <c r="H6" s="7"/>
      <c r="I6" s="7"/>
      <c r="J6" s="7"/>
      <c r="K6" s="7"/>
      <c r="L6" s="9" t="s">
        <v>317</v>
      </c>
      <c r="M6" s="23">
        <v>3500</v>
      </c>
      <c r="N6" s="20">
        <v>904</v>
      </c>
      <c r="O6" s="23">
        <v>2756</v>
      </c>
      <c r="P6" s="20">
        <v>671</v>
      </c>
      <c r="Q6" s="20">
        <v>751</v>
      </c>
      <c r="R6" s="20">
        <v>278</v>
      </c>
      <c r="S6" s="34">
        <v>96</v>
      </c>
      <c r="T6" s="20">
        <v>239</v>
      </c>
      <c r="U6" s="23">
        <v>9196</v>
      </c>
    </row>
    <row r="7" spans="1:21" ht="16.5" customHeight="1" x14ac:dyDescent="0.25">
      <c r="A7" s="7"/>
      <c r="B7" s="7"/>
      <c r="C7" s="7"/>
      <c r="D7" s="7" t="s">
        <v>335</v>
      </c>
      <c r="E7" s="7"/>
      <c r="F7" s="7"/>
      <c r="G7" s="7"/>
      <c r="H7" s="7"/>
      <c r="I7" s="7"/>
      <c r="J7" s="7"/>
      <c r="K7" s="7"/>
      <c r="L7" s="9" t="s">
        <v>317</v>
      </c>
      <c r="M7" s="23">
        <v>2473</v>
      </c>
      <c r="N7" s="20">
        <v>957</v>
      </c>
      <c r="O7" s="23">
        <v>1864</v>
      </c>
      <c r="P7" s="20">
        <v>875</v>
      </c>
      <c r="Q7" s="20">
        <v>560</v>
      </c>
      <c r="R7" s="20">
        <v>289</v>
      </c>
      <c r="S7" s="34">
        <v>87</v>
      </c>
      <c r="T7" s="20">
        <v>505</v>
      </c>
      <c r="U7" s="23">
        <v>7612</v>
      </c>
    </row>
    <row r="8" spans="1:21" ht="16.5" customHeight="1" x14ac:dyDescent="0.25">
      <c r="A8" s="7"/>
      <c r="B8" s="7"/>
      <c r="C8" s="7"/>
      <c r="D8" s="7" t="s">
        <v>319</v>
      </c>
      <c r="E8" s="7"/>
      <c r="F8" s="7"/>
      <c r="G8" s="7"/>
      <c r="H8" s="7"/>
      <c r="I8" s="7"/>
      <c r="J8" s="7"/>
      <c r="K8" s="7"/>
      <c r="L8" s="9" t="s">
        <v>317</v>
      </c>
      <c r="M8" s="23">
        <v>1161</v>
      </c>
      <c r="N8" s="20">
        <v>528</v>
      </c>
      <c r="O8" s="20">
        <v>952</v>
      </c>
      <c r="P8" s="20">
        <v>376</v>
      </c>
      <c r="Q8" s="20">
        <v>186</v>
      </c>
      <c r="R8" s="34">
        <v>79</v>
      </c>
      <c r="S8" s="34">
        <v>51</v>
      </c>
      <c r="T8" s="20">
        <v>275</v>
      </c>
      <c r="U8" s="23">
        <v>3609</v>
      </c>
    </row>
    <row r="9" spans="1:21" ht="16.5" customHeight="1" x14ac:dyDescent="0.25">
      <c r="A9" s="7"/>
      <c r="B9" s="7"/>
      <c r="C9" s="7"/>
      <c r="D9" s="7" t="s">
        <v>320</v>
      </c>
      <c r="E9" s="7"/>
      <c r="F9" s="7"/>
      <c r="G9" s="7"/>
      <c r="H9" s="7"/>
      <c r="I9" s="7"/>
      <c r="J9" s="7"/>
      <c r="K9" s="7"/>
      <c r="L9" s="9" t="s">
        <v>317</v>
      </c>
      <c r="M9" s="23">
        <v>1625</v>
      </c>
      <c r="N9" s="20">
        <v>626</v>
      </c>
      <c r="O9" s="20">
        <v>995</v>
      </c>
      <c r="P9" s="20">
        <v>113</v>
      </c>
      <c r="Q9" s="20">
        <v>218</v>
      </c>
      <c r="R9" s="34">
        <v>91</v>
      </c>
      <c r="S9" s="34">
        <v>54</v>
      </c>
      <c r="T9" s="20">
        <v>161</v>
      </c>
      <c r="U9" s="23">
        <v>3885</v>
      </c>
    </row>
    <row r="10" spans="1:21" ht="16.5" customHeight="1" x14ac:dyDescent="0.25">
      <c r="A10" s="7"/>
      <c r="B10" s="7"/>
      <c r="C10" s="7"/>
      <c r="D10" s="7" t="s">
        <v>321</v>
      </c>
      <c r="E10" s="7"/>
      <c r="F10" s="7"/>
      <c r="G10" s="7"/>
      <c r="H10" s="7"/>
      <c r="I10" s="7"/>
      <c r="J10" s="7"/>
      <c r="K10" s="7"/>
      <c r="L10" s="9" t="s">
        <v>317</v>
      </c>
      <c r="M10" s="20">
        <v>238</v>
      </c>
      <c r="N10" s="34">
        <v>65</v>
      </c>
      <c r="O10" s="20">
        <v>269</v>
      </c>
      <c r="P10" s="34">
        <v>96</v>
      </c>
      <c r="Q10" s="34">
        <v>41</v>
      </c>
      <c r="R10" s="34">
        <v>23</v>
      </c>
      <c r="S10" s="34">
        <v>12</v>
      </c>
      <c r="T10" s="20">
        <v>108</v>
      </c>
      <c r="U10" s="20">
        <v>852</v>
      </c>
    </row>
    <row r="11" spans="1:21" ht="16.5" customHeight="1" x14ac:dyDescent="0.25">
      <c r="A11" s="7"/>
      <c r="B11" s="7"/>
      <c r="C11" s="7"/>
      <c r="D11" s="7" t="s">
        <v>322</v>
      </c>
      <c r="E11" s="7"/>
      <c r="F11" s="7"/>
      <c r="G11" s="7"/>
      <c r="H11" s="7"/>
      <c r="I11" s="7"/>
      <c r="J11" s="7"/>
      <c r="K11" s="7"/>
      <c r="L11" s="9" t="s">
        <v>317</v>
      </c>
      <c r="M11" s="23">
        <v>2155</v>
      </c>
      <c r="N11" s="20">
        <v>635</v>
      </c>
      <c r="O11" s="23">
        <v>1951</v>
      </c>
      <c r="P11" s="20">
        <v>823</v>
      </c>
      <c r="Q11" s="20">
        <v>641</v>
      </c>
      <c r="R11" s="20">
        <v>163</v>
      </c>
      <c r="S11" s="34">
        <v>76</v>
      </c>
      <c r="T11" s="20">
        <v>798</v>
      </c>
      <c r="U11" s="23">
        <v>7242</v>
      </c>
    </row>
    <row r="12" spans="1:21" ht="16.5" customHeight="1" x14ac:dyDescent="0.25">
      <c r="A12" s="7"/>
      <c r="B12" s="7" t="s">
        <v>324</v>
      </c>
      <c r="C12" s="7"/>
      <c r="D12" s="7"/>
      <c r="E12" s="7"/>
      <c r="F12" s="7"/>
      <c r="G12" s="7"/>
      <c r="H12" s="7"/>
      <c r="I12" s="7"/>
      <c r="J12" s="7"/>
      <c r="K12" s="7"/>
      <c r="L12" s="9"/>
      <c r="M12" s="10"/>
      <c r="N12" s="10"/>
      <c r="O12" s="10"/>
      <c r="P12" s="10"/>
      <c r="Q12" s="10"/>
      <c r="R12" s="10"/>
      <c r="S12" s="10"/>
      <c r="T12" s="10"/>
      <c r="U12" s="10"/>
    </row>
    <row r="13" spans="1:21" ht="16.5" customHeight="1" x14ac:dyDescent="0.25">
      <c r="A13" s="7"/>
      <c r="B13" s="7"/>
      <c r="C13" s="7" t="s">
        <v>345</v>
      </c>
      <c r="D13" s="7"/>
      <c r="E13" s="7"/>
      <c r="F13" s="7"/>
      <c r="G13" s="7"/>
      <c r="H13" s="7"/>
      <c r="I13" s="7"/>
      <c r="J13" s="7"/>
      <c r="K13" s="7"/>
      <c r="L13" s="9"/>
      <c r="M13" s="10"/>
      <c r="N13" s="10"/>
      <c r="O13" s="10"/>
      <c r="P13" s="10"/>
      <c r="Q13" s="10"/>
      <c r="R13" s="10"/>
      <c r="S13" s="10"/>
      <c r="T13" s="10"/>
      <c r="U13" s="10"/>
    </row>
    <row r="14" spans="1:21" ht="16.5" customHeight="1" x14ac:dyDescent="0.25">
      <c r="A14" s="7"/>
      <c r="B14" s="7"/>
      <c r="C14" s="7"/>
      <c r="D14" s="7" t="s">
        <v>316</v>
      </c>
      <c r="E14" s="7"/>
      <c r="F14" s="7"/>
      <c r="G14" s="7"/>
      <c r="H14" s="7"/>
      <c r="I14" s="7"/>
      <c r="J14" s="7"/>
      <c r="K14" s="7"/>
      <c r="L14" s="9" t="s">
        <v>216</v>
      </c>
      <c r="M14" s="32">
        <v>31.4</v>
      </c>
      <c r="N14" s="32">
        <v>24.3</v>
      </c>
      <c r="O14" s="32">
        <v>31.4</v>
      </c>
      <c r="P14" s="32">
        <v>22.7</v>
      </c>
      <c r="Q14" s="32">
        <v>31.3</v>
      </c>
      <c r="R14" s="32">
        <v>30.1</v>
      </c>
      <c r="S14" s="32">
        <v>25.5</v>
      </c>
      <c r="T14" s="32">
        <v>11.5</v>
      </c>
      <c r="U14" s="32">
        <v>28.4</v>
      </c>
    </row>
    <row r="15" spans="1:21" ht="16.5" customHeight="1" x14ac:dyDescent="0.25">
      <c r="A15" s="7"/>
      <c r="B15" s="7"/>
      <c r="C15" s="7"/>
      <c r="D15" s="7" t="s">
        <v>335</v>
      </c>
      <c r="E15" s="7"/>
      <c r="F15" s="7"/>
      <c r="G15" s="7"/>
      <c r="H15" s="7"/>
      <c r="I15" s="7"/>
      <c r="J15" s="7"/>
      <c r="K15" s="7"/>
      <c r="L15" s="9" t="s">
        <v>216</v>
      </c>
      <c r="M15" s="32">
        <v>22.2</v>
      </c>
      <c r="N15" s="32">
        <v>25.8</v>
      </c>
      <c r="O15" s="32">
        <v>21.2</v>
      </c>
      <c r="P15" s="32">
        <v>29.6</v>
      </c>
      <c r="Q15" s="32">
        <v>23.4</v>
      </c>
      <c r="R15" s="32">
        <v>31.3</v>
      </c>
      <c r="S15" s="32">
        <v>23.1</v>
      </c>
      <c r="T15" s="32">
        <v>24.2</v>
      </c>
      <c r="U15" s="32">
        <v>23.5</v>
      </c>
    </row>
    <row r="16" spans="1:21" ht="16.5" customHeight="1" x14ac:dyDescent="0.25">
      <c r="A16" s="7"/>
      <c r="B16" s="7"/>
      <c r="C16" s="7"/>
      <c r="D16" s="7" t="s">
        <v>319</v>
      </c>
      <c r="E16" s="7"/>
      <c r="F16" s="7"/>
      <c r="G16" s="7"/>
      <c r="H16" s="7"/>
      <c r="I16" s="7"/>
      <c r="J16" s="7"/>
      <c r="K16" s="7"/>
      <c r="L16" s="9" t="s">
        <v>216</v>
      </c>
      <c r="M16" s="32">
        <v>10.4</v>
      </c>
      <c r="N16" s="32">
        <v>14.2</v>
      </c>
      <c r="O16" s="32">
        <v>10.8</v>
      </c>
      <c r="P16" s="32">
        <v>12.7</v>
      </c>
      <c r="Q16" s="31">
        <v>7.8</v>
      </c>
      <c r="R16" s="31">
        <v>8.6</v>
      </c>
      <c r="S16" s="32">
        <v>13.6</v>
      </c>
      <c r="T16" s="32">
        <v>13.2</v>
      </c>
      <c r="U16" s="32">
        <v>11.1</v>
      </c>
    </row>
    <row r="17" spans="1:21" ht="16.5" customHeight="1" x14ac:dyDescent="0.25">
      <c r="A17" s="7"/>
      <c r="B17" s="7"/>
      <c r="C17" s="7"/>
      <c r="D17" s="7" t="s">
        <v>320</v>
      </c>
      <c r="E17" s="7"/>
      <c r="F17" s="7"/>
      <c r="G17" s="7"/>
      <c r="H17" s="7"/>
      <c r="I17" s="7"/>
      <c r="J17" s="7"/>
      <c r="K17" s="7"/>
      <c r="L17" s="9" t="s">
        <v>216</v>
      </c>
      <c r="M17" s="32">
        <v>14.6</v>
      </c>
      <c r="N17" s="32">
        <v>16.899999999999999</v>
      </c>
      <c r="O17" s="32">
        <v>11.3</v>
      </c>
      <c r="P17" s="31">
        <v>3.8</v>
      </c>
      <c r="Q17" s="31">
        <v>9.1</v>
      </c>
      <c r="R17" s="31">
        <v>9.9</v>
      </c>
      <c r="S17" s="32">
        <v>14.4</v>
      </c>
      <c r="T17" s="31">
        <v>7.7</v>
      </c>
      <c r="U17" s="32">
        <v>12</v>
      </c>
    </row>
    <row r="18" spans="1:21" ht="16.5" customHeight="1" x14ac:dyDescent="0.25">
      <c r="A18" s="7"/>
      <c r="B18" s="7"/>
      <c r="C18" s="7"/>
      <c r="D18" s="7" t="s">
        <v>321</v>
      </c>
      <c r="E18" s="7"/>
      <c r="F18" s="7"/>
      <c r="G18" s="7"/>
      <c r="H18" s="7"/>
      <c r="I18" s="7"/>
      <c r="J18" s="7"/>
      <c r="K18" s="7"/>
      <c r="L18" s="9" t="s">
        <v>216</v>
      </c>
      <c r="M18" s="31">
        <v>2.1</v>
      </c>
      <c r="N18" s="31">
        <v>1.7</v>
      </c>
      <c r="O18" s="31">
        <v>3.1</v>
      </c>
      <c r="P18" s="31">
        <v>3.2</v>
      </c>
      <c r="Q18" s="31">
        <v>1.7</v>
      </c>
      <c r="R18" s="31">
        <v>2.5</v>
      </c>
      <c r="S18" s="31">
        <v>3.2</v>
      </c>
      <c r="T18" s="31">
        <v>5.2</v>
      </c>
      <c r="U18" s="31">
        <v>2.6</v>
      </c>
    </row>
    <row r="19" spans="1:21" ht="16.5" customHeight="1" x14ac:dyDescent="0.25">
      <c r="A19" s="7"/>
      <c r="B19" s="7"/>
      <c r="C19" s="7"/>
      <c r="D19" s="7" t="s">
        <v>322</v>
      </c>
      <c r="E19" s="7"/>
      <c r="F19" s="7"/>
      <c r="G19" s="7"/>
      <c r="H19" s="7"/>
      <c r="I19" s="7"/>
      <c r="J19" s="7"/>
      <c r="K19" s="7"/>
      <c r="L19" s="9" t="s">
        <v>216</v>
      </c>
      <c r="M19" s="32">
        <v>19.3</v>
      </c>
      <c r="N19" s="32">
        <v>17.100000000000001</v>
      </c>
      <c r="O19" s="32">
        <v>22.2</v>
      </c>
      <c r="P19" s="32">
        <v>27.9</v>
      </c>
      <c r="Q19" s="32">
        <v>26.7</v>
      </c>
      <c r="R19" s="32">
        <v>17.7</v>
      </c>
      <c r="S19" s="32">
        <v>20.2</v>
      </c>
      <c r="T19" s="32">
        <v>38.299999999999997</v>
      </c>
      <c r="U19" s="32">
        <v>22.4</v>
      </c>
    </row>
    <row r="20" spans="1:21" ht="16.5" customHeight="1" x14ac:dyDescent="0.25">
      <c r="A20" s="7"/>
      <c r="B20" s="7" t="s">
        <v>315</v>
      </c>
      <c r="C20" s="7"/>
      <c r="D20" s="7"/>
      <c r="E20" s="7"/>
      <c r="F20" s="7"/>
      <c r="G20" s="7"/>
      <c r="H20" s="7"/>
      <c r="I20" s="7"/>
      <c r="J20" s="7"/>
      <c r="K20" s="7"/>
      <c r="L20" s="9"/>
      <c r="M20" s="10"/>
      <c r="N20" s="10"/>
      <c r="O20" s="10"/>
      <c r="P20" s="10"/>
      <c r="Q20" s="10"/>
      <c r="R20" s="10"/>
      <c r="S20" s="10"/>
      <c r="T20" s="10"/>
      <c r="U20" s="10"/>
    </row>
    <row r="21" spans="1:21" ht="16.5" customHeight="1" x14ac:dyDescent="0.25">
      <c r="A21" s="7"/>
      <c r="B21" s="7"/>
      <c r="C21" s="7" t="s">
        <v>346</v>
      </c>
      <c r="D21" s="7"/>
      <c r="E21" s="7"/>
      <c r="F21" s="7"/>
      <c r="G21" s="7"/>
      <c r="H21" s="7"/>
      <c r="I21" s="7"/>
      <c r="J21" s="7"/>
      <c r="K21" s="7"/>
      <c r="L21" s="9"/>
      <c r="M21" s="10"/>
      <c r="N21" s="10"/>
      <c r="O21" s="10"/>
      <c r="P21" s="10"/>
      <c r="Q21" s="10"/>
      <c r="R21" s="10"/>
      <c r="S21" s="10"/>
      <c r="T21" s="10"/>
      <c r="U21" s="10"/>
    </row>
    <row r="22" spans="1:21" ht="16.5" customHeight="1" x14ac:dyDescent="0.25">
      <c r="A22" s="7"/>
      <c r="B22" s="7"/>
      <c r="C22" s="7"/>
      <c r="D22" s="7" t="s">
        <v>316</v>
      </c>
      <c r="E22" s="7"/>
      <c r="F22" s="7"/>
      <c r="G22" s="7"/>
      <c r="H22" s="7"/>
      <c r="I22" s="7"/>
      <c r="J22" s="7"/>
      <c r="K22" s="7"/>
      <c r="L22" s="9" t="s">
        <v>317</v>
      </c>
      <c r="M22" s="21">
        <v>31017</v>
      </c>
      <c r="N22" s="21">
        <v>30032</v>
      </c>
      <c r="O22" s="21">
        <v>25041</v>
      </c>
      <c r="P22" s="21">
        <v>11844</v>
      </c>
      <c r="Q22" s="21">
        <v>12915</v>
      </c>
      <c r="R22" s="23">
        <v>2390</v>
      </c>
      <c r="S22" s="23">
        <v>2137</v>
      </c>
      <c r="T22" s="20">
        <v>630</v>
      </c>
      <c r="U22" s="18">
        <v>116019</v>
      </c>
    </row>
    <row r="23" spans="1:21" ht="16.5" customHeight="1" x14ac:dyDescent="0.25">
      <c r="A23" s="7"/>
      <c r="B23" s="7"/>
      <c r="C23" s="7"/>
      <c r="D23" s="7" t="s">
        <v>335</v>
      </c>
      <c r="E23" s="7"/>
      <c r="F23" s="7"/>
      <c r="G23" s="7"/>
      <c r="H23" s="7"/>
      <c r="I23" s="7"/>
      <c r="J23" s="7"/>
      <c r="K23" s="7"/>
      <c r="L23" s="9" t="s">
        <v>317</v>
      </c>
      <c r="M23" s="21">
        <v>17839</v>
      </c>
      <c r="N23" s="21">
        <v>18892</v>
      </c>
      <c r="O23" s="21">
        <v>12727</v>
      </c>
      <c r="P23" s="23">
        <v>6925</v>
      </c>
      <c r="Q23" s="23">
        <v>6358</v>
      </c>
      <c r="R23" s="23">
        <v>1965</v>
      </c>
      <c r="S23" s="23">
        <v>1202</v>
      </c>
      <c r="T23" s="20">
        <v>271</v>
      </c>
      <c r="U23" s="21">
        <v>66189</v>
      </c>
    </row>
    <row r="24" spans="1:21" ht="16.5" customHeight="1" x14ac:dyDescent="0.25">
      <c r="A24" s="7"/>
      <c r="B24" s="7"/>
      <c r="C24" s="7"/>
      <c r="D24" s="7" t="s">
        <v>319</v>
      </c>
      <c r="E24" s="7"/>
      <c r="F24" s="7"/>
      <c r="G24" s="7"/>
      <c r="H24" s="7"/>
      <c r="I24" s="7"/>
      <c r="J24" s="7"/>
      <c r="K24" s="7"/>
      <c r="L24" s="9" t="s">
        <v>317</v>
      </c>
      <c r="M24" s="21">
        <v>10126</v>
      </c>
      <c r="N24" s="21">
        <v>13143</v>
      </c>
      <c r="O24" s="23">
        <v>6753</v>
      </c>
      <c r="P24" s="23">
        <v>3096</v>
      </c>
      <c r="Q24" s="23">
        <v>2262</v>
      </c>
      <c r="R24" s="20">
        <v>649</v>
      </c>
      <c r="S24" s="20">
        <v>858</v>
      </c>
      <c r="T24" s="20">
        <v>123</v>
      </c>
      <c r="U24" s="21">
        <v>37019</v>
      </c>
    </row>
    <row r="25" spans="1:21" ht="16.5" customHeight="1" x14ac:dyDescent="0.25">
      <c r="A25" s="7"/>
      <c r="B25" s="7"/>
      <c r="C25" s="7"/>
      <c r="D25" s="7" t="s">
        <v>320</v>
      </c>
      <c r="E25" s="7"/>
      <c r="F25" s="7"/>
      <c r="G25" s="7"/>
      <c r="H25" s="7"/>
      <c r="I25" s="7"/>
      <c r="J25" s="7"/>
      <c r="K25" s="7"/>
      <c r="L25" s="9" t="s">
        <v>317</v>
      </c>
      <c r="M25" s="23">
        <v>8033</v>
      </c>
      <c r="N25" s="21">
        <v>10492</v>
      </c>
      <c r="O25" s="23">
        <v>5520</v>
      </c>
      <c r="P25" s="20">
        <v>801</v>
      </c>
      <c r="Q25" s="23">
        <v>1848</v>
      </c>
      <c r="R25" s="20">
        <v>481</v>
      </c>
      <c r="S25" s="20">
        <v>604</v>
      </c>
      <c r="T25" s="20">
        <v>230</v>
      </c>
      <c r="U25" s="21">
        <v>28015</v>
      </c>
    </row>
    <row r="26" spans="1:21" ht="16.5" customHeight="1" x14ac:dyDescent="0.25">
      <c r="A26" s="7"/>
      <c r="B26" s="7"/>
      <c r="C26" s="7"/>
      <c r="D26" s="7" t="s">
        <v>321</v>
      </c>
      <c r="E26" s="7"/>
      <c r="F26" s="7"/>
      <c r="G26" s="7"/>
      <c r="H26" s="7"/>
      <c r="I26" s="7"/>
      <c r="J26" s="7"/>
      <c r="K26" s="7"/>
      <c r="L26" s="9" t="s">
        <v>317</v>
      </c>
      <c r="M26" s="23">
        <v>4367</v>
      </c>
      <c r="N26" s="23">
        <v>3823</v>
      </c>
      <c r="O26" s="23">
        <v>3277</v>
      </c>
      <c r="P26" s="23">
        <v>1645</v>
      </c>
      <c r="Q26" s="23">
        <v>1276</v>
      </c>
      <c r="R26" s="20">
        <v>324</v>
      </c>
      <c r="S26" s="20">
        <v>306</v>
      </c>
      <c r="T26" s="34">
        <v>83</v>
      </c>
      <c r="U26" s="21">
        <v>15102</v>
      </c>
    </row>
    <row r="27" spans="1:21" ht="16.5" customHeight="1" x14ac:dyDescent="0.25">
      <c r="A27" s="7"/>
      <c r="B27" s="7"/>
      <c r="C27" s="7"/>
      <c r="D27" s="7" t="s">
        <v>322</v>
      </c>
      <c r="E27" s="7"/>
      <c r="F27" s="7"/>
      <c r="G27" s="7"/>
      <c r="H27" s="7"/>
      <c r="I27" s="7"/>
      <c r="J27" s="7"/>
      <c r="K27" s="7"/>
      <c r="L27" s="9" t="s">
        <v>317</v>
      </c>
      <c r="M27" s="21">
        <v>25595</v>
      </c>
      <c r="N27" s="21">
        <v>22043</v>
      </c>
      <c r="O27" s="21">
        <v>19708</v>
      </c>
      <c r="P27" s="23">
        <v>8515</v>
      </c>
      <c r="Q27" s="23">
        <v>8540</v>
      </c>
      <c r="R27" s="23">
        <v>1980</v>
      </c>
      <c r="S27" s="23">
        <v>1949</v>
      </c>
      <c r="T27" s="20">
        <v>467</v>
      </c>
      <c r="U27" s="21">
        <v>88806</v>
      </c>
    </row>
    <row r="28" spans="1:21" ht="16.5" customHeight="1" x14ac:dyDescent="0.25">
      <c r="A28" s="7"/>
      <c r="B28" s="7" t="s">
        <v>324</v>
      </c>
      <c r="C28" s="7"/>
      <c r="D28" s="7"/>
      <c r="E28" s="7"/>
      <c r="F28" s="7"/>
      <c r="G28" s="7"/>
      <c r="H28" s="7"/>
      <c r="I28" s="7"/>
      <c r="J28" s="7"/>
      <c r="K28" s="7"/>
      <c r="L28" s="9"/>
      <c r="M28" s="10"/>
      <c r="N28" s="10"/>
      <c r="O28" s="10"/>
      <c r="P28" s="10"/>
      <c r="Q28" s="10"/>
      <c r="R28" s="10"/>
      <c r="S28" s="10"/>
      <c r="T28" s="10"/>
      <c r="U28" s="10"/>
    </row>
    <row r="29" spans="1:21" ht="16.5" customHeight="1" x14ac:dyDescent="0.25">
      <c r="A29" s="7"/>
      <c r="B29" s="7"/>
      <c r="C29" s="7" t="s">
        <v>346</v>
      </c>
      <c r="D29" s="7"/>
      <c r="E29" s="7"/>
      <c r="F29" s="7"/>
      <c r="G29" s="7"/>
      <c r="H29" s="7"/>
      <c r="I29" s="7"/>
      <c r="J29" s="7"/>
      <c r="K29" s="7"/>
      <c r="L29" s="9"/>
      <c r="M29" s="10"/>
      <c r="N29" s="10"/>
      <c r="O29" s="10"/>
      <c r="P29" s="10"/>
      <c r="Q29" s="10"/>
      <c r="R29" s="10"/>
      <c r="S29" s="10"/>
      <c r="T29" s="10"/>
      <c r="U29" s="10"/>
    </row>
    <row r="30" spans="1:21" ht="16.5" customHeight="1" x14ac:dyDescent="0.25">
      <c r="A30" s="7"/>
      <c r="B30" s="7"/>
      <c r="C30" s="7"/>
      <c r="D30" s="7" t="s">
        <v>316</v>
      </c>
      <c r="E30" s="7"/>
      <c r="F30" s="7"/>
      <c r="G30" s="7"/>
      <c r="H30" s="7"/>
      <c r="I30" s="7"/>
      <c r="J30" s="7"/>
      <c r="K30" s="7"/>
      <c r="L30" s="9" t="s">
        <v>216</v>
      </c>
      <c r="M30" s="32">
        <v>32</v>
      </c>
      <c r="N30" s="32">
        <v>30.5</v>
      </c>
      <c r="O30" s="32">
        <v>34.299999999999997</v>
      </c>
      <c r="P30" s="32">
        <v>36.1</v>
      </c>
      <c r="Q30" s="32">
        <v>38.9</v>
      </c>
      <c r="R30" s="32">
        <v>30.7</v>
      </c>
      <c r="S30" s="32">
        <v>30.3</v>
      </c>
      <c r="T30" s="32">
        <v>34.9</v>
      </c>
      <c r="U30" s="32">
        <v>33</v>
      </c>
    </row>
    <row r="31" spans="1:21" ht="16.5" customHeight="1" x14ac:dyDescent="0.25">
      <c r="A31" s="7"/>
      <c r="B31" s="7"/>
      <c r="C31" s="7"/>
      <c r="D31" s="7" t="s">
        <v>335</v>
      </c>
      <c r="E31" s="7"/>
      <c r="F31" s="7"/>
      <c r="G31" s="7"/>
      <c r="H31" s="7"/>
      <c r="I31" s="7"/>
      <c r="J31" s="7"/>
      <c r="K31" s="7"/>
      <c r="L31" s="9" t="s">
        <v>216</v>
      </c>
      <c r="M31" s="32">
        <v>18.399999999999999</v>
      </c>
      <c r="N31" s="32">
        <v>19.2</v>
      </c>
      <c r="O31" s="32">
        <v>17.399999999999999</v>
      </c>
      <c r="P31" s="32">
        <v>21.1</v>
      </c>
      <c r="Q31" s="32">
        <v>19.2</v>
      </c>
      <c r="R31" s="32">
        <v>25.2</v>
      </c>
      <c r="S31" s="32">
        <v>17</v>
      </c>
      <c r="T31" s="32">
        <v>15</v>
      </c>
      <c r="U31" s="32">
        <v>18.8</v>
      </c>
    </row>
    <row r="32" spans="1:21" ht="16.5" customHeight="1" x14ac:dyDescent="0.25">
      <c r="A32" s="7"/>
      <c r="B32" s="7"/>
      <c r="C32" s="7"/>
      <c r="D32" s="7" t="s">
        <v>319</v>
      </c>
      <c r="E32" s="7"/>
      <c r="F32" s="7"/>
      <c r="G32" s="7"/>
      <c r="H32" s="7"/>
      <c r="I32" s="7"/>
      <c r="J32" s="7"/>
      <c r="K32" s="7"/>
      <c r="L32" s="9" t="s">
        <v>216</v>
      </c>
      <c r="M32" s="32">
        <v>10.4</v>
      </c>
      <c r="N32" s="32">
        <v>13.4</v>
      </c>
      <c r="O32" s="31">
        <v>9.1999999999999993</v>
      </c>
      <c r="P32" s="31">
        <v>9.4</v>
      </c>
      <c r="Q32" s="31">
        <v>6.8</v>
      </c>
      <c r="R32" s="31">
        <v>8.3000000000000007</v>
      </c>
      <c r="S32" s="32">
        <v>12.2</v>
      </c>
      <c r="T32" s="31">
        <v>6.8</v>
      </c>
      <c r="U32" s="32">
        <v>10.5</v>
      </c>
    </row>
    <row r="33" spans="1:21" ht="16.5" customHeight="1" x14ac:dyDescent="0.25">
      <c r="A33" s="7"/>
      <c r="B33" s="7"/>
      <c r="C33" s="7"/>
      <c r="D33" s="7" t="s">
        <v>320</v>
      </c>
      <c r="E33" s="7"/>
      <c r="F33" s="7"/>
      <c r="G33" s="7"/>
      <c r="H33" s="7"/>
      <c r="I33" s="7"/>
      <c r="J33" s="7"/>
      <c r="K33" s="7"/>
      <c r="L33" s="9" t="s">
        <v>216</v>
      </c>
      <c r="M33" s="31">
        <v>8.3000000000000007</v>
      </c>
      <c r="N33" s="32">
        <v>10.7</v>
      </c>
      <c r="O33" s="31">
        <v>7.6</v>
      </c>
      <c r="P33" s="31">
        <v>2.4</v>
      </c>
      <c r="Q33" s="31">
        <v>5.6</v>
      </c>
      <c r="R33" s="31">
        <v>6.2</v>
      </c>
      <c r="S33" s="31">
        <v>8.6</v>
      </c>
      <c r="T33" s="32">
        <v>12.7</v>
      </c>
      <c r="U33" s="31">
        <v>8</v>
      </c>
    </row>
    <row r="34" spans="1:21" ht="16.5" customHeight="1" x14ac:dyDescent="0.25">
      <c r="A34" s="7"/>
      <c r="B34" s="7"/>
      <c r="C34" s="7"/>
      <c r="D34" s="7" t="s">
        <v>321</v>
      </c>
      <c r="E34" s="7"/>
      <c r="F34" s="7"/>
      <c r="G34" s="7"/>
      <c r="H34" s="7"/>
      <c r="I34" s="7"/>
      <c r="J34" s="7"/>
      <c r="K34" s="7"/>
      <c r="L34" s="9" t="s">
        <v>216</v>
      </c>
      <c r="M34" s="31">
        <v>4.5</v>
      </c>
      <c r="N34" s="31">
        <v>3.9</v>
      </c>
      <c r="O34" s="31">
        <v>4.5</v>
      </c>
      <c r="P34" s="31">
        <v>5</v>
      </c>
      <c r="Q34" s="31">
        <v>3.8</v>
      </c>
      <c r="R34" s="31">
        <v>4.2</v>
      </c>
      <c r="S34" s="31">
        <v>4.3</v>
      </c>
      <c r="T34" s="31">
        <v>4.5999999999999996</v>
      </c>
      <c r="U34" s="31">
        <v>4.3</v>
      </c>
    </row>
    <row r="35" spans="1:21" ht="16.5" customHeight="1" x14ac:dyDescent="0.25">
      <c r="A35" s="7"/>
      <c r="B35" s="7"/>
      <c r="C35" s="7"/>
      <c r="D35" s="7" t="s">
        <v>322</v>
      </c>
      <c r="E35" s="7"/>
      <c r="F35" s="7"/>
      <c r="G35" s="7"/>
      <c r="H35" s="7"/>
      <c r="I35" s="7"/>
      <c r="J35" s="7"/>
      <c r="K35" s="7"/>
      <c r="L35" s="9" t="s">
        <v>216</v>
      </c>
      <c r="M35" s="32">
        <v>26.4</v>
      </c>
      <c r="N35" s="32">
        <v>22.4</v>
      </c>
      <c r="O35" s="32">
        <v>27</v>
      </c>
      <c r="P35" s="32">
        <v>25.9</v>
      </c>
      <c r="Q35" s="32">
        <v>25.7</v>
      </c>
      <c r="R35" s="32">
        <v>25.4</v>
      </c>
      <c r="S35" s="32">
        <v>27.6</v>
      </c>
      <c r="T35" s="32">
        <v>25.9</v>
      </c>
      <c r="U35" s="32">
        <v>25.3</v>
      </c>
    </row>
    <row r="36" spans="1:21" ht="16.5" customHeight="1" x14ac:dyDescent="0.25">
      <c r="A36" s="7"/>
      <c r="B36" s="7" t="s">
        <v>315</v>
      </c>
      <c r="C36" s="7"/>
      <c r="D36" s="7"/>
      <c r="E36" s="7"/>
      <c r="F36" s="7"/>
      <c r="G36" s="7"/>
      <c r="H36" s="7"/>
      <c r="I36" s="7"/>
      <c r="J36" s="7"/>
      <c r="K36" s="7"/>
      <c r="L36" s="9"/>
      <c r="M36" s="10"/>
      <c r="N36" s="10"/>
      <c r="O36" s="10"/>
      <c r="P36" s="10"/>
      <c r="Q36" s="10"/>
      <c r="R36" s="10"/>
      <c r="S36" s="10"/>
      <c r="T36" s="10"/>
      <c r="U36" s="10"/>
    </row>
    <row r="37" spans="1:21" ht="16.5" customHeight="1" x14ac:dyDescent="0.25">
      <c r="A37" s="7"/>
      <c r="B37" s="7"/>
      <c r="C37" s="7" t="s">
        <v>347</v>
      </c>
      <c r="D37" s="7"/>
      <c r="E37" s="7"/>
      <c r="F37" s="7"/>
      <c r="G37" s="7"/>
      <c r="H37" s="7"/>
      <c r="I37" s="7"/>
      <c r="J37" s="7"/>
      <c r="K37" s="7"/>
      <c r="L37" s="9"/>
      <c r="M37" s="10"/>
      <c r="N37" s="10"/>
      <c r="O37" s="10"/>
      <c r="P37" s="10"/>
      <c r="Q37" s="10"/>
      <c r="R37" s="10"/>
      <c r="S37" s="10"/>
      <c r="T37" s="10"/>
      <c r="U37" s="10"/>
    </row>
    <row r="38" spans="1:21" ht="16.5" customHeight="1" x14ac:dyDescent="0.25">
      <c r="A38" s="7"/>
      <c r="B38" s="7"/>
      <c r="C38" s="7"/>
      <c r="D38" s="7" t="s">
        <v>323</v>
      </c>
      <c r="E38" s="7"/>
      <c r="F38" s="7"/>
      <c r="G38" s="7"/>
      <c r="H38" s="7"/>
      <c r="I38" s="7"/>
      <c r="J38" s="7"/>
      <c r="K38" s="7"/>
      <c r="L38" s="9" t="s">
        <v>317</v>
      </c>
      <c r="M38" s="21">
        <v>36761</v>
      </c>
      <c r="N38" s="21">
        <v>22361</v>
      </c>
      <c r="O38" s="21">
        <v>10929</v>
      </c>
      <c r="P38" s="23">
        <v>4171</v>
      </c>
      <c r="Q38" s="23">
        <v>5438</v>
      </c>
      <c r="R38" s="23">
        <v>1945</v>
      </c>
      <c r="S38" s="23">
        <v>1154</v>
      </c>
      <c r="T38" s="20">
        <v>306</v>
      </c>
      <c r="U38" s="21">
        <v>83073</v>
      </c>
    </row>
    <row r="39" spans="1:21" ht="16.5" customHeight="1" x14ac:dyDescent="0.25">
      <c r="A39" s="7" t="s">
        <v>325</v>
      </c>
      <c r="B39" s="7"/>
      <c r="C39" s="7"/>
      <c r="D39" s="7"/>
      <c r="E39" s="7"/>
      <c r="F39" s="7"/>
      <c r="G39" s="7"/>
      <c r="H39" s="7"/>
      <c r="I39" s="7"/>
      <c r="J39" s="7"/>
      <c r="K39" s="7"/>
      <c r="L39" s="9"/>
      <c r="M39" s="10"/>
      <c r="N39" s="10"/>
      <c r="O39" s="10"/>
      <c r="P39" s="10"/>
      <c r="Q39" s="10"/>
      <c r="R39" s="10"/>
      <c r="S39" s="10"/>
      <c r="T39" s="10"/>
      <c r="U39" s="10"/>
    </row>
    <row r="40" spans="1:21" ht="16.5" customHeight="1" x14ac:dyDescent="0.25">
      <c r="A40" s="7"/>
      <c r="B40" s="7" t="s">
        <v>315</v>
      </c>
      <c r="C40" s="7"/>
      <c r="D40" s="7"/>
      <c r="E40" s="7"/>
      <c r="F40" s="7"/>
      <c r="G40" s="7"/>
      <c r="H40" s="7"/>
      <c r="I40" s="7"/>
      <c r="J40" s="7"/>
      <c r="K40" s="7"/>
      <c r="L40" s="9"/>
      <c r="M40" s="10"/>
      <c r="N40" s="10"/>
      <c r="O40" s="10"/>
      <c r="P40" s="10"/>
      <c r="Q40" s="10"/>
      <c r="R40" s="10"/>
      <c r="S40" s="10"/>
      <c r="T40" s="10"/>
      <c r="U40" s="10"/>
    </row>
    <row r="41" spans="1:21" ht="16.5" customHeight="1" x14ac:dyDescent="0.25">
      <c r="A41" s="7"/>
      <c r="B41" s="7"/>
      <c r="C41" s="7" t="s">
        <v>345</v>
      </c>
      <c r="D41" s="7"/>
      <c r="E41" s="7"/>
      <c r="F41" s="7"/>
      <c r="G41" s="7"/>
      <c r="H41" s="7"/>
      <c r="I41" s="7"/>
      <c r="J41" s="7"/>
      <c r="K41" s="7"/>
      <c r="L41" s="9"/>
      <c r="M41" s="10"/>
      <c r="N41" s="10"/>
      <c r="O41" s="10"/>
      <c r="P41" s="10"/>
      <c r="Q41" s="10"/>
      <c r="R41" s="10"/>
      <c r="S41" s="10"/>
      <c r="T41" s="10"/>
      <c r="U41" s="10"/>
    </row>
    <row r="42" spans="1:21" ht="16.5" customHeight="1" x14ac:dyDescent="0.25">
      <c r="A42" s="7"/>
      <c r="B42" s="7"/>
      <c r="C42" s="7"/>
      <c r="D42" s="7" t="s">
        <v>316</v>
      </c>
      <c r="E42" s="7"/>
      <c r="F42" s="7"/>
      <c r="G42" s="7"/>
      <c r="H42" s="7"/>
      <c r="I42" s="7"/>
      <c r="J42" s="7"/>
      <c r="K42" s="7"/>
      <c r="L42" s="9" t="s">
        <v>317</v>
      </c>
      <c r="M42" s="23">
        <v>2760</v>
      </c>
      <c r="N42" s="20">
        <v>685</v>
      </c>
      <c r="O42" s="23">
        <v>1942</v>
      </c>
      <c r="P42" s="20">
        <v>478</v>
      </c>
      <c r="Q42" s="20">
        <v>603</v>
      </c>
      <c r="R42" s="20">
        <v>217</v>
      </c>
      <c r="S42" s="34">
        <v>79</v>
      </c>
      <c r="T42" s="20">
        <v>197</v>
      </c>
      <c r="U42" s="23">
        <v>6962</v>
      </c>
    </row>
    <row r="43" spans="1:21" ht="16.5" customHeight="1" x14ac:dyDescent="0.25">
      <c r="A43" s="7"/>
      <c r="B43" s="7"/>
      <c r="C43" s="7"/>
      <c r="D43" s="7" t="s">
        <v>335</v>
      </c>
      <c r="E43" s="7"/>
      <c r="F43" s="7"/>
      <c r="G43" s="7"/>
      <c r="H43" s="7"/>
      <c r="I43" s="7"/>
      <c r="J43" s="7"/>
      <c r="K43" s="7"/>
      <c r="L43" s="9" t="s">
        <v>317</v>
      </c>
      <c r="M43" s="23">
        <v>2121</v>
      </c>
      <c r="N43" s="20">
        <v>767</v>
      </c>
      <c r="O43" s="23">
        <v>1526</v>
      </c>
      <c r="P43" s="20">
        <v>691</v>
      </c>
      <c r="Q43" s="20">
        <v>466</v>
      </c>
      <c r="R43" s="20">
        <v>247</v>
      </c>
      <c r="S43" s="34">
        <v>81</v>
      </c>
      <c r="T43" s="20">
        <v>414</v>
      </c>
      <c r="U43" s="23">
        <v>6316</v>
      </c>
    </row>
    <row r="44" spans="1:21" ht="16.5" customHeight="1" x14ac:dyDescent="0.25">
      <c r="A44" s="7"/>
      <c r="B44" s="7"/>
      <c r="C44" s="7"/>
      <c r="D44" s="7" t="s">
        <v>319</v>
      </c>
      <c r="E44" s="7"/>
      <c r="F44" s="7"/>
      <c r="G44" s="7"/>
      <c r="H44" s="7"/>
      <c r="I44" s="7"/>
      <c r="J44" s="7"/>
      <c r="K44" s="7"/>
      <c r="L44" s="9" t="s">
        <v>317</v>
      </c>
      <c r="M44" s="20">
        <v>831</v>
      </c>
      <c r="N44" s="20">
        <v>416</v>
      </c>
      <c r="O44" s="20">
        <v>654</v>
      </c>
      <c r="P44" s="20">
        <v>201</v>
      </c>
      <c r="Q44" s="20">
        <v>140</v>
      </c>
      <c r="R44" s="34">
        <v>52</v>
      </c>
      <c r="S44" s="34">
        <v>39</v>
      </c>
      <c r="T44" s="20">
        <v>210</v>
      </c>
      <c r="U44" s="23">
        <v>2543</v>
      </c>
    </row>
    <row r="45" spans="1:21" ht="16.5" customHeight="1" x14ac:dyDescent="0.25">
      <c r="A45" s="7"/>
      <c r="B45" s="7"/>
      <c r="C45" s="7"/>
      <c r="D45" s="7" t="s">
        <v>320</v>
      </c>
      <c r="E45" s="7"/>
      <c r="F45" s="7"/>
      <c r="G45" s="7"/>
      <c r="H45" s="7"/>
      <c r="I45" s="7"/>
      <c r="J45" s="7"/>
      <c r="K45" s="7"/>
      <c r="L45" s="9" t="s">
        <v>317</v>
      </c>
      <c r="M45" s="23">
        <v>1141</v>
      </c>
      <c r="N45" s="20">
        <v>458</v>
      </c>
      <c r="O45" s="20">
        <v>620</v>
      </c>
      <c r="P45" s="34">
        <v>53</v>
      </c>
      <c r="Q45" s="20">
        <v>146</v>
      </c>
      <c r="R45" s="34">
        <v>59</v>
      </c>
      <c r="S45" s="34">
        <v>41</v>
      </c>
      <c r="T45" s="20">
        <v>117</v>
      </c>
      <c r="U45" s="23">
        <v>2637</v>
      </c>
    </row>
    <row r="46" spans="1:21" ht="16.5" customHeight="1" x14ac:dyDescent="0.25">
      <c r="A46" s="7"/>
      <c r="B46" s="7"/>
      <c r="C46" s="7"/>
      <c r="D46" s="7" t="s">
        <v>321</v>
      </c>
      <c r="E46" s="7"/>
      <c r="F46" s="7"/>
      <c r="G46" s="7"/>
      <c r="H46" s="7"/>
      <c r="I46" s="7"/>
      <c r="J46" s="7"/>
      <c r="K46" s="7"/>
      <c r="L46" s="9" t="s">
        <v>317</v>
      </c>
      <c r="M46" s="20">
        <v>221</v>
      </c>
      <c r="N46" s="34">
        <v>62</v>
      </c>
      <c r="O46" s="20">
        <v>224</v>
      </c>
      <c r="P46" s="34">
        <v>70</v>
      </c>
      <c r="Q46" s="34">
        <v>37</v>
      </c>
      <c r="R46" s="34">
        <v>17</v>
      </c>
      <c r="S46" s="34">
        <v>12</v>
      </c>
      <c r="T46" s="34">
        <v>95</v>
      </c>
      <c r="U46" s="20">
        <v>738</v>
      </c>
    </row>
    <row r="47" spans="1:21" ht="16.5" customHeight="1" x14ac:dyDescent="0.25">
      <c r="A47" s="7"/>
      <c r="B47" s="7"/>
      <c r="C47" s="7"/>
      <c r="D47" s="7" t="s">
        <v>322</v>
      </c>
      <c r="E47" s="7"/>
      <c r="F47" s="7"/>
      <c r="G47" s="7"/>
      <c r="H47" s="7"/>
      <c r="I47" s="7"/>
      <c r="J47" s="7"/>
      <c r="K47" s="7"/>
      <c r="L47" s="9" t="s">
        <v>317</v>
      </c>
      <c r="M47" s="23">
        <v>1800</v>
      </c>
      <c r="N47" s="20">
        <v>522</v>
      </c>
      <c r="O47" s="23">
        <v>1548</v>
      </c>
      <c r="P47" s="20">
        <v>609</v>
      </c>
      <c r="Q47" s="20">
        <v>547</v>
      </c>
      <c r="R47" s="20">
        <v>126</v>
      </c>
      <c r="S47" s="34">
        <v>69</v>
      </c>
      <c r="T47" s="20">
        <v>660</v>
      </c>
      <c r="U47" s="23">
        <v>5881</v>
      </c>
    </row>
    <row r="48" spans="1:21" ht="16.5" customHeight="1" x14ac:dyDescent="0.25">
      <c r="A48" s="7"/>
      <c r="B48" s="7" t="s">
        <v>324</v>
      </c>
      <c r="C48" s="7"/>
      <c r="D48" s="7"/>
      <c r="E48" s="7"/>
      <c r="F48" s="7"/>
      <c r="G48" s="7"/>
      <c r="H48" s="7"/>
      <c r="I48" s="7"/>
      <c r="J48" s="7"/>
      <c r="K48" s="7"/>
      <c r="L48" s="9"/>
      <c r="M48" s="10"/>
      <c r="N48" s="10"/>
      <c r="O48" s="10"/>
      <c r="P48" s="10"/>
      <c r="Q48" s="10"/>
      <c r="R48" s="10"/>
      <c r="S48" s="10"/>
      <c r="T48" s="10"/>
      <c r="U48" s="10"/>
    </row>
    <row r="49" spans="1:21" ht="16.5" customHeight="1" x14ac:dyDescent="0.25">
      <c r="A49" s="7"/>
      <c r="B49" s="7"/>
      <c r="C49" s="7" t="s">
        <v>345</v>
      </c>
      <c r="D49" s="7"/>
      <c r="E49" s="7"/>
      <c r="F49" s="7"/>
      <c r="G49" s="7"/>
      <c r="H49" s="7"/>
      <c r="I49" s="7"/>
      <c r="J49" s="7"/>
      <c r="K49" s="7"/>
      <c r="L49" s="9"/>
      <c r="M49" s="10"/>
      <c r="N49" s="10"/>
      <c r="O49" s="10"/>
      <c r="P49" s="10"/>
      <c r="Q49" s="10"/>
      <c r="R49" s="10"/>
      <c r="S49" s="10"/>
      <c r="T49" s="10"/>
      <c r="U49" s="10"/>
    </row>
    <row r="50" spans="1:21" ht="16.5" customHeight="1" x14ac:dyDescent="0.25">
      <c r="A50" s="7"/>
      <c r="B50" s="7"/>
      <c r="C50" s="7"/>
      <c r="D50" s="7" t="s">
        <v>316</v>
      </c>
      <c r="E50" s="7"/>
      <c r="F50" s="7"/>
      <c r="G50" s="7"/>
      <c r="H50" s="7"/>
      <c r="I50" s="7"/>
      <c r="J50" s="7"/>
      <c r="K50" s="7"/>
      <c r="L50" s="9" t="s">
        <v>216</v>
      </c>
      <c r="M50" s="32">
        <v>31.1</v>
      </c>
      <c r="N50" s="32">
        <v>23.5</v>
      </c>
      <c r="O50" s="32">
        <v>29.8</v>
      </c>
      <c r="P50" s="32">
        <v>22.7</v>
      </c>
      <c r="Q50" s="32">
        <v>31.1</v>
      </c>
      <c r="R50" s="32">
        <v>30.2</v>
      </c>
      <c r="S50" s="32">
        <v>24.6</v>
      </c>
      <c r="T50" s="32">
        <v>11.6</v>
      </c>
      <c r="U50" s="32">
        <v>27.8</v>
      </c>
    </row>
    <row r="51" spans="1:21" ht="16.5" customHeight="1" x14ac:dyDescent="0.25">
      <c r="A51" s="7"/>
      <c r="B51" s="7"/>
      <c r="C51" s="7"/>
      <c r="D51" s="7" t="s">
        <v>335</v>
      </c>
      <c r="E51" s="7"/>
      <c r="F51" s="7"/>
      <c r="G51" s="7"/>
      <c r="H51" s="7"/>
      <c r="I51" s="7"/>
      <c r="J51" s="7"/>
      <c r="K51" s="7"/>
      <c r="L51" s="9" t="s">
        <v>216</v>
      </c>
      <c r="M51" s="32">
        <v>23.9</v>
      </c>
      <c r="N51" s="32">
        <v>26.4</v>
      </c>
      <c r="O51" s="32">
        <v>23.4</v>
      </c>
      <c r="P51" s="32">
        <v>32.9</v>
      </c>
      <c r="Q51" s="32">
        <v>24</v>
      </c>
      <c r="R51" s="32">
        <v>34.4</v>
      </c>
      <c r="S51" s="32">
        <v>25.2</v>
      </c>
      <c r="T51" s="32">
        <v>24.5</v>
      </c>
      <c r="U51" s="32">
        <v>25.2</v>
      </c>
    </row>
    <row r="52" spans="1:21" ht="16.5" customHeight="1" x14ac:dyDescent="0.25">
      <c r="A52" s="7"/>
      <c r="B52" s="7"/>
      <c r="C52" s="7"/>
      <c r="D52" s="7" t="s">
        <v>319</v>
      </c>
      <c r="E52" s="7"/>
      <c r="F52" s="7"/>
      <c r="G52" s="7"/>
      <c r="H52" s="7"/>
      <c r="I52" s="7"/>
      <c r="J52" s="7"/>
      <c r="K52" s="7"/>
      <c r="L52" s="9" t="s">
        <v>216</v>
      </c>
      <c r="M52" s="31">
        <v>9.4</v>
      </c>
      <c r="N52" s="32">
        <v>14.3</v>
      </c>
      <c r="O52" s="32">
        <v>10</v>
      </c>
      <c r="P52" s="31">
        <v>9.6</v>
      </c>
      <c r="Q52" s="31">
        <v>7.2</v>
      </c>
      <c r="R52" s="31">
        <v>7.2</v>
      </c>
      <c r="S52" s="32">
        <v>12.1</v>
      </c>
      <c r="T52" s="32">
        <v>12.4</v>
      </c>
      <c r="U52" s="32">
        <v>10.1</v>
      </c>
    </row>
    <row r="53" spans="1:21" ht="16.5" customHeight="1" x14ac:dyDescent="0.25">
      <c r="A53" s="7"/>
      <c r="B53" s="7"/>
      <c r="C53" s="7"/>
      <c r="D53" s="7" t="s">
        <v>320</v>
      </c>
      <c r="E53" s="7"/>
      <c r="F53" s="7"/>
      <c r="G53" s="7"/>
      <c r="H53" s="7"/>
      <c r="I53" s="7"/>
      <c r="J53" s="7"/>
      <c r="K53" s="7"/>
      <c r="L53" s="9" t="s">
        <v>216</v>
      </c>
      <c r="M53" s="32">
        <v>12.9</v>
      </c>
      <c r="N53" s="32">
        <v>15.7</v>
      </c>
      <c r="O53" s="31">
        <v>9.5</v>
      </c>
      <c r="P53" s="31">
        <v>2.5</v>
      </c>
      <c r="Q53" s="31">
        <v>7.5</v>
      </c>
      <c r="R53" s="31">
        <v>8.1999999999999993</v>
      </c>
      <c r="S53" s="32">
        <v>12.8</v>
      </c>
      <c r="T53" s="31">
        <v>6.9</v>
      </c>
      <c r="U53" s="32">
        <v>10.5</v>
      </c>
    </row>
    <row r="54" spans="1:21" ht="16.5" customHeight="1" x14ac:dyDescent="0.25">
      <c r="A54" s="7"/>
      <c r="B54" s="7"/>
      <c r="C54" s="7"/>
      <c r="D54" s="7" t="s">
        <v>321</v>
      </c>
      <c r="E54" s="7"/>
      <c r="F54" s="7"/>
      <c r="G54" s="7"/>
      <c r="H54" s="7"/>
      <c r="I54" s="7"/>
      <c r="J54" s="7"/>
      <c r="K54" s="7"/>
      <c r="L54" s="9" t="s">
        <v>216</v>
      </c>
      <c r="M54" s="31">
        <v>2.5</v>
      </c>
      <c r="N54" s="31">
        <v>2.1</v>
      </c>
      <c r="O54" s="31">
        <v>3.4</v>
      </c>
      <c r="P54" s="31">
        <v>3.3</v>
      </c>
      <c r="Q54" s="31">
        <v>1.9</v>
      </c>
      <c r="R54" s="31">
        <v>2.4</v>
      </c>
      <c r="S54" s="31">
        <v>3.7</v>
      </c>
      <c r="T54" s="31">
        <v>5.6</v>
      </c>
      <c r="U54" s="31">
        <v>2.9</v>
      </c>
    </row>
    <row r="55" spans="1:21" ht="16.5" customHeight="1" x14ac:dyDescent="0.25">
      <c r="A55" s="7"/>
      <c r="B55" s="7"/>
      <c r="C55" s="7"/>
      <c r="D55" s="7" t="s">
        <v>322</v>
      </c>
      <c r="E55" s="7"/>
      <c r="F55" s="7"/>
      <c r="G55" s="7"/>
      <c r="H55" s="7"/>
      <c r="I55" s="7"/>
      <c r="J55" s="7"/>
      <c r="K55" s="7"/>
      <c r="L55" s="9" t="s">
        <v>216</v>
      </c>
      <c r="M55" s="32">
        <v>20.3</v>
      </c>
      <c r="N55" s="32">
        <v>17.899999999999999</v>
      </c>
      <c r="O55" s="32">
        <v>23.8</v>
      </c>
      <c r="P55" s="32">
        <v>29</v>
      </c>
      <c r="Q55" s="32">
        <v>28.2</v>
      </c>
      <c r="R55" s="32">
        <v>17.5</v>
      </c>
      <c r="S55" s="32">
        <v>21.5</v>
      </c>
      <c r="T55" s="32">
        <v>39</v>
      </c>
      <c r="U55" s="32">
        <v>23.5</v>
      </c>
    </row>
    <row r="56" spans="1:21" ht="16.5" customHeight="1" x14ac:dyDescent="0.25">
      <c r="A56" s="7"/>
      <c r="B56" s="7" t="s">
        <v>315</v>
      </c>
      <c r="C56" s="7"/>
      <c r="D56" s="7"/>
      <c r="E56" s="7"/>
      <c r="F56" s="7"/>
      <c r="G56" s="7"/>
      <c r="H56" s="7"/>
      <c r="I56" s="7"/>
      <c r="J56" s="7"/>
      <c r="K56" s="7"/>
      <c r="L56" s="9"/>
      <c r="M56" s="10"/>
      <c r="N56" s="10"/>
      <c r="O56" s="10"/>
      <c r="P56" s="10"/>
      <c r="Q56" s="10"/>
      <c r="R56" s="10"/>
      <c r="S56" s="10"/>
      <c r="T56" s="10"/>
      <c r="U56" s="10"/>
    </row>
    <row r="57" spans="1:21" ht="16.5" customHeight="1" x14ac:dyDescent="0.25">
      <c r="A57" s="7"/>
      <c r="B57" s="7"/>
      <c r="C57" s="7" t="s">
        <v>346</v>
      </c>
      <c r="D57" s="7"/>
      <c r="E57" s="7"/>
      <c r="F57" s="7"/>
      <c r="G57" s="7"/>
      <c r="H57" s="7"/>
      <c r="I57" s="7"/>
      <c r="J57" s="7"/>
      <c r="K57" s="7"/>
      <c r="L57" s="9"/>
      <c r="M57" s="10"/>
      <c r="N57" s="10"/>
      <c r="O57" s="10"/>
      <c r="P57" s="10"/>
      <c r="Q57" s="10"/>
      <c r="R57" s="10"/>
      <c r="S57" s="10"/>
      <c r="T57" s="10"/>
      <c r="U57" s="10"/>
    </row>
    <row r="58" spans="1:21" ht="16.5" customHeight="1" x14ac:dyDescent="0.25">
      <c r="A58" s="7"/>
      <c r="B58" s="7"/>
      <c r="C58" s="7"/>
      <c r="D58" s="7" t="s">
        <v>316</v>
      </c>
      <c r="E58" s="7"/>
      <c r="F58" s="7"/>
      <c r="G58" s="7"/>
      <c r="H58" s="7"/>
      <c r="I58" s="7"/>
      <c r="J58" s="7"/>
      <c r="K58" s="7"/>
      <c r="L58" s="9" t="s">
        <v>317</v>
      </c>
      <c r="M58" s="21">
        <v>24978</v>
      </c>
      <c r="N58" s="21">
        <v>24132</v>
      </c>
      <c r="O58" s="21">
        <v>18583</v>
      </c>
      <c r="P58" s="23">
        <v>9717</v>
      </c>
      <c r="Q58" s="21">
        <v>10906</v>
      </c>
      <c r="R58" s="23">
        <v>1954</v>
      </c>
      <c r="S58" s="23">
        <v>1749</v>
      </c>
      <c r="T58" s="20">
        <v>520</v>
      </c>
      <c r="U58" s="21">
        <v>92543</v>
      </c>
    </row>
    <row r="59" spans="1:21" ht="16.5" customHeight="1" x14ac:dyDescent="0.25">
      <c r="A59" s="7"/>
      <c r="B59" s="7"/>
      <c r="C59" s="7"/>
      <c r="D59" s="7" t="s">
        <v>335</v>
      </c>
      <c r="E59" s="7"/>
      <c r="F59" s="7"/>
      <c r="G59" s="7"/>
      <c r="H59" s="7"/>
      <c r="I59" s="7"/>
      <c r="J59" s="7"/>
      <c r="K59" s="7"/>
      <c r="L59" s="9" t="s">
        <v>317</v>
      </c>
      <c r="M59" s="21">
        <v>16608</v>
      </c>
      <c r="N59" s="21">
        <v>17443</v>
      </c>
      <c r="O59" s="21">
        <v>11553</v>
      </c>
      <c r="P59" s="23">
        <v>6344</v>
      </c>
      <c r="Q59" s="23">
        <v>6000</v>
      </c>
      <c r="R59" s="23">
        <v>1793</v>
      </c>
      <c r="S59" s="23">
        <v>1165</v>
      </c>
      <c r="T59" s="20">
        <v>240</v>
      </c>
      <c r="U59" s="21">
        <v>61155</v>
      </c>
    </row>
    <row r="60" spans="1:21" ht="16.5" customHeight="1" x14ac:dyDescent="0.25">
      <c r="A60" s="7"/>
      <c r="B60" s="7"/>
      <c r="C60" s="7"/>
      <c r="D60" s="7" t="s">
        <v>319</v>
      </c>
      <c r="E60" s="7"/>
      <c r="F60" s="7"/>
      <c r="G60" s="7"/>
      <c r="H60" s="7"/>
      <c r="I60" s="7"/>
      <c r="J60" s="7"/>
      <c r="K60" s="7"/>
      <c r="L60" s="9" t="s">
        <v>317</v>
      </c>
      <c r="M60" s="23">
        <v>7709</v>
      </c>
      <c r="N60" s="21">
        <v>10716</v>
      </c>
      <c r="O60" s="23">
        <v>4932</v>
      </c>
      <c r="P60" s="23">
        <v>2106</v>
      </c>
      <c r="Q60" s="23">
        <v>1654</v>
      </c>
      <c r="R60" s="20">
        <v>487</v>
      </c>
      <c r="S60" s="20">
        <v>774</v>
      </c>
      <c r="T60" s="34">
        <v>83</v>
      </c>
      <c r="U60" s="21">
        <v>28465</v>
      </c>
    </row>
    <row r="61" spans="1:21" ht="16.5" customHeight="1" x14ac:dyDescent="0.25">
      <c r="A61" s="7"/>
      <c r="B61" s="7"/>
      <c r="C61" s="7"/>
      <c r="D61" s="7" t="s">
        <v>320</v>
      </c>
      <c r="E61" s="7"/>
      <c r="F61" s="7"/>
      <c r="G61" s="7"/>
      <c r="H61" s="7"/>
      <c r="I61" s="7"/>
      <c r="J61" s="7"/>
      <c r="K61" s="7"/>
      <c r="L61" s="9" t="s">
        <v>317</v>
      </c>
      <c r="M61" s="23">
        <v>5623</v>
      </c>
      <c r="N61" s="23">
        <v>8051</v>
      </c>
      <c r="O61" s="23">
        <v>3519</v>
      </c>
      <c r="P61" s="20">
        <v>494</v>
      </c>
      <c r="Q61" s="23">
        <v>1368</v>
      </c>
      <c r="R61" s="20">
        <v>302</v>
      </c>
      <c r="S61" s="20">
        <v>561</v>
      </c>
      <c r="T61" s="20">
        <v>180</v>
      </c>
      <c r="U61" s="21">
        <v>20098</v>
      </c>
    </row>
    <row r="62" spans="1:21" ht="16.5" customHeight="1" x14ac:dyDescent="0.25">
      <c r="A62" s="7"/>
      <c r="B62" s="7"/>
      <c r="C62" s="7"/>
      <c r="D62" s="7" t="s">
        <v>321</v>
      </c>
      <c r="E62" s="7"/>
      <c r="F62" s="7"/>
      <c r="G62" s="7"/>
      <c r="H62" s="7"/>
      <c r="I62" s="7"/>
      <c r="J62" s="7"/>
      <c r="K62" s="7"/>
      <c r="L62" s="9" t="s">
        <v>317</v>
      </c>
      <c r="M62" s="23">
        <v>3805</v>
      </c>
      <c r="N62" s="23">
        <v>3373</v>
      </c>
      <c r="O62" s="23">
        <v>2825</v>
      </c>
      <c r="P62" s="23">
        <v>1379</v>
      </c>
      <c r="Q62" s="23">
        <v>1148</v>
      </c>
      <c r="R62" s="20">
        <v>260</v>
      </c>
      <c r="S62" s="20">
        <v>282</v>
      </c>
      <c r="T62" s="34">
        <v>79</v>
      </c>
      <c r="U62" s="21">
        <v>13152</v>
      </c>
    </row>
    <row r="63" spans="1:21" ht="16.5" customHeight="1" x14ac:dyDescent="0.25">
      <c r="A63" s="7"/>
      <c r="B63" s="7"/>
      <c r="C63" s="7"/>
      <c r="D63" s="7" t="s">
        <v>322</v>
      </c>
      <c r="E63" s="7"/>
      <c r="F63" s="7"/>
      <c r="G63" s="7"/>
      <c r="H63" s="7"/>
      <c r="I63" s="7"/>
      <c r="J63" s="7"/>
      <c r="K63" s="7"/>
      <c r="L63" s="9" t="s">
        <v>317</v>
      </c>
      <c r="M63" s="21">
        <v>21797</v>
      </c>
      <c r="N63" s="21">
        <v>18795</v>
      </c>
      <c r="O63" s="21">
        <v>16331</v>
      </c>
      <c r="P63" s="23">
        <v>6982</v>
      </c>
      <c r="Q63" s="23">
        <v>7578</v>
      </c>
      <c r="R63" s="23">
        <v>1635</v>
      </c>
      <c r="S63" s="23">
        <v>1825</v>
      </c>
      <c r="T63" s="20">
        <v>395</v>
      </c>
      <c r="U63" s="21">
        <v>75346</v>
      </c>
    </row>
    <row r="64" spans="1:21" ht="16.5" customHeight="1" x14ac:dyDescent="0.25">
      <c r="A64" s="7"/>
      <c r="B64" s="7" t="s">
        <v>324</v>
      </c>
      <c r="C64" s="7"/>
      <c r="D64" s="7"/>
      <c r="E64" s="7"/>
      <c r="F64" s="7"/>
      <c r="G64" s="7"/>
      <c r="H64" s="7"/>
      <c r="I64" s="7"/>
      <c r="J64" s="7"/>
      <c r="K64" s="7"/>
      <c r="L64" s="9"/>
      <c r="M64" s="10"/>
      <c r="N64" s="10"/>
      <c r="O64" s="10"/>
      <c r="P64" s="10"/>
      <c r="Q64" s="10"/>
      <c r="R64" s="10"/>
      <c r="S64" s="10"/>
      <c r="T64" s="10"/>
      <c r="U64" s="10"/>
    </row>
    <row r="65" spans="1:21" ht="16.5" customHeight="1" x14ac:dyDescent="0.25">
      <c r="A65" s="7"/>
      <c r="B65" s="7"/>
      <c r="C65" s="7" t="s">
        <v>346</v>
      </c>
      <c r="D65" s="7"/>
      <c r="E65" s="7"/>
      <c r="F65" s="7"/>
      <c r="G65" s="7"/>
      <c r="H65" s="7"/>
      <c r="I65" s="7"/>
      <c r="J65" s="7"/>
      <c r="K65" s="7"/>
      <c r="L65" s="9"/>
      <c r="M65" s="10"/>
      <c r="N65" s="10"/>
      <c r="O65" s="10"/>
      <c r="P65" s="10"/>
      <c r="Q65" s="10"/>
      <c r="R65" s="10"/>
      <c r="S65" s="10"/>
      <c r="T65" s="10"/>
      <c r="U65" s="10"/>
    </row>
    <row r="66" spans="1:21" ht="16.5" customHeight="1" x14ac:dyDescent="0.25">
      <c r="A66" s="7"/>
      <c r="B66" s="7"/>
      <c r="C66" s="7"/>
      <c r="D66" s="7" t="s">
        <v>316</v>
      </c>
      <c r="E66" s="7"/>
      <c r="F66" s="7"/>
      <c r="G66" s="7"/>
      <c r="H66" s="7"/>
      <c r="I66" s="7"/>
      <c r="J66" s="7"/>
      <c r="K66" s="7"/>
      <c r="L66" s="9" t="s">
        <v>216</v>
      </c>
      <c r="M66" s="32">
        <v>31</v>
      </c>
      <c r="N66" s="32">
        <v>29.2</v>
      </c>
      <c r="O66" s="32">
        <v>32.200000000000003</v>
      </c>
      <c r="P66" s="32">
        <v>36</v>
      </c>
      <c r="Q66" s="32">
        <v>38.1</v>
      </c>
      <c r="R66" s="32">
        <v>30.4</v>
      </c>
      <c r="S66" s="32">
        <v>27.5</v>
      </c>
      <c r="T66" s="32">
        <v>34.700000000000003</v>
      </c>
      <c r="U66" s="32">
        <v>31.8</v>
      </c>
    </row>
    <row r="67" spans="1:21" ht="16.5" customHeight="1" x14ac:dyDescent="0.25">
      <c r="A67" s="7"/>
      <c r="B67" s="7"/>
      <c r="C67" s="7"/>
      <c r="D67" s="7" t="s">
        <v>335</v>
      </c>
      <c r="E67" s="7"/>
      <c r="F67" s="7"/>
      <c r="G67" s="7"/>
      <c r="H67" s="7"/>
      <c r="I67" s="7"/>
      <c r="J67" s="7"/>
      <c r="K67" s="7"/>
      <c r="L67" s="9" t="s">
        <v>216</v>
      </c>
      <c r="M67" s="32">
        <v>20.6</v>
      </c>
      <c r="N67" s="32">
        <v>21.1</v>
      </c>
      <c r="O67" s="32">
        <v>20</v>
      </c>
      <c r="P67" s="32">
        <v>23.5</v>
      </c>
      <c r="Q67" s="32">
        <v>20.9</v>
      </c>
      <c r="R67" s="32">
        <v>27.9</v>
      </c>
      <c r="S67" s="32">
        <v>18.3</v>
      </c>
      <c r="T67" s="32">
        <v>16</v>
      </c>
      <c r="U67" s="32">
        <v>21</v>
      </c>
    </row>
    <row r="68" spans="1:21" ht="16.5" customHeight="1" x14ac:dyDescent="0.25">
      <c r="A68" s="7"/>
      <c r="B68" s="7"/>
      <c r="C68" s="7"/>
      <c r="D68" s="7" t="s">
        <v>319</v>
      </c>
      <c r="E68" s="7"/>
      <c r="F68" s="7"/>
      <c r="G68" s="7"/>
      <c r="H68" s="7"/>
      <c r="I68" s="7"/>
      <c r="J68" s="7"/>
      <c r="K68" s="7"/>
      <c r="L68" s="9" t="s">
        <v>216</v>
      </c>
      <c r="M68" s="31">
        <v>9.6</v>
      </c>
      <c r="N68" s="32">
        <v>13</v>
      </c>
      <c r="O68" s="31">
        <v>8.5</v>
      </c>
      <c r="P68" s="31">
        <v>7.8</v>
      </c>
      <c r="Q68" s="31">
        <v>5.8</v>
      </c>
      <c r="R68" s="31">
        <v>7.6</v>
      </c>
      <c r="S68" s="32">
        <v>12.2</v>
      </c>
      <c r="T68" s="31">
        <v>5.5</v>
      </c>
      <c r="U68" s="31">
        <v>9.8000000000000007</v>
      </c>
    </row>
    <row r="69" spans="1:21" ht="16.5" customHeight="1" x14ac:dyDescent="0.25">
      <c r="A69" s="7"/>
      <c r="B69" s="7"/>
      <c r="C69" s="7"/>
      <c r="D69" s="7" t="s">
        <v>320</v>
      </c>
      <c r="E69" s="7"/>
      <c r="F69" s="7"/>
      <c r="G69" s="7"/>
      <c r="H69" s="7"/>
      <c r="I69" s="7"/>
      <c r="J69" s="7"/>
      <c r="K69" s="7"/>
      <c r="L69" s="9" t="s">
        <v>216</v>
      </c>
      <c r="M69" s="31">
        <v>7</v>
      </c>
      <c r="N69" s="31">
        <v>9.8000000000000007</v>
      </c>
      <c r="O69" s="31">
        <v>6.1</v>
      </c>
      <c r="P69" s="31">
        <v>1.8</v>
      </c>
      <c r="Q69" s="31">
        <v>4.8</v>
      </c>
      <c r="R69" s="31">
        <v>4.7</v>
      </c>
      <c r="S69" s="31">
        <v>8.8000000000000007</v>
      </c>
      <c r="T69" s="32">
        <v>12</v>
      </c>
      <c r="U69" s="31">
        <v>6.9</v>
      </c>
    </row>
    <row r="70" spans="1:21" ht="16.5" customHeight="1" x14ac:dyDescent="0.25">
      <c r="A70" s="7"/>
      <c r="B70" s="7"/>
      <c r="C70" s="7"/>
      <c r="D70" s="7" t="s">
        <v>321</v>
      </c>
      <c r="E70" s="7"/>
      <c r="F70" s="7"/>
      <c r="G70" s="7"/>
      <c r="H70" s="7"/>
      <c r="I70" s="7"/>
      <c r="J70" s="7"/>
      <c r="K70" s="7"/>
      <c r="L70" s="9" t="s">
        <v>216</v>
      </c>
      <c r="M70" s="31">
        <v>4.7</v>
      </c>
      <c r="N70" s="31">
        <v>4.0999999999999996</v>
      </c>
      <c r="O70" s="31">
        <v>4.9000000000000004</v>
      </c>
      <c r="P70" s="31">
        <v>5.0999999999999996</v>
      </c>
      <c r="Q70" s="31">
        <v>4</v>
      </c>
      <c r="R70" s="31">
        <v>4</v>
      </c>
      <c r="S70" s="31">
        <v>4.4000000000000004</v>
      </c>
      <c r="T70" s="31">
        <v>5.3</v>
      </c>
      <c r="U70" s="31">
        <v>4.5</v>
      </c>
    </row>
    <row r="71" spans="1:21" ht="16.5" customHeight="1" x14ac:dyDescent="0.25">
      <c r="A71" s="7"/>
      <c r="B71" s="7"/>
      <c r="C71" s="7"/>
      <c r="D71" s="7" t="s">
        <v>322</v>
      </c>
      <c r="E71" s="7"/>
      <c r="F71" s="7"/>
      <c r="G71" s="7"/>
      <c r="H71" s="7"/>
      <c r="I71" s="7"/>
      <c r="J71" s="7"/>
      <c r="K71" s="7"/>
      <c r="L71" s="9" t="s">
        <v>216</v>
      </c>
      <c r="M71" s="32">
        <v>27.1</v>
      </c>
      <c r="N71" s="32">
        <v>22.8</v>
      </c>
      <c r="O71" s="32">
        <v>28.3</v>
      </c>
      <c r="P71" s="32">
        <v>25.8</v>
      </c>
      <c r="Q71" s="32">
        <v>26.4</v>
      </c>
      <c r="R71" s="32">
        <v>25.4</v>
      </c>
      <c r="S71" s="32">
        <v>28.7</v>
      </c>
      <c r="T71" s="32">
        <v>26.4</v>
      </c>
      <c r="U71" s="32">
        <v>25.9</v>
      </c>
    </row>
    <row r="72" spans="1:21" ht="16.5" customHeight="1" x14ac:dyDescent="0.25">
      <c r="A72" s="7"/>
      <c r="B72" s="7" t="s">
        <v>315</v>
      </c>
      <c r="C72" s="7"/>
      <c r="D72" s="7"/>
      <c r="E72" s="7"/>
      <c r="F72" s="7"/>
      <c r="G72" s="7"/>
      <c r="H72" s="7"/>
      <c r="I72" s="7"/>
      <c r="J72" s="7"/>
      <c r="K72" s="7"/>
      <c r="L72" s="9"/>
      <c r="M72" s="10"/>
      <c r="N72" s="10"/>
      <c r="O72" s="10"/>
      <c r="P72" s="10"/>
      <c r="Q72" s="10"/>
      <c r="R72" s="10"/>
      <c r="S72" s="10"/>
      <c r="T72" s="10"/>
      <c r="U72" s="10"/>
    </row>
    <row r="73" spans="1:21" ht="16.5" customHeight="1" x14ac:dyDescent="0.25">
      <c r="A73" s="7"/>
      <c r="B73" s="7"/>
      <c r="C73" s="7" t="s">
        <v>347</v>
      </c>
      <c r="D73" s="7"/>
      <c r="E73" s="7"/>
      <c r="F73" s="7"/>
      <c r="G73" s="7"/>
      <c r="H73" s="7"/>
      <c r="I73" s="7"/>
      <c r="J73" s="7"/>
      <c r="K73" s="7"/>
      <c r="L73" s="9"/>
      <c r="M73" s="10"/>
      <c r="N73" s="10"/>
      <c r="O73" s="10"/>
      <c r="P73" s="10"/>
      <c r="Q73" s="10"/>
      <c r="R73" s="10"/>
      <c r="S73" s="10"/>
      <c r="T73" s="10"/>
      <c r="U73" s="10"/>
    </row>
    <row r="74" spans="1:21" ht="16.5" customHeight="1" x14ac:dyDescent="0.25">
      <c r="A74" s="7"/>
      <c r="B74" s="7"/>
      <c r="C74" s="7"/>
      <c r="D74" s="7" t="s">
        <v>323</v>
      </c>
      <c r="E74" s="7"/>
      <c r="F74" s="7"/>
      <c r="G74" s="7"/>
      <c r="H74" s="7"/>
      <c r="I74" s="7"/>
      <c r="J74" s="7"/>
      <c r="K74" s="7"/>
      <c r="L74" s="9" t="s">
        <v>317</v>
      </c>
      <c r="M74" s="21">
        <v>35231</v>
      </c>
      <c r="N74" s="21">
        <v>20658</v>
      </c>
      <c r="O74" s="23">
        <v>9469</v>
      </c>
      <c r="P74" s="23">
        <v>3211</v>
      </c>
      <c r="Q74" s="23">
        <v>4613</v>
      </c>
      <c r="R74" s="23">
        <v>1709</v>
      </c>
      <c r="S74" s="23">
        <v>1030</v>
      </c>
      <c r="T74" s="20">
        <v>238</v>
      </c>
      <c r="U74" s="21">
        <v>76163</v>
      </c>
    </row>
    <row r="75" spans="1:21" ht="16.5" customHeight="1" x14ac:dyDescent="0.25">
      <c r="A75" s="7" t="s">
        <v>326</v>
      </c>
      <c r="B75" s="7"/>
      <c r="C75" s="7"/>
      <c r="D75" s="7"/>
      <c r="E75" s="7"/>
      <c r="F75" s="7"/>
      <c r="G75" s="7"/>
      <c r="H75" s="7"/>
      <c r="I75" s="7"/>
      <c r="J75" s="7"/>
      <c r="K75" s="7"/>
      <c r="L75" s="9"/>
      <c r="M75" s="10"/>
      <c r="N75" s="10"/>
      <c r="O75" s="10"/>
      <c r="P75" s="10"/>
      <c r="Q75" s="10"/>
      <c r="R75" s="10"/>
      <c r="S75" s="10"/>
      <c r="T75" s="10"/>
      <c r="U75" s="10"/>
    </row>
    <row r="76" spans="1:21" ht="16.5" customHeight="1" x14ac:dyDescent="0.25">
      <c r="A76" s="7"/>
      <c r="B76" s="7" t="s">
        <v>315</v>
      </c>
      <c r="C76" s="7"/>
      <c r="D76" s="7"/>
      <c r="E76" s="7"/>
      <c r="F76" s="7"/>
      <c r="G76" s="7"/>
      <c r="H76" s="7"/>
      <c r="I76" s="7"/>
      <c r="J76" s="7"/>
      <c r="K76" s="7"/>
      <c r="L76" s="9"/>
      <c r="M76" s="10"/>
      <c r="N76" s="10"/>
      <c r="O76" s="10"/>
      <c r="P76" s="10"/>
      <c r="Q76" s="10"/>
      <c r="R76" s="10"/>
      <c r="S76" s="10"/>
      <c r="T76" s="10"/>
      <c r="U76" s="10"/>
    </row>
    <row r="77" spans="1:21" ht="16.5" customHeight="1" x14ac:dyDescent="0.25">
      <c r="A77" s="7"/>
      <c r="B77" s="7"/>
      <c r="C77" s="7" t="s">
        <v>345</v>
      </c>
      <c r="D77" s="7"/>
      <c r="E77" s="7"/>
      <c r="F77" s="7"/>
      <c r="G77" s="7"/>
      <c r="H77" s="7"/>
      <c r="I77" s="7"/>
      <c r="J77" s="7"/>
      <c r="K77" s="7"/>
      <c r="L77" s="9"/>
      <c r="M77" s="10"/>
      <c r="N77" s="10"/>
      <c r="O77" s="10"/>
      <c r="P77" s="10"/>
      <c r="Q77" s="10"/>
      <c r="R77" s="10"/>
      <c r="S77" s="10"/>
      <c r="T77" s="10"/>
      <c r="U77" s="10"/>
    </row>
    <row r="78" spans="1:21" ht="16.5" customHeight="1" x14ac:dyDescent="0.25">
      <c r="A78" s="7"/>
      <c r="B78" s="7"/>
      <c r="C78" s="7"/>
      <c r="D78" s="7" t="s">
        <v>316</v>
      </c>
      <c r="E78" s="7"/>
      <c r="F78" s="7"/>
      <c r="G78" s="7"/>
      <c r="H78" s="7"/>
      <c r="I78" s="7"/>
      <c r="J78" s="7"/>
      <c r="K78" s="7"/>
      <c r="L78" s="9" t="s">
        <v>317</v>
      </c>
      <c r="M78" s="23">
        <v>2018</v>
      </c>
      <c r="N78" s="20">
        <v>389</v>
      </c>
      <c r="O78" s="23">
        <v>1089</v>
      </c>
      <c r="P78" s="20">
        <v>250</v>
      </c>
      <c r="Q78" s="20">
        <v>406</v>
      </c>
      <c r="R78" s="20">
        <v>131</v>
      </c>
      <c r="S78" s="34">
        <v>75</v>
      </c>
      <c r="T78" s="20">
        <v>126</v>
      </c>
      <c r="U78" s="23">
        <v>4484</v>
      </c>
    </row>
    <row r="79" spans="1:21" ht="16.5" customHeight="1" x14ac:dyDescent="0.25">
      <c r="A79" s="7"/>
      <c r="B79" s="7"/>
      <c r="C79" s="7"/>
      <c r="D79" s="7" t="s">
        <v>335</v>
      </c>
      <c r="E79" s="7"/>
      <c r="F79" s="7"/>
      <c r="G79" s="7"/>
      <c r="H79" s="7"/>
      <c r="I79" s="7"/>
      <c r="J79" s="7"/>
      <c r="K79" s="7"/>
      <c r="L79" s="9" t="s">
        <v>317</v>
      </c>
      <c r="M79" s="23">
        <v>1735</v>
      </c>
      <c r="N79" s="20">
        <v>511</v>
      </c>
      <c r="O79" s="23">
        <v>1135</v>
      </c>
      <c r="P79" s="20">
        <v>373</v>
      </c>
      <c r="Q79" s="20">
        <v>359</v>
      </c>
      <c r="R79" s="20">
        <v>202</v>
      </c>
      <c r="S79" s="34">
        <v>75</v>
      </c>
      <c r="T79" s="20">
        <v>338</v>
      </c>
      <c r="U79" s="23">
        <v>4728</v>
      </c>
    </row>
    <row r="80" spans="1:21" ht="16.5" customHeight="1" x14ac:dyDescent="0.25">
      <c r="A80" s="7"/>
      <c r="B80" s="7"/>
      <c r="C80" s="7"/>
      <c r="D80" s="7" t="s">
        <v>319</v>
      </c>
      <c r="E80" s="7"/>
      <c r="F80" s="7"/>
      <c r="G80" s="7"/>
      <c r="H80" s="7"/>
      <c r="I80" s="7"/>
      <c r="J80" s="7"/>
      <c r="K80" s="7"/>
      <c r="L80" s="9" t="s">
        <v>317</v>
      </c>
      <c r="M80" s="20">
        <v>508</v>
      </c>
      <c r="N80" s="20">
        <v>285</v>
      </c>
      <c r="O80" s="20">
        <v>390</v>
      </c>
      <c r="P80" s="34">
        <v>64</v>
      </c>
      <c r="Q80" s="34">
        <v>72</v>
      </c>
      <c r="R80" s="34">
        <v>27</v>
      </c>
      <c r="S80" s="34">
        <v>31</v>
      </c>
      <c r="T80" s="34">
        <v>99</v>
      </c>
      <c r="U80" s="23">
        <v>1476</v>
      </c>
    </row>
    <row r="81" spans="1:21" ht="16.5" customHeight="1" x14ac:dyDescent="0.25">
      <c r="A81" s="7"/>
      <c r="B81" s="7"/>
      <c r="C81" s="7"/>
      <c r="D81" s="7" t="s">
        <v>320</v>
      </c>
      <c r="E81" s="7"/>
      <c r="F81" s="7"/>
      <c r="G81" s="7"/>
      <c r="H81" s="7"/>
      <c r="I81" s="7"/>
      <c r="J81" s="7"/>
      <c r="K81" s="7"/>
      <c r="L81" s="9" t="s">
        <v>317</v>
      </c>
      <c r="M81" s="20">
        <v>494</v>
      </c>
      <c r="N81" s="20">
        <v>221</v>
      </c>
      <c r="O81" s="20">
        <v>242</v>
      </c>
      <c r="P81" s="34">
        <v>29</v>
      </c>
      <c r="Q81" s="34">
        <v>76</v>
      </c>
      <c r="R81" s="34">
        <v>21</v>
      </c>
      <c r="S81" s="34">
        <v>28</v>
      </c>
      <c r="T81" s="34">
        <v>42</v>
      </c>
      <c r="U81" s="23">
        <v>1153</v>
      </c>
    </row>
    <row r="82" spans="1:21" ht="16.5" customHeight="1" x14ac:dyDescent="0.25">
      <c r="A82" s="7"/>
      <c r="B82" s="7"/>
      <c r="C82" s="7"/>
      <c r="D82" s="7" t="s">
        <v>321</v>
      </c>
      <c r="E82" s="7"/>
      <c r="F82" s="7"/>
      <c r="G82" s="7"/>
      <c r="H82" s="7"/>
      <c r="I82" s="7"/>
      <c r="J82" s="7"/>
      <c r="K82" s="7"/>
      <c r="L82" s="9" t="s">
        <v>317</v>
      </c>
      <c r="M82" s="20">
        <v>173</v>
      </c>
      <c r="N82" s="34">
        <v>44</v>
      </c>
      <c r="O82" s="20">
        <v>159</v>
      </c>
      <c r="P82" s="34">
        <v>39</v>
      </c>
      <c r="Q82" s="34">
        <v>28</v>
      </c>
      <c r="R82" s="34">
        <v>13</v>
      </c>
      <c r="S82" s="16" t="s">
        <v>110</v>
      </c>
      <c r="T82" s="34">
        <v>83</v>
      </c>
      <c r="U82" s="20">
        <v>548</v>
      </c>
    </row>
    <row r="83" spans="1:21" ht="16.5" customHeight="1" x14ac:dyDescent="0.25">
      <c r="A83" s="7"/>
      <c r="B83" s="7"/>
      <c r="C83" s="7"/>
      <c r="D83" s="7" t="s">
        <v>322</v>
      </c>
      <c r="E83" s="7"/>
      <c r="F83" s="7"/>
      <c r="G83" s="7"/>
      <c r="H83" s="7"/>
      <c r="I83" s="7"/>
      <c r="J83" s="7"/>
      <c r="K83" s="7"/>
      <c r="L83" s="9" t="s">
        <v>317</v>
      </c>
      <c r="M83" s="23">
        <v>1372</v>
      </c>
      <c r="N83" s="20">
        <v>338</v>
      </c>
      <c r="O83" s="23">
        <v>1001</v>
      </c>
      <c r="P83" s="20">
        <v>289</v>
      </c>
      <c r="Q83" s="20">
        <v>369</v>
      </c>
      <c r="R83" s="34">
        <v>85</v>
      </c>
      <c r="S83" s="34">
        <v>75</v>
      </c>
      <c r="T83" s="20">
        <v>499</v>
      </c>
      <c r="U83" s="23">
        <v>4028</v>
      </c>
    </row>
    <row r="84" spans="1:21" ht="16.5" customHeight="1" x14ac:dyDescent="0.25">
      <c r="A84" s="7"/>
      <c r="B84" s="7" t="s">
        <v>324</v>
      </c>
      <c r="C84" s="7"/>
      <c r="D84" s="7"/>
      <c r="E84" s="7"/>
      <c r="F84" s="7"/>
      <c r="G84" s="7"/>
      <c r="H84" s="7"/>
      <c r="I84" s="7"/>
      <c r="J84" s="7"/>
      <c r="K84" s="7"/>
      <c r="L84" s="9"/>
      <c r="M84" s="10"/>
      <c r="N84" s="10"/>
      <c r="O84" s="10"/>
      <c r="P84" s="10"/>
      <c r="Q84" s="10"/>
      <c r="R84" s="10"/>
      <c r="S84" s="10"/>
      <c r="T84" s="10"/>
      <c r="U84" s="10"/>
    </row>
    <row r="85" spans="1:21" ht="16.5" customHeight="1" x14ac:dyDescent="0.25">
      <c r="A85" s="7"/>
      <c r="B85" s="7"/>
      <c r="C85" s="7" t="s">
        <v>345</v>
      </c>
      <c r="D85" s="7"/>
      <c r="E85" s="7"/>
      <c r="F85" s="7"/>
      <c r="G85" s="7"/>
      <c r="H85" s="7"/>
      <c r="I85" s="7"/>
      <c r="J85" s="7"/>
      <c r="K85" s="7"/>
      <c r="L85" s="9"/>
      <c r="M85" s="10"/>
      <c r="N85" s="10"/>
      <c r="O85" s="10"/>
      <c r="P85" s="10"/>
      <c r="Q85" s="10"/>
      <c r="R85" s="10"/>
      <c r="S85" s="10"/>
      <c r="T85" s="10"/>
      <c r="U85" s="10"/>
    </row>
    <row r="86" spans="1:21" ht="16.5" customHeight="1" x14ac:dyDescent="0.25">
      <c r="A86" s="7"/>
      <c r="B86" s="7"/>
      <c r="C86" s="7"/>
      <c r="D86" s="7" t="s">
        <v>316</v>
      </c>
      <c r="E86" s="7"/>
      <c r="F86" s="7"/>
      <c r="G86" s="7"/>
      <c r="H86" s="7"/>
      <c r="I86" s="7"/>
      <c r="J86" s="7"/>
      <c r="K86" s="7"/>
      <c r="L86" s="9" t="s">
        <v>216</v>
      </c>
      <c r="M86" s="32">
        <v>32</v>
      </c>
      <c r="N86" s="32">
        <v>21.8</v>
      </c>
      <c r="O86" s="32">
        <v>27.1</v>
      </c>
      <c r="P86" s="32">
        <v>23.9</v>
      </c>
      <c r="Q86" s="32">
        <v>31</v>
      </c>
      <c r="R86" s="32">
        <v>27.3</v>
      </c>
      <c r="S86" s="32">
        <v>25.6</v>
      </c>
      <c r="T86" s="32">
        <v>10.6</v>
      </c>
      <c r="U86" s="32">
        <v>27.3</v>
      </c>
    </row>
    <row r="87" spans="1:21" ht="16.5" customHeight="1" x14ac:dyDescent="0.25">
      <c r="A87" s="7"/>
      <c r="B87" s="7"/>
      <c r="C87" s="7"/>
      <c r="D87" s="7" t="s">
        <v>335</v>
      </c>
      <c r="E87" s="7"/>
      <c r="F87" s="7"/>
      <c r="G87" s="7"/>
      <c r="H87" s="7"/>
      <c r="I87" s="7"/>
      <c r="J87" s="7"/>
      <c r="K87" s="7"/>
      <c r="L87" s="9" t="s">
        <v>216</v>
      </c>
      <c r="M87" s="32">
        <v>27.5</v>
      </c>
      <c r="N87" s="32">
        <v>28.6</v>
      </c>
      <c r="O87" s="32">
        <v>28.3</v>
      </c>
      <c r="P87" s="32">
        <v>35.700000000000003</v>
      </c>
      <c r="Q87" s="32">
        <v>27.4</v>
      </c>
      <c r="R87" s="32">
        <v>42.2</v>
      </c>
      <c r="S87" s="32">
        <v>25.6</v>
      </c>
      <c r="T87" s="32">
        <v>28.5</v>
      </c>
      <c r="U87" s="32">
        <v>28.8</v>
      </c>
    </row>
    <row r="88" spans="1:21" ht="16.5" customHeight="1" x14ac:dyDescent="0.25">
      <c r="A88" s="7"/>
      <c r="B88" s="7"/>
      <c r="C88" s="7"/>
      <c r="D88" s="7" t="s">
        <v>319</v>
      </c>
      <c r="E88" s="7"/>
      <c r="F88" s="7"/>
      <c r="G88" s="7"/>
      <c r="H88" s="7"/>
      <c r="I88" s="7"/>
      <c r="J88" s="7"/>
      <c r="K88" s="7"/>
      <c r="L88" s="9" t="s">
        <v>216</v>
      </c>
      <c r="M88" s="31">
        <v>8.1</v>
      </c>
      <c r="N88" s="32">
        <v>15.9</v>
      </c>
      <c r="O88" s="31">
        <v>9.6999999999999993</v>
      </c>
      <c r="P88" s="31">
        <v>6.1</v>
      </c>
      <c r="Q88" s="31">
        <v>5.5</v>
      </c>
      <c r="R88" s="31">
        <v>5.6</v>
      </c>
      <c r="S88" s="32">
        <v>10.6</v>
      </c>
      <c r="T88" s="31">
        <v>8.3000000000000007</v>
      </c>
      <c r="U88" s="31">
        <v>9</v>
      </c>
    </row>
    <row r="89" spans="1:21" ht="16.5" customHeight="1" x14ac:dyDescent="0.25">
      <c r="A89" s="7"/>
      <c r="B89" s="7"/>
      <c r="C89" s="7"/>
      <c r="D89" s="7" t="s">
        <v>320</v>
      </c>
      <c r="E89" s="7"/>
      <c r="F89" s="7"/>
      <c r="G89" s="7"/>
      <c r="H89" s="7"/>
      <c r="I89" s="7"/>
      <c r="J89" s="7"/>
      <c r="K89" s="7"/>
      <c r="L89" s="9" t="s">
        <v>216</v>
      </c>
      <c r="M89" s="31">
        <v>7.8</v>
      </c>
      <c r="N89" s="32">
        <v>12.4</v>
      </c>
      <c r="O89" s="31">
        <v>6</v>
      </c>
      <c r="P89" s="31">
        <v>2.8</v>
      </c>
      <c r="Q89" s="31">
        <v>5.8</v>
      </c>
      <c r="R89" s="31">
        <v>4.4000000000000004</v>
      </c>
      <c r="S89" s="31">
        <v>9.6</v>
      </c>
      <c r="T89" s="31">
        <v>3.5</v>
      </c>
      <c r="U89" s="31">
        <v>7</v>
      </c>
    </row>
    <row r="90" spans="1:21" ht="16.5" customHeight="1" x14ac:dyDescent="0.25">
      <c r="A90" s="7"/>
      <c r="B90" s="7"/>
      <c r="C90" s="7"/>
      <c r="D90" s="7" t="s">
        <v>321</v>
      </c>
      <c r="E90" s="7"/>
      <c r="F90" s="7"/>
      <c r="G90" s="7"/>
      <c r="H90" s="7"/>
      <c r="I90" s="7"/>
      <c r="J90" s="7"/>
      <c r="K90" s="7"/>
      <c r="L90" s="9" t="s">
        <v>216</v>
      </c>
      <c r="M90" s="31">
        <v>2.7</v>
      </c>
      <c r="N90" s="31">
        <v>2.5</v>
      </c>
      <c r="O90" s="31">
        <v>4</v>
      </c>
      <c r="P90" s="31">
        <v>3.7</v>
      </c>
      <c r="Q90" s="31">
        <v>2.1</v>
      </c>
      <c r="R90" s="31">
        <v>2.7</v>
      </c>
      <c r="S90" s="31" t="s">
        <v>110</v>
      </c>
      <c r="T90" s="31">
        <v>7</v>
      </c>
      <c r="U90" s="31">
        <v>3.3</v>
      </c>
    </row>
    <row r="91" spans="1:21" ht="16.5" customHeight="1" x14ac:dyDescent="0.25">
      <c r="A91" s="7"/>
      <c r="B91" s="7"/>
      <c r="C91" s="7"/>
      <c r="D91" s="7" t="s">
        <v>322</v>
      </c>
      <c r="E91" s="7"/>
      <c r="F91" s="7"/>
      <c r="G91" s="7"/>
      <c r="H91" s="7"/>
      <c r="I91" s="7"/>
      <c r="J91" s="7"/>
      <c r="K91" s="7"/>
      <c r="L91" s="9" t="s">
        <v>216</v>
      </c>
      <c r="M91" s="32">
        <v>21.8</v>
      </c>
      <c r="N91" s="32">
        <v>18.899999999999999</v>
      </c>
      <c r="O91" s="32">
        <v>24.9</v>
      </c>
      <c r="P91" s="32">
        <v>27.7</v>
      </c>
      <c r="Q91" s="32">
        <v>28.2</v>
      </c>
      <c r="R91" s="32">
        <v>17.7</v>
      </c>
      <c r="S91" s="32">
        <v>25.6</v>
      </c>
      <c r="T91" s="32">
        <v>42</v>
      </c>
      <c r="U91" s="32">
        <v>24.5</v>
      </c>
    </row>
    <row r="92" spans="1:21" ht="16.5" customHeight="1" x14ac:dyDescent="0.25">
      <c r="A92" s="7"/>
      <c r="B92" s="7" t="s">
        <v>315</v>
      </c>
      <c r="C92" s="7"/>
      <c r="D92" s="7"/>
      <c r="E92" s="7"/>
      <c r="F92" s="7"/>
      <c r="G92" s="7"/>
      <c r="H92" s="7"/>
      <c r="I92" s="7"/>
      <c r="J92" s="7"/>
      <c r="K92" s="7"/>
      <c r="L92" s="9"/>
      <c r="M92" s="10"/>
      <c r="N92" s="10"/>
      <c r="O92" s="10"/>
      <c r="P92" s="10"/>
      <c r="Q92" s="10"/>
      <c r="R92" s="10"/>
      <c r="S92" s="10"/>
      <c r="T92" s="10"/>
      <c r="U92" s="10"/>
    </row>
    <row r="93" spans="1:21" ht="16.5" customHeight="1" x14ac:dyDescent="0.25">
      <c r="A93" s="7"/>
      <c r="B93" s="7"/>
      <c r="C93" s="7" t="s">
        <v>346</v>
      </c>
      <c r="D93" s="7"/>
      <c r="E93" s="7"/>
      <c r="F93" s="7"/>
      <c r="G93" s="7"/>
      <c r="H93" s="7"/>
      <c r="I93" s="7"/>
      <c r="J93" s="7"/>
      <c r="K93" s="7"/>
      <c r="L93" s="9"/>
      <c r="M93" s="10"/>
      <c r="N93" s="10"/>
      <c r="O93" s="10"/>
      <c r="P93" s="10"/>
      <c r="Q93" s="10"/>
      <c r="R93" s="10"/>
      <c r="S93" s="10"/>
      <c r="T93" s="10"/>
      <c r="U93" s="10"/>
    </row>
    <row r="94" spans="1:21" ht="16.5" customHeight="1" x14ac:dyDescent="0.25">
      <c r="A94" s="7"/>
      <c r="B94" s="7"/>
      <c r="C94" s="7"/>
      <c r="D94" s="7" t="s">
        <v>316</v>
      </c>
      <c r="E94" s="7"/>
      <c r="F94" s="7"/>
      <c r="G94" s="7"/>
      <c r="H94" s="7"/>
      <c r="I94" s="7"/>
      <c r="J94" s="7"/>
      <c r="K94" s="7"/>
      <c r="L94" s="9" t="s">
        <v>317</v>
      </c>
      <c r="M94" s="21">
        <v>28008</v>
      </c>
      <c r="N94" s="21">
        <v>18329</v>
      </c>
      <c r="O94" s="21">
        <v>12278</v>
      </c>
      <c r="P94" s="23">
        <v>5276</v>
      </c>
      <c r="Q94" s="23">
        <v>9379</v>
      </c>
      <c r="R94" s="23">
        <v>1804</v>
      </c>
      <c r="S94" s="23">
        <v>1716</v>
      </c>
      <c r="T94" s="20">
        <v>352</v>
      </c>
      <c r="U94" s="21">
        <v>77142</v>
      </c>
    </row>
    <row r="95" spans="1:21" ht="16.5" customHeight="1" x14ac:dyDescent="0.25">
      <c r="A95" s="7"/>
      <c r="B95" s="7"/>
      <c r="C95" s="7"/>
      <c r="D95" s="7" t="s">
        <v>335</v>
      </c>
      <c r="E95" s="7"/>
      <c r="F95" s="7"/>
      <c r="G95" s="7"/>
      <c r="H95" s="7"/>
      <c r="I95" s="7"/>
      <c r="J95" s="7"/>
      <c r="K95" s="7"/>
      <c r="L95" s="9" t="s">
        <v>317</v>
      </c>
      <c r="M95" s="21">
        <v>23276</v>
      </c>
      <c r="N95" s="21">
        <v>17335</v>
      </c>
      <c r="O95" s="21">
        <v>10877</v>
      </c>
      <c r="P95" s="23">
        <v>3840</v>
      </c>
      <c r="Q95" s="23">
        <v>6090</v>
      </c>
      <c r="R95" s="23">
        <v>1869</v>
      </c>
      <c r="S95" s="23">
        <v>1245</v>
      </c>
      <c r="T95" s="20">
        <v>213</v>
      </c>
      <c r="U95" s="21">
        <v>64745</v>
      </c>
    </row>
    <row r="96" spans="1:21" ht="16.5" customHeight="1" x14ac:dyDescent="0.25">
      <c r="A96" s="7"/>
      <c r="B96" s="7"/>
      <c r="C96" s="7"/>
      <c r="D96" s="7" t="s">
        <v>319</v>
      </c>
      <c r="E96" s="7"/>
      <c r="F96" s="7"/>
      <c r="G96" s="7"/>
      <c r="H96" s="7"/>
      <c r="I96" s="7"/>
      <c r="J96" s="7"/>
      <c r="K96" s="7"/>
      <c r="L96" s="9" t="s">
        <v>317</v>
      </c>
      <c r="M96" s="23">
        <v>7145</v>
      </c>
      <c r="N96" s="23">
        <v>8655</v>
      </c>
      <c r="O96" s="23">
        <v>3252</v>
      </c>
      <c r="P96" s="20">
        <v>987</v>
      </c>
      <c r="Q96" s="23">
        <v>1037</v>
      </c>
      <c r="R96" s="20">
        <v>288</v>
      </c>
      <c r="S96" s="20">
        <v>803</v>
      </c>
      <c r="T96" s="34">
        <v>38</v>
      </c>
      <c r="U96" s="21">
        <v>22205</v>
      </c>
    </row>
    <row r="97" spans="1:21" ht="16.5" customHeight="1" x14ac:dyDescent="0.25">
      <c r="A97" s="7"/>
      <c r="B97" s="7"/>
      <c r="C97" s="7"/>
      <c r="D97" s="7" t="s">
        <v>320</v>
      </c>
      <c r="E97" s="7"/>
      <c r="F97" s="7"/>
      <c r="G97" s="7"/>
      <c r="H97" s="7"/>
      <c r="I97" s="7"/>
      <c r="J97" s="7"/>
      <c r="K97" s="7"/>
      <c r="L97" s="9" t="s">
        <v>317</v>
      </c>
      <c r="M97" s="23">
        <v>3394</v>
      </c>
      <c r="N97" s="23">
        <v>4748</v>
      </c>
      <c r="O97" s="23">
        <v>1643</v>
      </c>
      <c r="P97" s="20">
        <v>269</v>
      </c>
      <c r="Q97" s="20">
        <v>935</v>
      </c>
      <c r="R97" s="34">
        <v>99</v>
      </c>
      <c r="S97" s="20">
        <v>490</v>
      </c>
      <c r="T97" s="34">
        <v>71</v>
      </c>
      <c r="U97" s="21">
        <v>11649</v>
      </c>
    </row>
    <row r="98" spans="1:21" ht="16.5" customHeight="1" x14ac:dyDescent="0.25">
      <c r="A98" s="7"/>
      <c r="B98" s="7"/>
      <c r="C98" s="7"/>
      <c r="D98" s="7" t="s">
        <v>321</v>
      </c>
      <c r="E98" s="7"/>
      <c r="F98" s="7"/>
      <c r="G98" s="7"/>
      <c r="H98" s="7"/>
      <c r="I98" s="7"/>
      <c r="J98" s="7"/>
      <c r="K98" s="7"/>
      <c r="L98" s="9" t="s">
        <v>317</v>
      </c>
      <c r="M98" s="23">
        <v>4365</v>
      </c>
      <c r="N98" s="23">
        <v>3052</v>
      </c>
      <c r="O98" s="23">
        <v>2322</v>
      </c>
      <c r="P98" s="20">
        <v>831</v>
      </c>
      <c r="Q98" s="23">
        <v>1018</v>
      </c>
      <c r="R98" s="20">
        <v>207</v>
      </c>
      <c r="S98" s="20">
        <v>286</v>
      </c>
      <c r="T98" s="34">
        <v>54</v>
      </c>
      <c r="U98" s="21">
        <v>12135</v>
      </c>
    </row>
    <row r="99" spans="1:21" ht="16.5" customHeight="1" x14ac:dyDescent="0.25">
      <c r="A99" s="7"/>
      <c r="B99" s="7"/>
      <c r="C99" s="7"/>
      <c r="D99" s="7" t="s">
        <v>322</v>
      </c>
      <c r="E99" s="7"/>
      <c r="F99" s="7"/>
      <c r="G99" s="7"/>
      <c r="H99" s="7"/>
      <c r="I99" s="7"/>
      <c r="J99" s="7"/>
      <c r="K99" s="7"/>
      <c r="L99" s="9" t="s">
        <v>317</v>
      </c>
      <c r="M99" s="21">
        <v>24735</v>
      </c>
      <c r="N99" s="21">
        <v>15745</v>
      </c>
      <c r="O99" s="21">
        <v>12284</v>
      </c>
      <c r="P99" s="23">
        <v>3669</v>
      </c>
      <c r="Q99" s="23">
        <v>6622</v>
      </c>
      <c r="R99" s="23">
        <v>1235</v>
      </c>
      <c r="S99" s="23">
        <v>1885</v>
      </c>
      <c r="T99" s="20">
        <v>307</v>
      </c>
      <c r="U99" s="21">
        <v>66482</v>
      </c>
    </row>
    <row r="100" spans="1:21" ht="16.5" customHeight="1" x14ac:dyDescent="0.25">
      <c r="A100" s="7"/>
      <c r="B100" s="7" t="s">
        <v>324</v>
      </c>
      <c r="C100" s="7"/>
      <c r="D100" s="7"/>
      <c r="E100" s="7"/>
      <c r="F100" s="7"/>
      <c r="G100" s="7"/>
      <c r="H100" s="7"/>
      <c r="I100" s="7"/>
      <c r="J100" s="7"/>
      <c r="K100" s="7"/>
      <c r="L100" s="9"/>
      <c r="M100" s="10"/>
      <c r="N100" s="10"/>
      <c r="O100" s="10"/>
      <c r="P100" s="10"/>
      <c r="Q100" s="10"/>
      <c r="R100" s="10"/>
      <c r="S100" s="10"/>
      <c r="T100" s="10"/>
      <c r="U100" s="10"/>
    </row>
    <row r="101" spans="1:21" ht="16.5" customHeight="1" x14ac:dyDescent="0.25">
      <c r="A101" s="7"/>
      <c r="B101" s="7"/>
      <c r="C101" s="7" t="s">
        <v>346</v>
      </c>
      <c r="D101" s="7"/>
      <c r="E101" s="7"/>
      <c r="F101" s="7"/>
      <c r="G101" s="7"/>
      <c r="H101" s="7"/>
      <c r="I101" s="7"/>
      <c r="J101" s="7"/>
      <c r="K101" s="7"/>
      <c r="L101" s="9"/>
      <c r="M101" s="10"/>
      <c r="N101" s="10"/>
      <c r="O101" s="10"/>
      <c r="P101" s="10"/>
      <c r="Q101" s="10"/>
      <c r="R101" s="10"/>
      <c r="S101" s="10"/>
      <c r="T101" s="10"/>
      <c r="U101" s="10"/>
    </row>
    <row r="102" spans="1:21" ht="16.5" customHeight="1" x14ac:dyDescent="0.25">
      <c r="A102" s="7"/>
      <c r="B102" s="7"/>
      <c r="C102" s="7"/>
      <c r="D102" s="7" t="s">
        <v>316</v>
      </c>
      <c r="E102" s="7"/>
      <c r="F102" s="7"/>
      <c r="G102" s="7"/>
      <c r="H102" s="7"/>
      <c r="I102" s="7"/>
      <c r="J102" s="7"/>
      <c r="K102" s="7"/>
      <c r="L102" s="9" t="s">
        <v>216</v>
      </c>
      <c r="M102" s="32">
        <v>30.8</v>
      </c>
      <c r="N102" s="32">
        <v>27</v>
      </c>
      <c r="O102" s="32">
        <v>28.8</v>
      </c>
      <c r="P102" s="32">
        <v>35.5</v>
      </c>
      <c r="Q102" s="32">
        <v>37.4</v>
      </c>
      <c r="R102" s="32">
        <v>32.799999999999997</v>
      </c>
      <c r="S102" s="32">
        <v>26.7</v>
      </c>
      <c r="T102" s="32">
        <v>34</v>
      </c>
      <c r="U102" s="32">
        <v>30.3</v>
      </c>
    </row>
    <row r="103" spans="1:21" ht="16.5" customHeight="1" x14ac:dyDescent="0.25">
      <c r="A103" s="7"/>
      <c r="B103" s="7"/>
      <c r="C103" s="7"/>
      <c r="D103" s="7" t="s">
        <v>335</v>
      </c>
      <c r="E103" s="7"/>
      <c r="F103" s="7"/>
      <c r="G103" s="7"/>
      <c r="H103" s="7"/>
      <c r="I103" s="7"/>
      <c r="J103" s="7"/>
      <c r="K103" s="7"/>
      <c r="L103" s="9" t="s">
        <v>216</v>
      </c>
      <c r="M103" s="32">
        <v>25.6</v>
      </c>
      <c r="N103" s="32">
        <v>25.5</v>
      </c>
      <c r="O103" s="32">
        <v>25.5</v>
      </c>
      <c r="P103" s="32">
        <v>25.8</v>
      </c>
      <c r="Q103" s="32">
        <v>24.3</v>
      </c>
      <c r="R103" s="32">
        <v>34</v>
      </c>
      <c r="S103" s="32">
        <v>19.399999999999999</v>
      </c>
      <c r="T103" s="32">
        <v>20.6</v>
      </c>
      <c r="U103" s="32">
        <v>25.5</v>
      </c>
    </row>
    <row r="104" spans="1:21" ht="16.5" customHeight="1" x14ac:dyDescent="0.25">
      <c r="A104" s="7"/>
      <c r="B104" s="7"/>
      <c r="C104" s="7"/>
      <c r="D104" s="7" t="s">
        <v>319</v>
      </c>
      <c r="E104" s="7"/>
      <c r="F104" s="7"/>
      <c r="G104" s="7"/>
      <c r="H104" s="7"/>
      <c r="I104" s="7"/>
      <c r="J104" s="7"/>
      <c r="K104" s="7"/>
      <c r="L104" s="9" t="s">
        <v>216</v>
      </c>
      <c r="M104" s="31">
        <v>7.9</v>
      </c>
      <c r="N104" s="32">
        <v>12.8</v>
      </c>
      <c r="O104" s="31">
        <v>7.6</v>
      </c>
      <c r="P104" s="31">
        <v>6.6</v>
      </c>
      <c r="Q104" s="31">
        <v>4.0999999999999996</v>
      </c>
      <c r="R104" s="31">
        <v>5.2</v>
      </c>
      <c r="S104" s="32">
        <v>12.5</v>
      </c>
      <c r="T104" s="31">
        <v>3.7</v>
      </c>
      <c r="U104" s="31">
        <v>8.6999999999999993</v>
      </c>
    </row>
    <row r="105" spans="1:21" ht="16.5" customHeight="1" x14ac:dyDescent="0.25">
      <c r="A105" s="7"/>
      <c r="B105" s="7"/>
      <c r="C105" s="7"/>
      <c r="D105" s="7" t="s">
        <v>320</v>
      </c>
      <c r="E105" s="7"/>
      <c r="F105" s="7"/>
      <c r="G105" s="7"/>
      <c r="H105" s="7"/>
      <c r="I105" s="7"/>
      <c r="J105" s="7"/>
      <c r="K105" s="7"/>
      <c r="L105" s="9" t="s">
        <v>216</v>
      </c>
      <c r="M105" s="31">
        <v>3.7</v>
      </c>
      <c r="N105" s="31">
        <v>7</v>
      </c>
      <c r="O105" s="31">
        <v>3.9</v>
      </c>
      <c r="P105" s="31">
        <v>1.8</v>
      </c>
      <c r="Q105" s="31">
        <v>3.7</v>
      </c>
      <c r="R105" s="31">
        <v>1.8</v>
      </c>
      <c r="S105" s="31">
        <v>7.6</v>
      </c>
      <c r="T105" s="31">
        <v>6.9</v>
      </c>
      <c r="U105" s="31">
        <v>4.5999999999999996</v>
      </c>
    </row>
    <row r="106" spans="1:21" ht="16.5" customHeight="1" x14ac:dyDescent="0.25">
      <c r="A106" s="7"/>
      <c r="B106" s="7"/>
      <c r="C106" s="7"/>
      <c r="D106" s="7" t="s">
        <v>321</v>
      </c>
      <c r="E106" s="7"/>
      <c r="F106" s="7"/>
      <c r="G106" s="7"/>
      <c r="H106" s="7"/>
      <c r="I106" s="7"/>
      <c r="J106" s="7"/>
      <c r="K106" s="7"/>
      <c r="L106" s="9" t="s">
        <v>216</v>
      </c>
      <c r="M106" s="31">
        <v>4.8</v>
      </c>
      <c r="N106" s="31">
        <v>4.5</v>
      </c>
      <c r="O106" s="31">
        <v>5.4</v>
      </c>
      <c r="P106" s="31">
        <v>5.6</v>
      </c>
      <c r="Q106" s="31">
        <v>4.0999999999999996</v>
      </c>
      <c r="R106" s="31">
        <v>3.8</v>
      </c>
      <c r="S106" s="31">
        <v>4.5</v>
      </c>
      <c r="T106" s="31">
        <v>5.2</v>
      </c>
      <c r="U106" s="31">
        <v>4.8</v>
      </c>
    </row>
    <row r="107" spans="1:21" ht="16.5" customHeight="1" x14ac:dyDescent="0.25">
      <c r="A107" s="7"/>
      <c r="B107" s="7"/>
      <c r="C107" s="7"/>
      <c r="D107" s="7" t="s">
        <v>322</v>
      </c>
      <c r="E107" s="7"/>
      <c r="F107" s="7"/>
      <c r="G107" s="7"/>
      <c r="H107" s="7"/>
      <c r="I107" s="7"/>
      <c r="J107" s="7"/>
      <c r="K107" s="7"/>
      <c r="L107" s="9" t="s">
        <v>216</v>
      </c>
      <c r="M107" s="32">
        <v>27.2</v>
      </c>
      <c r="N107" s="32">
        <v>23.2</v>
      </c>
      <c r="O107" s="32">
        <v>28.8</v>
      </c>
      <c r="P107" s="32">
        <v>24.7</v>
      </c>
      <c r="Q107" s="32">
        <v>26.4</v>
      </c>
      <c r="R107" s="32">
        <v>22.4</v>
      </c>
      <c r="S107" s="32">
        <v>29.3</v>
      </c>
      <c r="T107" s="32">
        <v>29.7</v>
      </c>
      <c r="U107" s="32">
        <v>26.1</v>
      </c>
    </row>
    <row r="108" spans="1:21" ht="16.5" customHeight="1" x14ac:dyDescent="0.25">
      <c r="A108" s="7"/>
      <c r="B108" s="7" t="s">
        <v>315</v>
      </c>
      <c r="C108" s="7"/>
      <c r="D108" s="7"/>
      <c r="E108" s="7"/>
      <c r="F108" s="7"/>
      <c r="G108" s="7"/>
      <c r="H108" s="7"/>
      <c r="I108" s="7"/>
      <c r="J108" s="7"/>
      <c r="K108" s="7"/>
      <c r="L108" s="9"/>
      <c r="M108" s="10"/>
      <c r="N108" s="10"/>
      <c r="O108" s="10"/>
      <c r="P108" s="10"/>
      <c r="Q108" s="10"/>
      <c r="R108" s="10"/>
      <c r="S108" s="10"/>
      <c r="T108" s="10"/>
      <c r="U108" s="10"/>
    </row>
    <row r="109" spans="1:21" ht="16.5" customHeight="1" x14ac:dyDescent="0.25">
      <c r="A109" s="7"/>
      <c r="B109" s="7"/>
      <c r="C109" s="7" t="s">
        <v>347</v>
      </c>
      <c r="D109" s="7"/>
      <c r="E109" s="7"/>
      <c r="F109" s="7"/>
      <c r="G109" s="7"/>
      <c r="H109" s="7"/>
      <c r="I109" s="7"/>
      <c r="J109" s="7"/>
      <c r="K109" s="7"/>
      <c r="L109" s="9"/>
      <c r="M109" s="10"/>
      <c r="N109" s="10"/>
      <c r="O109" s="10"/>
      <c r="P109" s="10"/>
      <c r="Q109" s="10"/>
      <c r="R109" s="10"/>
      <c r="S109" s="10"/>
      <c r="T109" s="10"/>
      <c r="U109" s="10"/>
    </row>
    <row r="110" spans="1:21" ht="16.5" customHeight="1" x14ac:dyDescent="0.25">
      <c r="A110" s="14"/>
      <c r="B110" s="14"/>
      <c r="C110" s="14"/>
      <c r="D110" s="14" t="s">
        <v>323</v>
      </c>
      <c r="E110" s="14"/>
      <c r="F110" s="14"/>
      <c r="G110" s="14"/>
      <c r="H110" s="14"/>
      <c r="I110" s="14"/>
      <c r="J110" s="14"/>
      <c r="K110" s="14"/>
      <c r="L110" s="15" t="s">
        <v>317</v>
      </c>
      <c r="M110" s="39">
        <v>4029</v>
      </c>
      <c r="N110" s="39">
        <v>6173</v>
      </c>
      <c r="O110" s="39">
        <v>2341</v>
      </c>
      <c r="P110" s="38">
        <v>353</v>
      </c>
      <c r="Q110" s="39">
        <v>1501</v>
      </c>
      <c r="R110" s="38">
        <v>528</v>
      </c>
      <c r="S110" s="38">
        <v>259</v>
      </c>
      <c r="T110" s="37">
        <v>56</v>
      </c>
      <c r="U110" s="22">
        <v>15240</v>
      </c>
    </row>
    <row r="111" spans="1:21" ht="4.5" customHeight="1" x14ac:dyDescent="0.25">
      <c r="A111" s="27"/>
      <c r="B111" s="27"/>
      <c r="C111" s="2"/>
      <c r="D111" s="2"/>
      <c r="E111" s="2"/>
      <c r="F111" s="2"/>
      <c r="G111" s="2"/>
      <c r="H111" s="2"/>
      <c r="I111" s="2"/>
      <c r="J111" s="2"/>
      <c r="K111" s="2"/>
      <c r="L111" s="2"/>
      <c r="M111" s="2"/>
      <c r="N111" s="2"/>
      <c r="O111" s="2"/>
      <c r="P111" s="2"/>
      <c r="Q111" s="2"/>
      <c r="R111" s="2"/>
      <c r="S111" s="2"/>
      <c r="T111" s="2"/>
      <c r="U111" s="2"/>
    </row>
    <row r="112" spans="1:21" ht="16.5" customHeight="1" x14ac:dyDescent="0.25">
      <c r="A112" s="27"/>
      <c r="B112" s="27"/>
      <c r="C112" s="67" t="s">
        <v>348</v>
      </c>
      <c r="D112" s="67"/>
      <c r="E112" s="67"/>
      <c r="F112" s="67"/>
      <c r="G112" s="67"/>
      <c r="H112" s="67"/>
      <c r="I112" s="67"/>
      <c r="J112" s="67"/>
      <c r="K112" s="67"/>
      <c r="L112" s="67"/>
      <c r="M112" s="67"/>
      <c r="N112" s="67"/>
      <c r="O112" s="67"/>
      <c r="P112" s="67"/>
      <c r="Q112" s="67"/>
      <c r="R112" s="67"/>
      <c r="S112" s="67"/>
      <c r="T112" s="67"/>
      <c r="U112" s="67"/>
    </row>
    <row r="113" spans="1:21" ht="4.5" customHeight="1" x14ac:dyDescent="0.25">
      <c r="A113" s="27"/>
      <c r="B113" s="27"/>
      <c r="C113" s="2"/>
      <c r="D113" s="2"/>
      <c r="E113" s="2"/>
      <c r="F113" s="2"/>
      <c r="G113" s="2"/>
      <c r="H113" s="2"/>
      <c r="I113" s="2"/>
      <c r="J113" s="2"/>
      <c r="K113" s="2"/>
      <c r="L113" s="2"/>
      <c r="M113" s="2"/>
      <c r="N113" s="2"/>
      <c r="O113" s="2"/>
      <c r="P113" s="2"/>
      <c r="Q113" s="2"/>
      <c r="R113" s="2"/>
      <c r="S113" s="2"/>
      <c r="T113" s="2"/>
      <c r="U113" s="2"/>
    </row>
    <row r="114" spans="1:21" ht="55.2" customHeight="1" x14ac:dyDescent="0.25">
      <c r="A114" s="27" t="s">
        <v>139</v>
      </c>
      <c r="B114" s="27"/>
      <c r="C114" s="67" t="s">
        <v>327</v>
      </c>
      <c r="D114" s="67"/>
      <c r="E114" s="67"/>
      <c r="F114" s="67"/>
      <c r="G114" s="67"/>
      <c r="H114" s="67"/>
      <c r="I114" s="67"/>
      <c r="J114" s="67"/>
      <c r="K114" s="67"/>
      <c r="L114" s="67"/>
      <c r="M114" s="67"/>
      <c r="N114" s="67"/>
      <c r="O114" s="67"/>
      <c r="P114" s="67"/>
      <c r="Q114" s="67"/>
      <c r="R114" s="67"/>
      <c r="S114" s="67"/>
      <c r="T114" s="67"/>
      <c r="U114" s="67"/>
    </row>
    <row r="115" spans="1:21" ht="16.5" customHeight="1" x14ac:dyDescent="0.25">
      <c r="A115" s="27" t="s">
        <v>141</v>
      </c>
      <c r="B115" s="27"/>
      <c r="C115" s="67" t="s">
        <v>341</v>
      </c>
      <c r="D115" s="67"/>
      <c r="E115" s="67"/>
      <c r="F115" s="67"/>
      <c r="G115" s="67"/>
      <c r="H115" s="67"/>
      <c r="I115" s="67"/>
      <c r="J115" s="67"/>
      <c r="K115" s="67"/>
      <c r="L115" s="67"/>
      <c r="M115" s="67"/>
      <c r="N115" s="67"/>
      <c r="O115" s="67"/>
      <c r="P115" s="67"/>
      <c r="Q115" s="67"/>
      <c r="R115" s="67"/>
      <c r="S115" s="67"/>
      <c r="T115" s="67"/>
      <c r="U115" s="67"/>
    </row>
    <row r="116" spans="1:21" ht="29.4" customHeight="1" x14ac:dyDescent="0.25">
      <c r="A116" s="27" t="s">
        <v>144</v>
      </c>
      <c r="B116" s="27"/>
      <c r="C116" s="67" t="s">
        <v>328</v>
      </c>
      <c r="D116" s="67"/>
      <c r="E116" s="67"/>
      <c r="F116" s="67"/>
      <c r="G116" s="67"/>
      <c r="H116" s="67"/>
      <c r="I116" s="67"/>
      <c r="J116" s="67"/>
      <c r="K116" s="67"/>
      <c r="L116" s="67"/>
      <c r="M116" s="67"/>
      <c r="N116" s="67"/>
      <c r="O116" s="67"/>
      <c r="P116" s="67"/>
      <c r="Q116" s="67"/>
      <c r="R116" s="67"/>
      <c r="S116" s="67"/>
      <c r="T116" s="67"/>
      <c r="U116" s="67"/>
    </row>
    <row r="117" spans="1:21" ht="55.2" customHeight="1" x14ac:dyDescent="0.25">
      <c r="A117" s="27" t="s">
        <v>146</v>
      </c>
      <c r="B117" s="27"/>
      <c r="C117" s="67" t="s">
        <v>329</v>
      </c>
      <c r="D117" s="67"/>
      <c r="E117" s="67"/>
      <c r="F117" s="67"/>
      <c r="G117" s="67"/>
      <c r="H117" s="67"/>
      <c r="I117" s="67"/>
      <c r="J117" s="67"/>
      <c r="K117" s="67"/>
      <c r="L117" s="67"/>
      <c r="M117" s="67"/>
      <c r="N117" s="67"/>
      <c r="O117" s="67"/>
      <c r="P117" s="67"/>
      <c r="Q117" s="67"/>
      <c r="R117" s="67"/>
      <c r="S117" s="67"/>
      <c r="T117" s="67"/>
      <c r="U117" s="67"/>
    </row>
    <row r="118" spans="1:21" ht="16.5" customHeight="1" x14ac:dyDescent="0.25">
      <c r="A118" s="27" t="s">
        <v>150</v>
      </c>
      <c r="B118" s="27"/>
      <c r="C118" s="67" t="s">
        <v>330</v>
      </c>
      <c r="D118" s="67"/>
      <c r="E118" s="67"/>
      <c r="F118" s="67"/>
      <c r="G118" s="67"/>
      <c r="H118" s="67"/>
      <c r="I118" s="67"/>
      <c r="J118" s="67"/>
      <c r="K118" s="67"/>
      <c r="L118" s="67"/>
      <c r="M118" s="67"/>
      <c r="N118" s="67"/>
      <c r="O118" s="67"/>
      <c r="P118" s="67"/>
      <c r="Q118" s="67"/>
      <c r="R118" s="67"/>
      <c r="S118" s="67"/>
      <c r="T118" s="67"/>
      <c r="U118" s="67"/>
    </row>
    <row r="119" spans="1:21" ht="4.5" customHeight="1" x14ac:dyDescent="0.25"/>
    <row r="120" spans="1:21" ht="16.5" customHeight="1" x14ac:dyDescent="0.25">
      <c r="A120" s="28" t="s">
        <v>167</v>
      </c>
      <c r="B120" s="27"/>
      <c r="C120" s="27"/>
      <c r="D120" s="27"/>
      <c r="E120" s="67" t="s">
        <v>342</v>
      </c>
      <c r="F120" s="67"/>
      <c r="G120" s="67"/>
      <c r="H120" s="67"/>
      <c r="I120" s="67"/>
      <c r="J120" s="67"/>
      <c r="K120" s="67"/>
      <c r="L120" s="67"/>
      <c r="M120" s="67"/>
      <c r="N120" s="67"/>
      <c r="O120" s="67"/>
      <c r="P120" s="67"/>
      <c r="Q120" s="67"/>
      <c r="R120" s="67"/>
      <c r="S120" s="67"/>
      <c r="T120" s="67"/>
      <c r="U120" s="67"/>
    </row>
  </sheetData>
  <mergeCells count="8">
    <mergeCell ref="C117:U117"/>
    <mergeCell ref="C118:U118"/>
    <mergeCell ref="E120:U120"/>
    <mergeCell ref="K1:U1"/>
    <mergeCell ref="C112:U112"/>
    <mergeCell ref="C114:U114"/>
    <mergeCell ref="C115:U115"/>
    <mergeCell ref="C116:U116"/>
  </mergeCells>
  <pageMargins left="0.7" right="0.7" top="0.75" bottom="0.75" header="0.3" footer="0.3"/>
  <pageSetup paperSize="9" fitToHeight="0" orientation="landscape" horizontalDpi="300" verticalDpi="300"/>
  <headerFooter scaleWithDoc="0" alignWithMargins="0">
    <oddHeader>&amp;C&amp;"Arial"&amp;8TABLE 15A.10</oddHeader>
    <oddFooter>&amp;L&amp;"Arial"&amp;8REPORT ON
GOVERNMENT
SERVICES 2022&amp;R&amp;"Arial"&amp;8SERVICES FOR PEOPLE
WITH DISABILITY
PAGE &amp;B&amp;P&amp;B</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21"/>
  <sheetViews>
    <sheetView showGridLines="0" zoomScaleNormal="100" workbookViewId="0"/>
  </sheetViews>
  <sheetFormatPr defaultRowHeight="13.2" x14ac:dyDescent="0.25"/>
  <cols>
    <col min="1" max="10" width="1.6640625" customWidth="1"/>
    <col min="11" max="11" width="8.33203125" customWidth="1"/>
    <col min="12" max="12" width="5.44140625" customWidth="1"/>
    <col min="13" max="20" width="7.5546875" customWidth="1"/>
    <col min="21" max="21" width="8.5546875" customWidth="1"/>
  </cols>
  <sheetData>
    <row r="1" spans="1:21" ht="33.9" customHeight="1" x14ac:dyDescent="0.25">
      <c r="A1" s="8" t="s">
        <v>349</v>
      </c>
      <c r="B1" s="8"/>
      <c r="C1" s="8"/>
      <c r="D1" s="8"/>
      <c r="E1" s="8"/>
      <c r="F1" s="8"/>
      <c r="G1" s="8"/>
      <c r="H1" s="8"/>
      <c r="I1" s="8"/>
      <c r="J1" s="8"/>
      <c r="K1" s="72" t="s">
        <v>350</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103</v>
      </c>
    </row>
    <row r="3" spans="1:21" ht="16.5" customHeight="1" x14ac:dyDescent="0.25">
      <c r="A3" s="7" t="s">
        <v>314</v>
      </c>
      <c r="B3" s="7"/>
      <c r="C3" s="7"/>
      <c r="D3" s="7"/>
      <c r="E3" s="7"/>
      <c r="F3" s="7"/>
      <c r="G3" s="7"/>
      <c r="H3" s="7"/>
      <c r="I3" s="7"/>
      <c r="J3" s="7"/>
      <c r="K3" s="7"/>
      <c r="L3" s="9"/>
      <c r="M3" s="10"/>
      <c r="N3" s="10"/>
      <c r="O3" s="10"/>
      <c r="P3" s="10"/>
      <c r="Q3" s="10"/>
      <c r="R3" s="10"/>
      <c r="S3" s="10"/>
      <c r="T3" s="10"/>
      <c r="U3" s="10"/>
    </row>
    <row r="4" spans="1:21" ht="16.5" customHeight="1" x14ac:dyDescent="0.25">
      <c r="A4" s="7"/>
      <c r="B4" s="7" t="s">
        <v>315</v>
      </c>
      <c r="C4" s="7"/>
      <c r="D4" s="7"/>
      <c r="E4" s="7"/>
      <c r="F4" s="7"/>
      <c r="G4" s="7"/>
      <c r="H4" s="7"/>
      <c r="I4" s="7"/>
      <c r="J4" s="7"/>
      <c r="K4" s="7"/>
      <c r="L4" s="9"/>
      <c r="M4" s="10"/>
      <c r="N4" s="10"/>
      <c r="O4" s="10"/>
      <c r="P4" s="10"/>
      <c r="Q4" s="10"/>
      <c r="R4" s="10"/>
      <c r="S4" s="10"/>
      <c r="T4" s="10"/>
      <c r="U4" s="10"/>
    </row>
    <row r="5" spans="1:21" ht="16.5" customHeight="1" x14ac:dyDescent="0.25">
      <c r="A5" s="7"/>
      <c r="B5" s="7"/>
      <c r="C5" s="7" t="s">
        <v>351</v>
      </c>
      <c r="D5" s="7"/>
      <c r="E5" s="7"/>
      <c r="F5" s="7"/>
      <c r="G5" s="7"/>
      <c r="H5" s="7"/>
      <c r="I5" s="7"/>
      <c r="J5" s="7"/>
      <c r="K5" s="7"/>
      <c r="L5" s="9"/>
      <c r="M5" s="10"/>
      <c r="N5" s="10"/>
      <c r="O5" s="10"/>
      <c r="P5" s="10"/>
      <c r="Q5" s="10"/>
      <c r="R5" s="10"/>
      <c r="S5" s="10"/>
      <c r="T5" s="10"/>
      <c r="U5" s="10"/>
    </row>
    <row r="6" spans="1:21" ht="16.5" customHeight="1" x14ac:dyDescent="0.25">
      <c r="A6" s="7"/>
      <c r="B6" s="7"/>
      <c r="C6" s="7"/>
      <c r="D6" s="7" t="s">
        <v>316</v>
      </c>
      <c r="E6" s="7"/>
      <c r="F6" s="7"/>
      <c r="G6" s="7"/>
      <c r="H6" s="7"/>
      <c r="I6" s="7"/>
      <c r="J6" s="7"/>
      <c r="K6" s="7"/>
      <c r="L6" s="9" t="s">
        <v>317</v>
      </c>
      <c r="M6" s="23">
        <v>3399</v>
      </c>
      <c r="N6" s="23">
        <v>2995</v>
      </c>
      <c r="O6" s="23">
        <v>1070</v>
      </c>
      <c r="P6" s="20">
        <v>841</v>
      </c>
      <c r="Q6" s="20">
        <v>863</v>
      </c>
      <c r="R6" s="34">
        <v>52</v>
      </c>
      <c r="S6" s="20">
        <v>199</v>
      </c>
      <c r="T6" s="34">
        <v>86</v>
      </c>
      <c r="U6" s="23">
        <v>9510</v>
      </c>
    </row>
    <row r="7" spans="1:21" ht="16.5" customHeight="1" x14ac:dyDescent="0.25">
      <c r="A7" s="7"/>
      <c r="B7" s="7"/>
      <c r="C7" s="7"/>
      <c r="D7" s="7" t="s">
        <v>352</v>
      </c>
      <c r="E7" s="7"/>
      <c r="F7" s="7"/>
      <c r="G7" s="7"/>
      <c r="H7" s="7"/>
      <c r="I7" s="7"/>
      <c r="J7" s="7"/>
      <c r="K7" s="7"/>
      <c r="L7" s="9" t="s">
        <v>317</v>
      </c>
      <c r="M7" s="23">
        <v>2405</v>
      </c>
      <c r="N7" s="23">
        <v>2198</v>
      </c>
      <c r="O7" s="20">
        <v>603</v>
      </c>
      <c r="P7" s="20">
        <v>604</v>
      </c>
      <c r="Q7" s="20">
        <v>453</v>
      </c>
      <c r="R7" s="34">
        <v>62</v>
      </c>
      <c r="S7" s="20">
        <v>108</v>
      </c>
      <c r="T7" s="20">
        <v>204</v>
      </c>
      <c r="U7" s="23">
        <v>6641</v>
      </c>
    </row>
    <row r="8" spans="1:21" ht="16.5" customHeight="1" x14ac:dyDescent="0.25">
      <c r="A8" s="7"/>
      <c r="B8" s="7"/>
      <c r="C8" s="7"/>
      <c r="D8" s="7" t="s">
        <v>319</v>
      </c>
      <c r="E8" s="7"/>
      <c r="F8" s="7"/>
      <c r="G8" s="7"/>
      <c r="H8" s="7"/>
      <c r="I8" s="7"/>
      <c r="J8" s="7"/>
      <c r="K8" s="7"/>
      <c r="L8" s="9" t="s">
        <v>317</v>
      </c>
      <c r="M8" s="23">
        <v>2053</v>
      </c>
      <c r="N8" s="23">
        <v>2348</v>
      </c>
      <c r="O8" s="20">
        <v>662</v>
      </c>
      <c r="P8" s="20">
        <v>373</v>
      </c>
      <c r="Q8" s="20">
        <v>242</v>
      </c>
      <c r="R8" s="34">
        <v>30</v>
      </c>
      <c r="S8" s="20">
        <v>121</v>
      </c>
      <c r="T8" s="20">
        <v>190</v>
      </c>
      <c r="U8" s="23">
        <v>6023</v>
      </c>
    </row>
    <row r="9" spans="1:21" ht="16.5" customHeight="1" x14ac:dyDescent="0.25">
      <c r="A9" s="7"/>
      <c r="B9" s="7"/>
      <c r="C9" s="7"/>
      <c r="D9" s="7" t="s">
        <v>320</v>
      </c>
      <c r="E9" s="7"/>
      <c r="F9" s="7"/>
      <c r="G9" s="7"/>
      <c r="H9" s="7"/>
      <c r="I9" s="7"/>
      <c r="J9" s="7"/>
      <c r="K9" s="7"/>
      <c r="L9" s="9" t="s">
        <v>317</v>
      </c>
      <c r="M9" s="20">
        <v>871</v>
      </c>
      <c r="N9" s="23">
        <v>1533</v>
      </c>
      <c r="O9" s="20">
        <v>264</v>
      </c>
      <c r="P9" s="20">
        <v>100</v>
      </c>
      <c r="Q9" s="20">
        <v>180</v>
      </c>
      <c r="R9" s="34">
        <v>15</v>
      </c>
      <c r="S9" s="34">
        <v>91</v>
      </c>
      <c r="T9" s="34">
        <v>60</v>
      </c>
      <c r="U9" s="23">
        <v>3114</v>
      </c>
    </row>
    <row r="10" spans="1:21" ht="16.5" customHeight="1" x14ac:dyDescent="0.25">
      <c r="A10" s="7"/>
      <c r="B10" s="7"/>
      <c r="C10" s="7"/>
      <c r="D10" s="7" t="s">
        <v>321</v>
      </c>
      <c r="E10" s="7"/>
      <c r="F10" s="7"/>
      <c r="G10" s="7"/>
      <c r="H10" s="7"/>
      <c r="I10" s="7"/>
      <c r="J10" s="7"/>
      <c r="K10" s="7"/>
      <c r="L10" s="9" t="s">
        <v>317</v>
      </c>
      <c r="M10" s="20">
        <v>946</v>
      </c>
      <c r="N10" s="20">
        <v>690</v>
      </c>
      <c r="O10" s="20">
        <v>243</v>
      </c>
      <c r="P10" s="20">
        <v>184</v>
      </c>
      <c r="Q10" s="20">
        <v>135</v>
      </c>
      <c r="R10" s="34">
        <v>12</v>
      </c>
      <c r="S10" s="34">
        <v>35</v>
      </c>
      <c r="T10" s="34">
        <v>74</v>
      </c>
      <c r="U10" s="23">
        <v>2319</v>
      </c>
    </row>
    <row r="11" spans="1:21" ht="16.5" customHeight="1" x14ac:dyDescent="0.25">
      <c r="A11" s="7"/>
      <c r="B11" s="7"/>
      <c r="C11" s="7"/>
      <c r="D11" s="7" t="s">
        <v>322</v>
      </c>
      <c r="E11" s="7"/>
      <c r="F11" s="7"/>
      <c r="G11" s="7"/>
      <c r="H11" s="7"/>
      <c r="I11" s="7"/>
      <c r="J11" s="7"/>
      <c r="K11" s="7"/>
      <c r="L11" s="9" t="s">
        <v>317</v>
      </c>
      <c r="M11" s="23">
        <v>5880</v>
      </c>
      <c r="N11" s="23">
        <v>4747</v>
      </c>
      <c r="O11" s="23">
        <v>2314</v>
      </c>
      <c r="P11" s="23">
        <v>1337</v>
      </c>
      <c r="Q11" s="23">
        <v>1248</v>
      </c>
      <c r="R11" s="20">
        <v>157</v>
      </c>
      <c r="S11" s="20">
        <v>372</v>
      </c>
      <c r="T11" s="20">
        <v>450</v>
      </c>
      <c r="U11" s="21">
        <v>16506</v>
      </c>
    </row>
    <row r="12" spans="1:21" ht="16.5" customHeight="1" x14ac:dyDescent="0.25">
      <c r="A12" s="7"/>
      <c r="B12" s="7" t="s">
        <v>324</v>
      </c>
      <c r="C12" s="7"/>
      <c r="D12" s="7"/>
      <c r="E12" s="7"/>
      <c r="F12" s="7"/>
      <c r="G12" s="7"/>
      <c r="H12" s="7"/>
      <c r="I12" s="7"/>
      <c r="J12" s="7"/>
      <c r="K12" s="7"/>
      <c r="L12" s="9"/>
      <c r="M12" s="10"/>
      <c r="N12" s="10"/>
      <c r="O12" s="10"/>
      <c r="P12" s="10"/>
      <c r="Q12" s="10"/>
      <c r="R12" s="10"/>
      <c r="S12" s="10"/>
      <c r="T12" s="10"/>
      <c r="U12" s="10"/>
    </row>
    <row r="13" spans="1:21" ht="16.5" customHeight="1" x14ac:dyDescent="0.25">
      <c r="A13" s="7"/>
      <c r="B13" s="7"/>
      <c r="C13" s="7" t="s">
        <v>351</v>
      </c>
      <c r="D13" s="7"/>
      <c r="E13" s="7"/>
      <c r="F13" s="7"/>
      <c r="G13" s="7"/>
      <c r="H13" s="7"/>
      <c r="I13" s="7"/>
      <c r="J13" s="7"/>
      <c r="K13" s="7"/>
      <c r="L13" s="9"/>
      <c r="M13" s="10"/>
      <c r="N13" s="10"/>
      <c r="O13" s="10"/>
      <c r="P13" s="10"/>
      <c r="Q13" s="10"/>
      <c r="R13" s="10"/>
      <c r="S13" s="10"/>
      <c r="T13" s="10"/>
      <c r="U13" s="10"/>
    </row>
    <row r="14" spans="1:21" ht="16.5" customHeight="1" x14ac:dyDescent="0.25">
      <c r="A14" s="7"/>
      <c r="B14" s="7"/>
      <c r="C14" s="7"/>
      <c r="D14" s="7" t="s">
        <v>316</v>
      </c>
      <c r="E14" s="7"/>
      <c r="F14" s="7"/>
      <c r="G14" s="7"/>
      <c r="H14" s="7"/>
      <c r="I14" s="7"/>
      <c r="J14" s="7"/>
      <c r="K14" s="7"/>
      <c r="L14" s="9" t="s">
        <v>216</v>
      </c>
      <c r="M14" s="32">
        <v>21.9</v>
      </c>
      <c r="N14" s="32">
        <v>20.6</v>
      </c>
      <c r="O14" s="32">
        <v>20.8</v>
      </c>
      <c r="P14" s="32">
        <v>24.5</v>
      </c>
      <c r="Q14" s="32">
        <v>27.7</v>
      </c>
      <c r="R14" s="32">
        <v>15.9</v>
      </c>
      <c r="S14" s="32">
        <v>21.5</v>
      </c>
      <c r="T14" s="31">
        <v>8.1</v>
      </c>
      <c r="U14" s="32">
        <v>21.6</v>
      </c>
    </row>
    <row r="15" spans="1:21" ht="16.5" customHeight="1" x14ac:dyDescent="0.25">
      <c r="A15" s="7"/>
      <c r="B15" s="7"/>
      <c r="C15" s="7"/>
      <c r="D15" s="7" t="s">
        <v>352</v>
      </c>
      <c r="E15" s="7"/>
      <c r="F15" s="7"/>
      <c r="G15" s="7"/>
      <c r="H15" s="7"/>
      <c r="I15" s="7"/>
      <c r="J15" s="7"/>
      <c r="K15" s="7"/>
      <c r="L15" s="9" t="s">
        <v>216</v>
      </c>
      <c r="M15" s="32">
        <v>15.5</v>
      </c>
      <c r="N15" s="32">
        <v>15.1</v>
      </c>
      <c r="O15" s="32">
        <v>11.7</v>
      </c>
      <c r="P15" s="32">
        <v>17.600000000000001</v>
      </c>
      <c r="Q15" s="32">
        <v>14.5</v>
      </c>
      <c r="R15" s="32">
        <v>18.899999999999999</v>
      </c>
      <c r="S15" s="32">
        <v>11.7</v>
      </c>
      <c r="T15" s="32">
        <v>19.2</v>
      </c>
      <c r="U15" s="32">
        <v>15.1</v>
      </c>
    </row>
    <row r="16" spans="1:21" ht="16.5" customHeight="1" x14ac:dyDescent="0.25">
      <c r="A16" s="7"/>
      <c r="B16" s="7"/>
      <c r="C16" s="7"/>
      <c r="D16" s="7" t="s">
        <v>319</v>
      </c>
      <c r="E16" s="7"/>
      <c r="F16" s="7"/>
      <c r="G16" s="7"/>
      <c r="H16" s="7"/>
      <c r="I16" s="7"/>
      <c r="J16" s="7"/>
      <c r="K16" s="7"/>
      <c r="L16" s="9" t="s">
        <v>216</v>
      </c>
      <c r="M16" s="32">
        <v>13.2</v>
      </c>
      <c r="N16" s="32">
        <v>16.2</v>
      </c>
      <c r="O16" s="32">
        <v>12.8</v>
      </c>
      <c r="P16" s="32">
        <v>10.8</v>
      </c>
      <c r="Q16" s="31">
        <v>7.8</v>
      </c>
      <c r="R16" s="31">
        <v>9.1</v>
      </c>
      <c r="S16" s="32">
        <v>13.1</v>
      </c>
      <c r="T16" s="32">
        <v>17.899999999999999</v>
      </c>
      <c r="U16" s="32">
        <v>13.7</v>
      </c>
    </row>
    <row r="17" spans="1:21" ht="16.5" customHeight="1" x14ac:dyDescent="0.25">
      <c r="A17" s="7"/>
      <c r="B17" s="7"/>
      <c r="C17" s="7"/>
      <c r="D17" s="7" t="s">
        <v>320</v>
      </c>
      <c r="E17" s="7"/>
      <c r="F17" s="7"/>
      <c r="G17" s="7"/>
      <c r="H17" s="7"/>
      <c r="I17" s="7"/>
      <c r="J17" s="7"/>
      <c r="K17" s="7"/>
      <c r="L17" s="9" t="s">
        <v>216</v>
      </c>
      <c r="M17" s="31">
        <v>5.6</v>
      </c>
      <c r="N17" s="32">
        <v>10.6</v>
      </c>
      <c r="O17" s="31">
        <v>5.0999999999999996</v>
      </c>
      <c r="P17" s="31">
        <v>2.9</v>
      </c>
      <c r="Q17" s="31">
        <v>5.8</v>
      </c>
      <c r="R17" s="31">
        <v>4.5999999999999996</v>
      </c>
      <c r="S17" s="31">
        <v>9.8000000000000007</v>
      </c>
      <c r="T17" s="31">
        <v>5.6</v>
      </c>
      <c r="U17" s="31">
        <v>7.1</v>
      </c>
    </row>
    <row r="18" spans="1:21" ht="16.5" customHeight="1" x14ac:dyDescent="0.25">
      <c r="A18" s="7"/>
      <c r="B18" s="7"/>
      <c r="C18" s="7"/>
      <c r="D18" s="7" t="s">
        <v>321</v>
      </c>
      <c r="E18" s="7"/>
      <c r="F18" s="7"/>
      <c r="G18" s="7"/>
      <c r="H18" s="7"/>
      <c r="I18" s="7"/>
      <c r="J18" s="7"/>
      <c r="K18" s="7"/>
      <c r="L18" s="9" t="s">
        <v>216</v>
      </c>
      <c r="M18" s="31">
        <v>6.1</v>
      </c>
      <c r="N18" s="31">
        <v>4.8</v>
      </c>
      <c r="O18" s="31">
        <v>4.7</v>
      </c>
      <c r="P18" s="31">
        <v>5.4</v>
      </c>
      <c r="Q18" s="31">
        <v>4.3</v>
      </c>
      <c r="R18" s="31">
        <v>3.7</v>
      </c>
      <c r="S18" s="31">
        <v>3.8</v>
      </c>
      <c r="T18" s="31">
        <v>7</v>
      </c>
      <c r="U18" s="31">
        <v>5.3</v>
      </c>
    </row>
    <row r="19" spans="1:21" ht="16.5" customHeight="1" x14ac:dyDescent="0.25">
      <c r="A19" s="7"/>
      <c r="B19" s="7"/>
      <c r="C19" s="7"/>
      <c r="D19" s="7" t="s">
        <v>322</v>
      </c>
      <c r="E19" s="7"/>
      <c r="F19" s="7"/>
      <c r="G19" s="7"/>
      <c r="H19" s="7"/>
      <c r="I19" s="7"/>
      <c r="J19" s="7"/>
      <c r="K19" s="7"/>
      <c r="L19" s="9" t="s">
        <v>216</v>
      </c>
      <c r="M19" s="32">
        <v>37.799999999999997</v>
      </c>
      <c r="N19" s="32">
        <v>32.700000000000003</v>
      </c>
      <c r="O19" s="32">
        <v>44.9</v>
      </c>
      <c r="P19" s="32">
        <v>38.9</v>
      </c>
      <c r="Q19" s="32">
        <v>40</v>
      </c>
      <c r="R19" s="32">
        <v>47.9</v>
      </c>
      <c r="S19" s="32">
        <v>40.200000000000003</v>
      </c>
      <c r="T19" s="32">
        <v>42.3</v>
      </c>
      <c r="U19" s="32">
        <v>37.4</v>
      </c>
    </row>
    <row r="20" spans="1:21" ht="16.5" customHeight="1" x14ac:dyDescent="0.25">
      <c r="A20" s="7"/>
      <c r="B20" s="7" t="s">
        <v>315</v>
      </c>
      <c r="C20" s="7"/>
      <c r="D20" s="7"/>
      <c r="E20" s="7"/>
      <c r="F20" s="7"/>
      <c r="G20" s="7"/>
      <c r="H20" s="7"/>
      <c r="I20" s="7"/>
      <c r="J20" s="7"/>
      <c r="K20" s="7"/>
      <c r="L20" s="9"/>
      <c r="M20" s="10"/>
      <c r="N20" s="10"/>
      <c r="O20" s="10"/>
      <c r="P20" s="10"/>
      <c r="Q20" s="10"/>
      <c r="R20" s="10"/>
      <c r="S20" s="10"/>
      <c r="T20" s="10"/>
      <c r="U20" s="10"/>
    </row>
    <row r="21" spans="1:21" ht="16.5" customHeight="1" x14ac:dyDescent="0.25">
      <c r="A21" s="7"/>
      <c r="B21" s="7"/>
      <c r="C21" s="7" t="s">
        <v>353</v>
      </c>
      <c r="D21" s="7"/>
      <c r="E21" s="7"/>
      <c r="F21" s="7"/>
      <c r="G21" s="7"/>
      <c r="H21" s="7"/>
      <c r="I21" s="7"/>
      <c r="J21" s="7"/>
      <c r="K21" s="7"/>
      <c r="L21" s="9"/>
      <c r="M21" s="10"/>
      <c r="N21" s="10"/>
      <c r="O21" s="10"/>
      <c r="P21" s="10"/>
      <c r="Q21" s="10"/>
      <c r="R21" s="10"/>
      <c r="S21" s="10"/>
      <c r="T21" s="10"/>
      <c r="U21" s="10"/>
    </row>
    <row r="22" spans="1:21" ht="16.5" customHeight="1" x14ac:dyDescent="0.25">
      <c r="A22" s="7"/>
      <c r="B22" s="7"/>
      <c r="C22" s="7"/>
      <c r="D22" s="7" t="s">
        <v>316</v>
      </c>
      <c r="E22" s="7"/>
      <c r="F22" s="7"/>
      <c r="G22" s="7"/>
      <c r="H22" s="7"/>
      <c r="I22" s="7"/>
      <c r="J22" s="7"/>
      <c r="K22" s="7"/>
      <c r="L22" s="9" t="s">
        <v>317</v>
      </c>
      <c r="M22" s="21">
        <v>42749</v>
      </c>
      <c r="N22" s="21">
        <v>34367</v>
      </c>
      <c r="O22" s="21">
        <v>30316</v>
      </c>
      <c r="P22" s="21">
        <v>11347</v>
      </c>
      <c r="Q22" s="21">
        <v>14807</v>
      </c>
      <c r="R22" s="23">
        <v>3256</v>
      </c>
      <c r="S22" s="23">
        <v>2398</v>
      </c>
      <c r="T22" s="20">
        <v>861</v>
      </c>
      <c r="U22" s="18">
        <v>140110</v>
      </c>
    </row>
    <row r="23" spans="1:21" ht="16.5" customHeight="1" x14ac:dyDescent="0.25">
      <c r="A23" s="7"/>
      <c r="B23" s="7"/>
      <c r="C23" s="7"/>
      <c r="D23" s="7" t="s">
        <v>352</v>
      </c>
      <c r="E23" s="7"/>
      <c r="F23" s="7"/>
      <c r="G23" s="7"/>
      <c r="H23" s="7"/>
      <c r="I23" s="7"/>
      <c r="J23" s="7"/>
      <c r="K23" s="7"/>
      <c r="L23" s="9" t="s">
        <v>317</v>
      </c>
      <c r="M23" s="21">
        <v>26962</v>
      </c>
      <c r="N23" s="21">
        <v>22327</v>
      </c>
      <c r="O23" s="21">
        <v>15614</v>
      </c>
      <c r="P23" s="23">
        <v>6346</v>
      </c>
      <c r="Q23" s="23">
        <v>7383</v>
      </c>
      <c r="R23" s="23">
        <v>2625</v>
      </c>
      <c r="S23" s="23">
        <v>1312</v>
      </c>
      <c r="T23" s="20">
        <v>603</v>
      </c>
      <c r="U23" s="21">
        <v>83182</v>
      </c>
    </row>
    <row r="24" spans="1:21" ht="16.5" customHeight="1" x14ac:dyDescent="0.25">
      <c r="A24" s="7"/>
      <c r="B24" s="7"/>
      <c r="C24" s="7"/>
      <c r="D24" s="7" t="s">
        <v>319</v>
      </c>
      <c r="E24" s="7"/>
      <c r="F24" s="7"/>
      <c r="G24" s="7"/>
      <c r="H24" s="7"/>
      <c r="I24" s="7"/>
      <c r="J24" s="7"/>
      <c r="K24" s="7"/>
      <c r="L24" s="9" t="s">
        <v>317</v>
      </c>
      <c r="M24" s="21">
        <v>12314</v>
      </c>
      <c r="N24" s="21">
        <v>13870</v>
      </c>
      <c r="O24" s="23">
        <v>8162</v>
      </c>
      <c r="P24" s="23">
        <v>3152</v>
      </c>
      <c r="Q24" s="23">
        <v>2516</v>
      </c>
      <c r="R24" s="20">
        <v>826</v>
      </c>
      <c r="S24" s="20">
        <v>907</v>
      </c>
      <c r="T24" s="20">
        <v>244</v>
      </c>
      <c r="U24" s="21">
        <v>42000</v>
      </c>
    </row>
    <row r="25" spans="1:21" ht="16.5" customHeight="1" x14ac:dyDescent="0.25">
      <c r="A25" s="7"/>
      <c r="B25" s="7"/>
      <c r="C25" s="7"/>
      <c r="D25" s="7" t="s">
        <v>320</v>
      </c>
      <c r="E25" s="7"/>
      <c r="F25" s="7"/>
      <c r="G25" s="7"/>
      <c r="H25" s="7"/>
      <c r="I25" s="7"/>
      <c r="J25" s="7"/>
      <c r="K25" s="7"/>
      <c r="L25" s="9" t="s">
        <v>317</v>
      </c>
      <c r="M25" s="21">
        <v>10285</v>
      </c>
      <c r="N25" s="21">
        <v>11683</v>
      </c>
      <c r="O25" s="23">
        <v>7212</v>
      </c>
      <c r="P25" s="23">
        <v>1056</v>
      </c>
      <c r="Q25" s="23">
        <v>2456</v>
      </c>
      <c r="R25" s="20">
        <v>699</v>
      </c>
      <c r="S25" s="20">
        <v>715</v>
      </c>
      <c r="T25" s="20">
        <v>405</v>
      </c>
      <c r="U25" s="21">
        <v>34519</v>
      </c>
    </row>
    <row r="26" spans="1:21" ht="16.5" customHeight="1" x14ac:dyDescent="0.25">
      <c r="A26" s="7"/>
      <c r="B26" s="7"/>
      <c r="C26" s="7"/>
      <c r="D26" s="7" t="s">
        <v>321</v>
      </c>
      <c r="E26" s="7"/>
      <c r="F26" s="7"/>
      <c r="G26" s="7"/>
      <c r="H26" s="7"/>
      <c r="I26" s="7"/>
      <c r="J26" s="7"/>
      <c r="K26" s="7"/>
      <c r="L26" s="9" t="s">
        <v>317</v>
      </c>
      <c r="M26" s="23">
        <v>5292</v>
      </c>
      <c r="N26" s="23">
        <v>4077</v>
      </c>
      <c r="O26" s="23">
        <v>3783</v>
      </c>
      <c r="P26" s="23">
        <v>1484</v>
      </c>
      <c r="Q26" s="23">
        <v>1380</v>
      </c>
      <c r="R26" s="20">
        <v>419</v>
      </c>
      <c r="S26" s="20">
        <v>318</v>
      </c>
      <c r="T26" s="20">
        <v>126</v>
      </c>
      <c r="U26" s="21">
        <v>16880</v>
      </c>
    </row>
    <row r="27" spans="1:21" ht="16.5" customHeight="1" x14ac:dyDescent="0.25">
      <c r="A27" s="7"/>
      <c r="B27" s="7"/>
      <c r="C27" s="7"/>
      <c r="D27" s="7" t="s">
        <v>322</v>
      </c>
      <c r="E27" s="7"/>
      <c r="F27" s="7"/>
      <c r="G27" s="7"/>
      <c r="H27" s="7"/>
      <c r="I27" s="7"/>
      <c r="J27" s="7"/>
      <c r="K27" s="7"/>
      <c r="L27" s="9" t="s">
        <v>317</v>
      </c>
      <c r="M27" s="21">
        <v>31527</v>
      </c>
      <c r="N27" s="21">
        <v>23622</v>
      </c>
      <c r="O27" s="21">
        <v>22466</v>
      </c>
      <c r="P27" s="23">
        <v>8081</v>
      </c>
      <c r="Q27" s="23">
        <v>9322</v>
      </c>
      <c r="R27" s="23">
        <v>2494</v>
      </c>
      <c r="S27" s="23">
        <v>1940</v>
      </c>
      <c r="T27" s="20">
        <v>886</v>
      </c>
      <c r="U27" s="18">
        <v>100349</v>
      </c>
    </row>
    <row r="28" spans="1:21" ht="16.5" customHeight="1" x14ac:dyDescent="0.25">
      <c r="A28" s="7"/>
      <c r="B28" s="7" t="s">
        <v>324</v>
      </c>
      <c r="C28" s="7"/>
      <c r="D28" s="7"/>
      <c r="E28" s="7"/>
      <c r="F28" s="7"/>
      <c r="G28" s="7"/>
      <c r="H28" s="7"/>
      <c r="I28" s="7"/>
      <c r="J28" s="7"/>
      <c r="K28" s="7"/>
      <c r="L28" s="9"/>
      <c r="M28" s="10"/>
      <c r="N28" s="10"/>
      <c r="O28" s="10"/>
      <c r="P28" s="10"/>
      <c r="Q28" s="10"/>
      <c r="R28" s="10"/>
      <c r="S28" s="10"/>
      <c r="T28" s="10"/>
      <c r="U28" s="10"/>
    </row>
    <row r="29" spans="1:21" ht="16.5" customHeight="1" x14ac:dyDescent="0.25">
      <c r="A29" s="7"/>
      <c r="B29" s="7"/>
      <c r="C29" s="7" t="s">
        <v>353</v>
      </c>
      <c r="D29" s="7"/>
      <c r="E29" s="7"/>
      <c r="F29" s="7"/>
      <c r="G29" s="7"/>
      <c r="H29" s="7"/>
      <c r="I29" s="7"/>
      <c r="J29" s="7"/>
      <c r="K29" s="7"/>
      <c r="L29" s="9"/>
      <c r="M29" s="10"/>
      <c r="N29" s="10"/>
      <c r="O29" s="10"/>
      <c r="P29" s="10"/>
      <c r="Q29" s="10"/>
      <c r="R29" s="10"/>
      <c r="S29" s="10"/>
      <c r="T29" s="10"/>
      <c r="U29" s="10"/>
    </row>
    <row r="30" spans="1:21" ht="16.5" customHeight="1" x14ac:dyDescent="0.25">
      <c r="A30" s="7"/>
      <c r="B30" s="7"/>
      <c r="C30" s="7"/>
      <c r="D30" s="7" t="s">
        <v>316</v>
      </c>
      <c r="E30" s="7"/>
      <c r="F30" s="7"/>
      <c r="G30" s="7"/>
      <c r="H30" s="7"/>
      <c r="I30" s="7"/>
      <c r="J30" s="7"/>
      <c r="K30" s="7"/>
      <c r="L30" s="9" t="s">
        <v>216</v>
      </c>
      <c r="M30" s="32">
        <v>33.1</v>
      </c>
      <c r="N30" s="32">
        <v>31.3</v>
      </c>
      <c r="O30" s="32">
        <v>34.6</v>
      </c>
      <c r="P30" s="32">
        <v>36.1</v>
      </c>
      <c r="Q30" s="32">
        <v>39.1</v>
      </c>
      <c r="R30" s="32">
        <v>31.6</v>
      </c>
      <c r="S30" s="32">
        <v>31.6</v>
      </c>
      <c r="T30" s="32">
        <v>27.6</v>
      </c>
      <c r="U30" s="32">
        <v>33.6</v>
      </c>
    </row>
    <row r="31" spans="1:21" ht="16.5" customHeight="1" x14ac:dyDescent="0.25">
      <c r="A31" s="7"/>
      <c r="B31" s="7"/>
      <c r="C31" s="7"/>
      <c r="D31" s="7" t="s">
        <v>352</v>
      </c>
      <c r="E31" s="7"/>
      <c r="F31" s="7"/>
      <c r="G31" s="7"/>
      <c r="H31" s="7"/>
      <c r="I31" s="7"/>
      <c r="J31" s="7"/>
      <c r="K31" s="7"/>
      <c r="L31" s="9" t="s">
        <v>216</v>
      </c>
      <c r="M31" s="32">
        <v>20.9</v>
      </c>
      <c r="N31" s="32">
        <v>20.3</v>
      </c>
      <c r="O31" s="32">
        <v>17.8</v>
      </c>
      <c r="P31" s="32">
        <v>20.2</v>
      </c>
      <c r="Q31" s="32">
        <v>19.5</v>
      </c>
      <c r="R31" s="32">
        <v>25.4</v>
      </c>
      <c r="S31" s="32">
        <v>17.3</v>
      </c>
      <c r="T31" s="32">
        <v>19.3</v>
      </c>
      <c r="U31" s="32">
        <v>19.899999999999999</v>
      </c>
    </row>
    <row r="32" spans="1:21" ht="16.5" customHeight="1" x14ac:dyDescent="0.25">
      <c r="A32" s="7"/>
      <c r="B32" s="7"/>
      <c r="C32" s="7"/>
      <c r="D32" s="7" t="s">
        <v>319</v>
      </c>
      <c r="E32" s="7"/>
      <c r="F32" s="7"/>
      <c r="G32" s="7"/>
      <c r="H32" s="7"/>
      <c r="I32" s="7"/>
      <c r="J32" s="7"/>
      <c r="K32" s="7"/>
      <c r="L32" s="9" t="s">
        <v>216</v>
      </c>
      <c r="M32" s="31">
        <v>9.5</v>
      </c>
      <c r="N32" s="32">
        <v>12.6</v>
      </c>
      <c r="O32" s="31">
        <v>9.3000000000000007</v>
      </c>
      <c r="P32" s="32">
        <v>10</v>
      </c>
      <c r="Q32" s="31">
        <v>6.6</v>
      </c>
      <c r="R32" s="31">
        <v>8</v>
      </c>
      <c r="S32" s="32">
        <v>11.9</v>
      </c>
      <c r="T32" s="31">
        <v>7.8</v>
      </c>
      <c r="U32" s="32">
        <v>10.1</v>
      </c>
    </row>
    <row r="33" spans="1:21" ht="16.5" customHeight="1" x14ac:dyDescent="0.25">
      <c r="A33" s="7"/>
      <c r="B33" s="7"/>
      <c r="C33" s="7"/>
      <c r="D33" s="7" t="s">
        <v>320</v>
      </c>
      <c r="E33" s="7"/>
      <c r="F33" s="7"/>
      <c r="G33" s="7"/>
      <c r="H33" s="7"/>
      <c r="I33" s="7"/>
      <c r="J33" s="7"/>
      <c r="K33" s="7"/>
      <c r="L33" s="9" t="s">
        <v>216</v>
      </c>
      <c r="M33" s="31">
        <v>8</v>
      </c>
      <c r="N33" s="32">
        <v>10.6</v>
      </c>
      <c r="O33" s="31">
        <v>8.1999999999999993</v>
      </c>
      <c r="P33" s="31">
        <v>3.4</v>
      </c>
      <c r="Q33" s="31">
        <v>6.5</v>
      </c>
      <c r="R33" s="31">
        <v>6.8</v>
      </c>
      <c r="S33" s="31">
        <v>9.4</v>
      </c>
      <c r="T33" s="32">
        <v>13</v>
      </c>
      <c r="U33" s="31">
        <v>8.3000000000000007</v>
      </c>
    </row>
    <row r="34" spans="1:21" ht="16.5" customHeight="1" x14ac:dyDescent="0.25">
      <c r="A34" s="7"/>
      <c r="B34" s="7"/>
      <c r="C34" s="7"/>
      <c r="D34" s="7" t="s">
        <v>321</v>
      </c>
      <c r="E34" s="7"/>
      <c r="F34" s="7"/>
      <c r="G34" s="7"/>
      <c r="H34" s="7"/>
      <c r="I34" s="7"/>
      <c r="J34" s="7"/>
      <c r="K34" s="7"/>
      <c r="L34" s="9" t="s">
        <v>216</v>
      </c>
      <c r="M34" s="31">
        <v>4.0999999999999996</v>
      </c>
      <c r="N34" s="31">
        <v>3.7</v>
      </c>
      <c r="O34" s="31">
        <v>4.3</v>
      </c>
      <c r="P34" s="31">
        <v>4.7</v>
      </c>
      <c r="Q34" s="31">
        <v>3.6</v>
      </c>
      <c r="R34" s="31">
        <v>4.0999999999999996</v>
      </c>
      <c r="S34" s="31">
        <v>4.2</v>
      </c>
      <c r="T34" s="31">
        <v>4</v>
      </c>
      <c r="U34" s="31">
        <v>4</v>
      </c>
    </row>
    <row r="35" spans="1:21" ht="16.5" customHeight="1" x14ac:dyDescent="0.25">
      <c r="A35" s="7"/>
      <c r="B35" s="7"/>
      <c r="C35" s="7"/>
      <c r="D35" s="7" t="s">
        <v>322</v>
      </c>
      <c r="E35" s="7"/>
      <c r="F35" s="7"/>
      <c r="G35" s="7"/>
      <c r="H35" s="7"/>
      <c r="I35" s="7"/>
      <c r="J35" s="7"/>
      <c r="K35" s="7"/>
      <c r="L35" s="9" t="s">
        <v>216</v>
      </c>
      <c r="M35" s="32">
        <v>24.4</v>
      </c>
      <c r="N35" s="32">
        <v>21.5</v>
      </c>
      <c r="O35" s="32">
        <v>25.7</v>
      </c>
      <c r="P35" s="32">
        <v>25.7</v>
      </c>
      <c r="Q35" s="32">
        <v>24.6</v>
      </c>
      <c r="R35" s="32">
        <v>24.2</v>
      </c>
      <c r="S35" s="32">
        <v>25.6</v>
      </c>
      <c r="T35" s="32">
        <v>28.4</v>
      </c>
      <c r="U35" s="32">
        <v>24.1</v>
      </c>
    </row>
    <row r="36" spans="1:21" ht="16.5" customHeight="1" x14ac:dyDescent="0.25">
      <c r="A36" s="7"/>
      <c r="B36" s="7" t="s">
        <v>315</v>
      </c>
      <c r="C36" s="7"/>
      <c r="D36" s="7"/>
      <c r="E36" s="7"/>
      <c r="F36" s="7"/>
      <c r="G36" s="7"/>
      <c r="H36" s="7"/>
      <c r="I36" s="7"/>
      <c r="J36" s="7"/>
      <c r="K36" s="7"/>
      <c r="L36" s="9"/>
      <c r="M36" s="10"/>
      <c r="N36" s="10"/>
      <c r="O36" s="10"/>
      <c r="P36" s="10"/>
      <c r="Q36" s="10"/>
      <c r="R36" s="10"/>
      <c r="S36" s="10"/>
      <c r="T36" s="10"/>
      <c r="U36" s="10"/>
    </row>
    <row r="37" spans="1:21" ht="16.5" customHeight="1" x14ac:dyDescent="0.25">
      <c r="A37" s="7"/>
      <c r="B37" s="7"/>
      <c r="C37" s="7" t="s">
        <v>354</v>
      </c>
      <c r="D37" s="7"/>
      <c r="E37" s="7"/>
      <c r="F37" s="7"/>
      <c r="G37" s="7"/>
      <c r="H37" s="7"/>
      <c r="I37" s="7"/>
      <c r="J37" s="7"/>
      <c r="K37" s="7"/>
      <c r="L37" s="9"/>
      <c r="M37" s="10"/>
      <c r="N37" s="10"/>
      <c r="O37" s="10"/>
      <c r="P37" s="10"/>
      <c r="Q37" s="10"/>
      <c r="R37" s="10"/>
      <c r="S37" s="10"/>
      <c r="T37" s="10"/>
      <c r="U37" s="10"/>
    </row>
    <row r="38" spans="1:21" ht="16.5" customHeight="1" x14ac:dyDescent="0.25">
      <c r="A38" s="7"/>
      <c r="B38" s="7"/>
      <c r="C38" s="7"/>
      <c r="D38" s="7" t="s">
        <v>323</v>
      </c>
      <c r="E38" s="7"/>
      <c r="F38" s="7"/>
      <c r="G38" s="7"/>
      <c r="H38" s="7"/>
      <c r="I38" s="7"/>
      <c r="J38" s="7"/>
      <c r="K38" s="7"/>
      <c r="L38" s="9" t="s">
        <v>317</v>
      </c>
      <c r="M38" s="20">
        <v>207</v>
      </c>
      <c r="N38" s="34">
        <v>44</v>
      </c>
      <c r="O38" s="34">
        <v>33</v>
      </c>
      <c r="P38" s="23">
        <v>5046</v>
      </c>
      <c r="Q38" s="34">
        <v>49</v>
      </c>
      <c r="R38" s="17" t="s">
        <v>337</v>
      </c>
      <c r="S38" s="34">
        <v>70</v>
      </c>
      <c r="T38" s="17" t="s">
        <v>337</v>
      </c>
      <c r="U38" s="23">
        <v>5466</v>
      </c>
    </row>
    <row r="39" spans="1:21" ht="16.5" customHeight="1" x14ac:dyDescent="0.25">
      <c r="A39" s="7" t="s">
        <v>325</v>
      </c>
      <c r="B39" s="7"/>
      <c r="C39" s="7"/>
      <c r="D39" s="7"/>
      <c r="E39" s="7"/>
      <c r="F39" s="7"/>
      <c r="G39" s="7"/>
      <c r="H39" s="7"/>
      <c r="I39" s="7"/>
      <c r="J39" s="7"/>
      <c r="K39" s="7"/>
      <c r="L39" s="9"/>
      <c r="M39" s="10"/>
      <c r="N39" s="10"/>
      <c r="O39" s="10"/>
      <c r="P39" s="10"/>
      <c r="Q39" s="10"/>
      <c r="R39" s="10"/>
      <c r="S39" s="10"/>
      <c r="T39" s="10"/>
      <c r="U39" s="10"/>
    </row>
    <row r="40" spans="1:21" ht="16.5" customHeight="1" x14ac:dyDescent="0.25">
      <c r="A40" s="7"/>
      <c r="B40" s="7" t="s">
        <v>315</v>
      </c>
      <c r="C40" s="7"/>
      <c r="D40" s="7"/>
      <c r="E40" s="7"/>
      <c r="F40" s="7"/>
      <c r="G40" s="7"/>
      <c r="H40" s="7"/>
      <c r="I40" s="7"/>
      <c r="J40" s="7"/>
      <c r="K40" s="7"/>
      <c r="L40" s="9"/>
      <c r="M40" s="10"/>
      <c r="N40" s="10"/>
      <c r="O40" s="10"/>
      <c r="P40" s="10"/>
      <c r="Q40" s="10"/>
      <c r="R40" s="10"/>
      <c r="S40" s="10"/>
      <c r="T40" s="10"/>
      <c r="U40" s="10"/>
    </row>
    <row r="41" spans="1:21" ht="16.5" customHeight="1" x14ac:dyDescent="0.25">
      <c r="A41" s="7"/>
      <c r="B41" s="7"/>
      <c r="C41" s="7" t="s">
        <v>351</v>
      </c>
      <c r="D41" s="7"/>
      <c r="E41" s="7"/>
      <c r="F41" s="7"/>
      <c r="G41" s="7"/>
      <c r="H41" s="7"/>
      <c r="I41" s="7"/>
      <c r="J41" s="7"/>
      <c r="K41" s="7"/>
      <c r="L41" s="9"/>
      <c r="M41" s="10"/>
      <c r="N41" s="10"/>
      <c r="O41" s="10"/>
      <c r="P41" s="10"/>
      <c r="Q41" s="10"/>
      <c r="R41" s="10"/>
      <c r="S41" s="10"/>
      <c r="T41" s="10"/>
      <c r="U41" s="10"/>
    </row>
    <row r="42" spans="1:21" ht="16.5" customHeight="1" x14ac:dyDescent="0.25">
      <c r="A42" s="7"/>
      <c r="B42" s="7"/>
      <c r="C42" s="7"/>
      <c r="D42" s="7" t="s">
        <v>316</v>
      </c>
      <c r="E42" s="7"/>
      <c r="F42" s="7"/>
      <c r="G42" s="7"/>
      <c r="H42" s="7"/>
      <c r="I42" s="7"/>
      <c r="J42" s="7"/>
      <c r="K42" s="7"/>
      <c r="L42" s="9" t="s">
        <v>317</v>
      </c>
      <c r="M42" s="23">
        <v>2725</v>
      </c>
      <c r="N42" s="23">
        <v>2435</v>
      </c>
      <c r="O42" s="20">
        <v>832</v>
      </c>
      <c r="P42" s="20">
        <v>668</v>
      </c>
      <c r="Q42" s="20">
        <v>702</v>
      </c>
      <c r="R42" s="34">
        <v>45</v>
      </c>
      <c r="S42" s="20">
        <v>165</v>
      </c>
      <c r="T42" s="34">
        <v>76</v>
      </c>
      <c r="U42" s="23">
        <v>7650</v>
      </c>
    </row>
    <row r="43" spans="1:21" ht="16.5" customHeight="1" x14ac:dyDescent="0.25">
      <c r="A43" s="7"/>
      <c r="B43" s="7"/>
      <c r="C43" s="7"/>
      <c r="D43" s="7" t="s">
        <v>352</v>
      </c>
      <c r="E43" s="7"/>
      <c r="F43" s="7"/>
      <c r="G43" s="7"/>
      <c r="H43" s="7"/>
      <c r="I43" s="7"/>
      <c r="J43" s="7"/>
      <c r="K43" s="7"/>
      <c r="L43" s="9" t="s">
        <v>317</v>
      </c>
      <c r="M43" s="23">
        <v>2199</v>
      </c>
      <c r="N43" s="23">
        <v>1966</v>
      </c>
      <c r="O43" s="20">
        <v>498</v>
      </c>
      <c r="P43" s="20">
        <v>510</v>
      </c>
      <c r="Q43" s="20">
        <v>401</v>
      </c>
      <c r="R43" s="34">
        <v>52</v>
      </c>
      <c r="S43" s="20">
        <v>108</v>
      </c>
      <c r="T43" s="20">
        <v>175</v>
      </c>
      <c r="U43" s="23">
        <v>5911</v>
      </c>
    </row>
    <row r="44" spans="1:21" ht="16.5" customHeight="1" x14ac:dyDescent="0.25">
      <c r="A44" s="7"/>
      <c r="B44" s="7"/>
      <c r="C44" s="7"/>
      <c r="D44" s="7" t="s">
        <v>319</v>
      </c>
      <c r="E44" s="7"/>
      <c r="F44" s="7"/>
      <c r="G44" s="7"/>
      <c r="H44" s="7"/>
      <c r="I44" s="7"/>
      <c r="J44" s="7"/>
      <c r="K44" s="7"/>
      <c r="L44" s="9" t="s">
        <v>317</v>
      </c>
      <c r="M44" s="23">
        <v>1458</v>
      </c>
      <c r="N44" s="23">
        <v>1810</v>
      </c>
      <c r="O44" s="20">
        <v>454</v>
      </c>
      <c r="P44" s="20">
        <v>244</v>
      </c>
      <c r="Q44" s="20">
        <v>170</v>
      </c>
      <c r="R44" s="34">
        <v>21</v>
      </c>
      <c r="S44" s="20">
        <v>108</v>
      </c>
      <c r="T44" s="20">
        <v>147</v>
      </c>
      <c r="U44" s="23">
        <v>4416</v>
      </c>
    </row>
    <row r="45" spans="1:21" ht="16.5" customHeight="1" x14ac:dyDescent="0.25">
      <c r="A45" s="7"/>
      <c r="B45" s="7"/>
      <c r="C45" s="7"/>
      <c r="D45" s="7" t="s">
        <v>320</v>
      </c>
      <c r="E45" s="7"/>
      <c r="F45" s="7"/>
      <c r="G45" s="7"/>
      <c r="H45" s="7"/>
      <c r="I45" s="7"/>
      <c r="J45" s="7"/>
      <c r="K45" s="7"/>
      <c r="L45" s="9" t="s">
        <v>317</v>
      </c>
      <c r="M45" s="20">
        <v>575</v>
      </c>
      <c r="N45" s="23">
        <v>1106</v>
      </c>
      <c r="O45" s="20">
        <v>116</v>
      </c>
      <c r="P45" s="34">
        <v>73</v>
      </c>
      <c r="Q45" s="20">
        <v>125</v>
      </c>
      <c r="R45" s="16" t="s">
        <v>110</v>
      </c>
      <c r="S45" s="34">
        <v>82</v>
      </c>
      <c r="T45" s="34">
        <v>48</v>
      </c>
      <c r="U45" s="23">
        <v>2133</v>
      </c>
    </row>
    <row r="46" spans="1:21" ht="16.5" customHeight="1" x14ac:dyDescent="0.25">
      <c r="A46" s="7"/>
      <c r="B46" s="7"/>
      <c r="C46" s="7"/>
      <c r="D46" s="7" t="s">
        <v>321</v>
      </c>
      <c r="E46" s="7"/>
      <c r="F46" s="7"/>
      <c r="G46" s="7"/>
      <c r="H46" s="7"/>
      <c r="I46" s="7"/>
      <c r="J46" s="7"/>
      <c r="K46" s="7"/>
      <c r="L46" s="9" t="s">
        <v>317</v>
      </c>
      <c r="M46" s="20">
        <v>820</v>
      </c>
      <c r="N46" s="20">
        <v>599</v>
      </c>
      <c r="O46" s="20">
        <v>205</v>
      </c>
      <c r="P46" s="20">
        <v>137</v>
      </c>
      <c r="Q46" s="20">
        <v>115</v>
      </c>
      <c r="R46" s="16" t="s">
        <v>110</v>
      </c>
      <c r="S46" s="34">
        <v>37</v>
      </c>
      <c r="T46" s="34">
        <v>68</v>
      </c>
      <c r="U46" s="23">
        <v>1991</v>
      </c>
    </row>
    <row r="47" spans="1:21" ht="16.5" customHeight="1" x14ac:dyDescent="0.25">
      <c r="A47" s="7"/>
      <c r="B47" s="7"/>
      <c r="C47" s="7"/>
      <c r="D47" s="7" t="s">
        <v>322</v>
      </c>
      <c r="E47" s="7"/>
      <c r="F47" s="7"/>
      <c r="G47" s="7"/>
      <c r="H47" s="7"/>
      <c r="I47" s="7"/>
      <c r="J47" s="7"/>
      <c r="K47" s="7"/>
      <c r="L47" s="9" t="s">
        <v>317</v>
      </c>
      <c r="M47" s="23">
        <v>5003</v>
      </c>
      <c r="N47" s="23">
        <v>4056</v>
      </c>
      <c r="O47" s="23">
        <v>1908</v>
      </c>
      <c r="P47" s="23">
        <v>1069</v>
      </c>
      <c r="Q47" s="23">
        <v>1092</v>
      </c>
      <c r="R47" s="20">
        <v>134</v>
      </c>
      <c r="S47" s="20">
        <v>330</v>
      </c>
      <c r="T47" s="20">
        <v>372</v>
      </c>
      <c r="U47" s="21">
        <v>13965</v>
      </c>
    </row>
    <row r="48" spans="1:21" ht="16.5" customHeight="1" x14ac:dyDescent="0.25">
      <c r="A48" s="7"/>
      <c r="B48" s="7" t="s">
        <v>324</v>
      </c>
      <c r="C48" s="7"/>
      <c r="D48" s="7"/>
      <c r="E48" s="7"/>
      <c r="F48" s="7"/>
      <c r="G48" s="7"/>
      <c r="H48" s="7"/>
      <c r="I48" s="7"/>
      <c r="J48" s="7"/>
      <c r="K48" s="7"/>
      <c r="L48" s="9"/>
      <c r="M48" s="10"/>
      <c r="N48" s="10"/>
      <c r="O48" s="10"/>
      <c r="P48" s="10"/>
      <c r="Q48" s="10"/>
      <c r="R48" s="10"/>
      <c r="S48" s="10"/>
      <c r="T48" s="10"/>
      <c r="U48" s="10"/>
    </row>
    <row r="49" spans="1:21" ht="16.5" customHeight="1" x14ac:dyDescent="0.25">
      <c r="A49" s="7"/>
      <c r="B49" s="7"/>
      <c r="C49" s="7" t="s">
        <v>351</v>
      </c>
      <c r="D49" s="7"/>
      <c r="E49" s="7"/>
      <c r="F49" s="7"/>
      <c r="G49" s="7"/>
      <c r="H49" s="7"/>
      <c r="I49" s="7"/>
      <c r="J49" s="7"/>
      <c r="K49" s="7"/>
      <c r="L49" s="9"/>
      <c r="M49" s="10"/>
      <c r="N49" s="10"/>
      <c r="O49" s="10"/>
      <c r="P49" s="10"/>
      <c r="Q49" s="10"/>
      <c r="R49" s="10"/>
      <c r="S49" s="10"/>
      <c r="T49" s="10"/>
      <c r="U49" s="10"/>
    </row>
    <row r="50" spans="1:21" ht="16.5" customHeight="1" x14ac:dyDescent="0.25">
      <c r="A50" s="7"/>
      <c r="B50" s="7"/>
      <c r="C50" s="7"/>
      <c r="D50" s="7" t="s">
        <v>316</v>
      </c>
      <c r="E50" s="7"/>
      <c r="F50" s="7"/>
      <c r="G50" s="7"/>
      <c r="H50" s="7"/>
      <c r="I50" s="7"/>
      <c r="J50" s="7"/>
      <c r="K50" s="7"/>
      <c r="L50" s="9" t="s">
        <v>216</v>
      </c>
      <c r="M50" s="32">
        <v>21.3</v>
      </c>
      <c r="N50" s="32">
        <v>20.3</v>
      </c>
      <c r="O50" s="32">
        <v>20.7</v>
      </c>
      <c r="P50" s="32">
        <v>24.7</v>
      </c>
      <c r="Q50" s="32">
        <v>26.9</v>
      </c>
      <c r="R50" s="32">
        <v>16.7</v>
      </c>
      <c r="S50" s="32">
        <v>19.899999999999999</v>
      </c>
      <c r="T50" s="31">
        <v>8.6</v>
      </c>
      <c r="U50" s="32">
        <v>21.2</v>
      </c>
    </row>
    <row r="51" spans="1:21" ht="16.5" customHeight="1" x14ac:dyDescent="0.25">
      <c r="A51" s="7"/>
      <c r="B51" s="7"/>
      <c r="C51" s="7"/>
      <c r="D51" s="7" t="s">
        <v>352</v>
      </c>
      <c r="E51" s="7"/>
      <c r="F51" s="7"/>
      <c r="G51" s="7"/>
      <c r="H51" s="7"/>
      <c r="I51" s="7"/>
      <c r="J51" s="7"/>
      <c r="K51" s="7"/>
      <c r="L51" s="9" t="s">
        <v>216</v>
      </c>
      <c r="M51" s="32">
        <v>17.2</v>
      </c>
      <c r="N51" s="32">
        <v>16.399999999999999</v>
      </c>
      <c r="O51" s="32">
        <v>12.4</v>
      </c>
      <c r="P51" s="32">
        <v>18.899999999999999</v>
      </c>
      <c r="Q51" s="32">
        <v>15.4</v>
      </c>
      <c r="R51" s="32">
        <v>19.3</v>
      </c>
      <c r="S51" s="32">
        <v>13</v>
      </c>
      <c r="T51" s="32">
        <v>19.8</v>
      </c>
      <c r="U51" s="32">
        <v>16.399999999999999</v>
      </c>
    </row>
    <row r="52" spans="1:21" ht="16.5" customHeight="1" x14ac:dyDescent="0.25">
      <c r="A52" s="7"/>
      <c r="B52" s="7"/>
      <c r="C52" s="7"/>
      <c r="D52" s="7" t="s">
        <v>319</v>
      </c>
      <c r="E52" s="7"/>
      <c r="F52" s="7"/>
      <c r="G52" s="7"/>
      <c r="H52" s="7"/>
      <c r="I52" s="7"/>
      <c r="J52" s="7"/>
      <c r="K52" s="7"/>
      <c r="L52" s="9" t="s">
        <v>216</v>
      </c>
      <c r="M52" s="32">
        <v>11.4</v>
      </c>
      <c r="N52" s="32">
        <v>15.1</v>
      </c>
      <c r="O52" s="32">
        <v>11.3</v>
      </c>
      <c r="P52" s="31">
        <v>9</v>
      </c>
      <c r="Q52" s="31">
        <v>6.5</v>
      </c>
      <c r="R52" s="31">
        <v>7.8</v>
      </c>
      <c r="S52" s="32">
        <v>13</v>
      </c>
      <c r="T52" s="32">
        <v>16.600000000000001</v>
      </c>
      <c r="U52" s="32">
        <v>12.2</v>
      </c>
    </row>
    <row r="53" spans="1:21" ht="16.5" customHeight="1" x14ac:dyDescent="0.25">
      <c r="A53" s="7"/>
      <c r="B53" s="7"/>
      <c r="C53" s="7"/>
      <c r="D53" s="7" t="s">
        <v>320</v>
      </c>
      <c r="E53" s="7"/>
      <c r="F53" s="7"/>
      <c r="G53" s="7"/>
      <c r="H53" s="7"/>
      <c r="I53" s="7"/>
      <c r="J53" s="7"/>
      <c r="K53" s="7"/>
      <c r="L53" s="9" t="s">
        <v>216</v>
      </c>
      <c r="M53" s="31">
        <v>4.5</v>
      </c>
      <c r="N53" s="31">
        <v>9.1999999999999993</v>
      </c>
      <c r="O53" s="31">
        <v>2.9</v>
      </c>
      <c r="P53" s="31">
        <v>2.7</v>
      </c>
      <c r="Q53" s="31">
        <v>4.8</v>
      </c>
      <c r="R53" s="31" t="s">
        <v>110</v>
      </c>
      <c r="S53" s="31">
        <v>9.9</v>
      </c>
      <c r="T53" s="31">
        <v>5.4</v>
      </c>
      <c r="U53" s="31">
        <v>5.9</v>
      </c>
    </row>
    <row r="54" spans="1:21" ht="16.5" customHeight="1" x14ac:dyDescent="0.25">
      <c r="A54" s="7"/>
      <c r="B54" s="7"/>
      <c r="C54" s="7"/>
      <c r="D54" s="7" t="s">
        <v>321</v>
      </c>
      <c r="E54" s="7"/>
      <c r="F54" s="7"/>
      <c r="G54" s="7"/>
      <c r="H54" s="7"/>
      <c r="I54" s="7"/>
      <c r="J54" s="7"/>
      <c r="K54" s="7"/>
      <c r="L54" s="9" t="s">
        <v>216</v>
      </c>
      <c r="M54" s="31">
        <v>6.4</v>
      </c>
      <c r="N54" s="31">
        <v>5</v>
      </c>
      <c r="O54" s="31">
        <v>5.0999999999999996</v>
      </c>
      <c r="P54" s="31">
        <v>5.0999999999999996</v>
      </c>
      <c r="Q54" s="31">
        <v>4.4000000000000004</v>
      </c>
      <c r="R54" s="31" t="s">
        <v>110</v>
      </c>
      <c r="S54" s="31">
        <v>4.5</v>
      </c>
      <c r="T54" s="31">
        <v>7.7</v>
      </c>
      <c r="U54" s="31">
        <v>5.5</v>
      </c>
    </row>
    <row r="55" spans="1:21" ht="16.5" customHeight="1" x14ac:dyDescent="0.25">
      <c r="A55" s="7"/>
      <c r="B55" s="7"/>
      <c r="C55" s="7"/>
      <c r="D55" s="7" t="s">
        <v>322</v>
      </c>
      <c r="E55" s="7"/>
      <c r="F55" s="7"/>
      <c r="G55" s="7"/>
      <c r="H55" s="7"/>
      <c r="I55" s="7"/>
      <c r="J55" s="7"/>
      <c r="K55" s="7"/>
      <c r="L55" s="9" t="s">
        <v>216</v>
      </c>
      <c r="M55" s="32">
        <v>39.1</v>
      </c>
      <c r="N55" s="32">
        <v>33.9</v>
      </c>
      <c r="O55" s="32">
        <v>47.5</v>
      </c>
      <c r="P55" s="32">
        <v>39.6</v>
      </c>
      <c r="Q55" s="32">
        <v>41.9</v>
      </c>
      <c r="R55" s="32">
        <v>49.6</v>
      </c>
      <c r="S55" s="32">
        <v>39.799999999999997</v>
      </c>
      <c r="T55" s="32">
        <v>42</v>
      </c>
      <c r="U55" s="32">
        <v>38.700000000000003</v>
      </c>
    </row>
    <row r="56" spans="1:21" ht="16.5" customHeight="1" x14ac:dyDescent="0.25">
      <c r="A56" s="7"/>
      <c r="B56" s="7" t="s">
        <v>315</v>
      </c>
      <c r="C56" s="7"/>
      <c r="D56" s="7"/>
      <c r="E56" s="7"/>
      <c r="F56" s="7"/>
      <c r="G56" s="7"/>
      <c r="H56" s="7"/>
      <c r="I56" s="7"/>
      <c r="J56" s="7"/>
      <c r="K56" s="7"/>
      <c r="L56" s="9"/>
      <c r="M56" s="10"/>
      <c r="N56" s="10"/>
      <c r="O56" s="10"/>
      <c r="P56" s="10"/>
      <c r="Q56" s="10"/>
      <c r="R56" s="10"/>
      <c r="S56" s="10"/>
      <c r="T56" s="10"/>
      <c r="U56" s="10"/>
    </row>
    <row r="57" spans="1:21" ht="16.5" customHeight="1" x14ac:dyDescent="0.25">
      <c r="A57" s="7"/>
      <c r="B57" s="7"/>
      <c r="C57" s="7" t="s">
        <v>353</v>
      </c>
      <c r="D57" s="7"/>
      <c r="E57" s="7"/>
      <c r="F57" s="7"/>
      <c r="G57" s="7"/>
      <c r="H57" s="7"/>
      <c r="I57" s="7"/>
      <c r="J57" s="7"/>
      <c r="K57" s="7"/>
      <c r="L57" s="9"/>
      <c r="M57" s="10"/>
      <c r="N57" s="10"/>
      <c r="O57" s="10"/>
      <c r="P57" s="10"/>
      <c r="Q57" s="10"/>
      <c r="R57" s="10"/>
      <c r="S57" s="10"/>
      <c r="T57" s="10"/>
      <c r="U57" s="10"/>
    </row>
    <row r="58" spans="1:21" ht="16.5" customHeight="1" x14ac:dyDescent="0.25">
      <c r="A58" s="7"/>
      <c r="B58" s="7"/>
      <c r="C58" s="7"/>
      <c r="D58" s="7" t="s">
        <v>316</v>
      </c>
      <c r="E58" s="7"/>
      <c r="F58" s="7"/>
      <c r="G58" s="7"/>
      <c r="H58" s="7"/>
      <c r="I58" s="7"/>
      <c r="J58" s="7"/>
      <c r="K58" s="7"/>
      <c r="L58" s="9" t="s">
        <v>317</v>
      </c>
      <c r="M58" s="21">
        <v>35894</v>
      </c>
      <c r="N58" s="21">
        <v>28109</v>
      </c>
      <c r="O58" s="21">
        <v>22621</v>
      </c>
      <c r="P58" s="23">
        <v>8751</v>
      </c>
      <c r="Q58" s="21">
        <v>12429</v>
      </c>
      <c r="R58" s="23">
        <v>2677</v>
      </c>
      <c r="S58" s="23">
        <v>1968</v>
      </c>
      <c r="T58" s="20">
        <v>706</v>
      </c>
      <c r="U58" s="18">
        <v>113159</v>
      </c>
    </row>
    <row r="59" spans="1:21" ht="16.5" customHeight="1" x14ac:dyDescent="0.25">
      <c r="A59" s="7"/>
      <c r="B59" s="7"/>
      <c r="C59" s="7"/>
      <c r="D59" s="7" t="s">
        <v>352</v>
      </c>
      <c r="E59" s="7"/>
      <c r="F59" s="7"/>
      <c r="G59" s="7"/>
      <c r="H59" s="7"/>
      <c r="I59" s="7"/>
      <c r="J59" s="7"/>
      <c r="K59" s="7"/>
      <c r="L59" s="9" t="s">
        <v>317</v>
      </c>
      <c r="M59" s="21">
        <v>25553</v>
      </c>
      <c r="N59" s="21">
        <v>20828</v>
      </c>
      <c r="O59" s="21">
        <v>14171</v>
      </c>
      <c r="P59" s="23">
        <v>5464</v>
      </c>
      <c r="Q59" s="23">
        <v>6968</v>
      </c>
      <c r="R59" s="23">
        <v>2412</v>
      </c>
      <c r="S59" s="23">
        <v>1250</v>
      </c>
      <c r="T59" s="20">
        <v>507</v>
      </c>
      <c r="U59" s="21">
        <v>77163</v>
      </c>
    </row>
    <row r="60" spans="1:21" ht="16.5" customHeight="1" x14ac:dyDescent="0.25">
      <c r="A60" s="7"/>
      <c r="B60" s="7"/>
      <c r="C60" s="7"/>
      <c r="D60" s="7" t="s">
        <v>319</v>
      </c>
      <c r="E60" s="7"/>
      <c r="F60" s="7"/>
      <c r="G60" s="7"/>
      <c r="H60" s="7"/>
      <c r="I60" s="7"/>
      <c r="J60" s="7"/>
      <c r="K60" s="7"/>
      <c r="L60" s="9" t="s">
        <v>317</v>
      </c>
      <c r="M60" s="23">
        <v>9819</v>
      </c>
      <c r="N60" s="21">
        <v>11575</v>
      </c>
      <c r="O60" s="23">
        <v>6046</v>
      </c>
      <c r="P60" s="23">
        <v>1948</v>
      </c>
      <c r="Q60" s="23">
        <v>1857</v>
      </c>
      <c r="R60" s="20">
        <v>620</v>
      </c>
      <c r="S60" s="20">
        <v>817</v>
      </c>
      <c r="T60" s="20">
        <v>173</v>
      </c>
      <c r="U60" s="21">
        <v>32858</v>
      </c>
    </row>
    <row r="61" spans="1:21" ht="16.5" customHeight="1" x14ac:dyDescent="0.25">
      <c r="A61" s="7"/>
      <c r="B61" s="7"/>
      <c r="C61" s="7"/>
      <c r="D61" s="7" t="s">
        <v>320</v>
      </c>
      <c r="E61" s="7"/>
      <c r="F61" s="7"/>
      <c r="G61" s="7"/>
      <c r="H61" s="7"/>
      <c r="I61" s="7"/>
      <c r="J61" s="7"/>
      <c r="K61" s="7"/>
      <c r="L61" s="9" t="s">
        <v>317</v>
      </c>
      <c r="M61" s="23">
        <v>7441</v>
      </c>
      <c r="N61" s="23">
        <v>8969</v>
      </c>
      <c r="O61" s="23">
        <v>4620</v>
      </c>
      <c r="P61" s="20">
        <v>530</v>
      </c>
      <c r="Q61" s="23">
        <v>1704</v>
      </c>
      <c r="R61" s="20">
        <v>425</v>
      </c>
      <c r="S61" s="20">
        <v>622</v>
      </c>
      <c r="T61" s="20">
        <v>298</v>
      </c>
      <c r="U61" s="21">
        <v>24611</v>
      </c>
    </row>
    <row r="62" spans="1:21" ht="16.5" customHeight="1" x14ac:dyDescent="0.25">
      <c r="A62" s="7"/>
      <c r="B62" s="7"/>
      <c r="C62" s="7"/>
      <c r="D62" s="7" t="s">
        <v>321</v>
      </c>
      <c r="E62" s="7"/>
      <c r="F62" s="7"/>
      <c r="G62" s="7"/>
      <c r="H62" s="7"/>
      <c r="I62" s="7"/>
      <c r="J62" s="7"/>
      <c r="K62" s="7"/>
      <c r="L62" s="9" t="s">
        <v>317</v>
      </c>
      <c r="M62" s="23">
        <v>4849</v>
      </c>
      <c r="N62" s="23">
        <v>3703</v>
      </c>
      <c r="O62" s="23">
        <v>3300</v>
      </c>
      <c r="P62" s="23">
        <v>1144</v>
      </c>
      <c r="Q62" s="23">
        <v>1254</v>
      </c>
      <c r="R62" s="20">
        <v>347</v>
      </c>
      <c r="S62" s="20">
        <v>294</v>
      </c>
      <c r="T62" s="20">
        <v>111</v>
      </c>
      <c r="U62" s="21">
        <v>15003</v>
      </c>
    </row>
    <row r="63" spans="1:21" ht="16.5" customHeight="1" x14ac:dyDescent="0.25">
      <c r="A63" s="7"/>
      <c r="B63" s="7"/>
      <c r="C63" s="7"/>
      <c r="D63" s="7" t="s">
        <v>322</v>
      </c>
      <c r="E63" s="7"/>
      <c r="F63" s="7"/>
      <c r="G63" s="7"/>
      <c r="H63" s="7"/>
      <c r="I63" s="7"/>
      <c r="J63" s="7"/>
      <c r="K63" s="7"/>
      <c r="L63" s="9" t="s">
        <v>317</v>
      </c>
      <c r="M63" s="21">
        <v>28034</v>
      </c>
      <c r="N63" s="21">
        <v>20706</v>
      </c>
      <c r="O63" s="21">
        <v>18923</v>
      </c>
      <c r="P63" s="23">
        <v>6208</v>
      </c>
      <c r="Q63" s="23">
        <v>8290</v>
      </c>
      <c r="R63" s="23">
        <v>2091</v>
      </c>
      <c r="S63" s="23">
        <v>1825</v>
      </c>
      <c r="T63" s="20">
        <v>738</v>
      </c>
      <c r="U63" s="21">
        <v>86822</v>
      </c>
    </row>
    <row r="64" spans="1:21" ht="16.5" customHeight="1" x14ac:dyDescent="0.25">
      <c r="A64" s="7"/>
      <c r="B64" s="7" t="s">
        <v>324</v>
      </c>
      <c r="C64" s="7"/>
      <c r="D64" s="7"/>
      <c r="E64" s="7"/>
      <c r="F64" s="7"/>
      <c r="G64" s="7"/>
      <c r="H64" s="7"/>
      <c r="I64" s="7"/>
      <c r="J64" s="7"/>
      <c r="K64" s="7"/>
      <c r="L64" s="9"/>
      <c r="M64" s="10"/>
      <c r="N64" s="10"/>
      <c r="O64" s="10"/>
      <c r="P64" s="10"/>
      <c r="Q64" s="10"/>
      <c r="R64" s="10"/>
      <c r="S64" s="10"/>
      <c r="T64" s="10"/>
      <c r="U64" s="10"/>
    </row>
    <row r="65" spans="1:21" ht="16.5" customHeight="1" x14ac:dyDescent="0.25">
      <c r="A65" s="7"/>
      <c r="B65" s="7"/>
      <c r="C65" s="7" t="s">
        <v>353</v>
      </c>
      <c r="D65" s="7"/>
      <c r="E65" s="7"/>
      <c r="F65" s="7"/>
      <c r="G65" s="7"/>
      <c r="H65" s="7"/>
      <c r="I65" s="7"/>
      <c r="J65" s="7"/>
      <c r="K65" s="7"/>
      <c r="L65" s="9"/>
      <c r="M65" s="10"/>
      <c r="N65" s="10"/>
      <c r="O65" s="10"/>
      <c r="P65" s="10"/>
      <c r="Q65" s="10"/>
      <c r="R65" s="10"/>
      <c r="S65" s="10"/>
      <c r="T65" s="10"/>
      <c r="U65" s="10"/>
    </row>
    <row r="66" spans="1:21" ht="16.5" customHeight="1" x14ac:dyDescent="0.25">
      <c r="A66" s="7"/>
      <c r="B66" s="7"/>
      <c r="C66" s="7"/>
      <c r="D66" s="7" t="s">
        <v>316</v>
      </c>
      <c r="E66" s="7"/>
      <c r="F66" s="7"/>
      <c r="G66" s="7"/>
      <c r="H66" s="7"/>
      <c r="I66" s="7"/>
      <c r="J66" s="7"/>
      <c r="K66" s="7"/>
      <c r="L66" s="9" t="s">
        <v>216</v>
      </c>
      <c r="M66" s="32">
        <v>32.200000000000003</v>
      </c>
      <c r="N66" s="32">
        <v>29.9</v>
      </c>
      <c r="O66" s="32">
        <v>32.5</v>
      </c>
      <c r="P66" s="32">
        <v>36.4</v>
      </c>
      <c r="Q66" s="32">
        <v>38.200000000000003</v>
      </c>
      <c r="R66" s="32">
        <v>31.2</v>
      </c>
      <c r="S66" s="32">
        <v>29</v>
      </c>
      <c r="T66" s="32">
        <v>27.9</v>
      </c>
      <c r="U66" s="32">
        <v>32.4</v>
      </c>
    </row>
    <row r="67" spans="1:21" ht="16.5" customHeight="1" x14ac:dyDescent="0.25">
      <c r="A67" s="7"/>
      <c r="B67" s="7"/>
      <c r="C67" s="7"/>
      <c r="D67" s="7" t="s">
        <v>352</v>
      </c>
      <c r="E67" s="7"/>
      <c r="F67" s="7"/>
      <c r="G67" s="7"/>
      <c r="H67" s="7"/>
      <c r="I67" s="7"/>
      <c r="J67" s="7"/>
      <c r="K67" s="7"/>
      <c r="L67" s="9" t="s">
        <v>216</v>
      </c>
      <c r="M67" s="32">
        <v>22.9</v>
      </c>
      <c r="N67" s="32">
        <v>22.2</v>
      </c>
      <c r="O67" s="32">
        <v>20.3</v>
      </c>
      <c r="P67" s="32">
        <v>22.7</v>
      </c>
      <c r="Q67" s="32">
        <v>21.4</v>
      </c>
      <c r="R67" s="32">
        <v>28.1</v>
      </c>
      <c r="S67" s="32">
        <v>18.399999999999999</v>
      </c>
      <c r="T67" s="32">
        <v>20</v>
      </c>
      <c r="U67" s="32">
        <v>22.1</v>
      </c>
    </row>
    <row r="68" spans="1:21" ht="16.5" customHeight="1" x14ac:dyDescent="0.25">
      <c r="A68" s="7"/>
      <c r="B68" s="7"/>
      <c r="C68" s="7"/>
      <c r="D68" s="7" t="s">
        <v>319</v>
      </c>
      <c r="E68" s="7"/>
      <c r="F68" s="7"/>
      <c r="G68" s="7"/>
      <c r="H68" s="7"/>
      <c r="I68" s="7"/>
      <c r="J68" s="7"/>
      <c r="K68" s="7"/>
      <c r="L68" s="9" t="s">
        <v>216</v>
      </c>
      <c r="M68" s="31">
        <v>8.8000000000000007</v>
      </c>
      <c r="N68" s="32">
        <v>12.3</v>
      </c>
      <c r="O68" s="31">
        <v>8.6999999999999993</v>
      </c>
      <c r="P68" s="31">
        <v>8.1</v>
      </c>
      <c r="Q68" s="31">
        <v>5.7</v>
      </c>
      <c r="R68" s="31">
        <v>7.2</v>
      </c>
      <c r="S68" s="32">
        <v>12.1</v>
      </c>
      <c r="T68" s="31">
        <v>6.8</v>
      </c>
      <c r="U68" s="31">
        <v>9.4</v>
      </c>
    </row>
    <row r="69" spans="1:21" ht="16.5" customHeight="1" x14ac:dyDescent="0.25">
      <c r="A69" s="7"/>
      <c r="B69" s="7"/>
      <c r="C69" s="7"/>
      <c r="D69" s="7" t="s">
        <v>320</v>
      </c>
      <c r="E69" s="7"/>
      <c r="F69" s="7"/>
      <c r="G69" s="7"/>
      <c r="H69" s="7"/>
      <c r="I69" s="7"/>
      <c r="J69" s="7"/>
      <c r="K69" s="7"/>
      <c r="L69" s="9" t="s">
        <v>216</v>
      </c>
      <c r="M69" s="31">
        <v>6.7</v>
      </c>
      <c r="N69" s="31">
        <v>9.6</v>
      </c>
      <c r="O69" s="31">
        <v>6.6</v>
      </c>
      <c r="P69" s="31">
        <v>2.2000000000000002</v>
      </c>
      <c r="Q69" s="31">
        <v>5.2</v>
      </c>
      <c r="R69" s="31">
        <v>5</v>
      </c>
      <c r="S69" s="31">
        <v>9.1999999999999993</v>
      </c>
      <c r="T69" s="32">
        <v>11.8</v>
      </c>
      <c r="U69" s="31">
        <v>7</v>
      </c>
    </row>
    <row r="70" spans="1:21" ht="16.5" customHeight="1" x14ac:dyDescent="0.25">
      <c r="A70" s="7"/>
      <c r="B70" s="7"/>
      <c r="C70" s="7"/>
      <c r="D70" s="7" t="s">
        <v>321</v>
      </c>
      <c r="E70" s="7"/>
      <c r="F70" s="7"/>
      <c r="G70" s="7"/>
      <c r="H70" s="7"/>
      <c r="I70" s="7"/>
      <c r="J70" s="7"/>
      <c r="K70" s="7"/>
      <c r="L70" s="9" t="s">
        <v>216</v>
      </c>
      <c r="M70" s="31">
        <v>4.3</v>
      </c>
      <c r="N70" s="31">
        <v>3.9</v>
      </c>
      <c r="O70" s="31">
        <v>4.7</v>
      </c>
      <c r="P70" s="31">
        <v>4.8</v>
      </c>
      <c r="Q70" s="31">
        <v>3.9</v>
      </c>
      <c r="R70" s="31">
        <v>4</v>
      </c>
      <c r="S70" s="31">
        <v>4.3</v>
      </c>
      <c r="T70" s="31">
        <v>4.4000000000000004</v>
      </c>
      <c r="U70" s="31">
        <v>4.3</v>
      </c>
    </row>
    <row r="71" spans="1:21" ht="16.5" customHeight="1" x14ac:dyDescent="0.25">
      <c r="A71" s="7"/>
      <c r="B71" s="7"/>
      <c r="C71" s="7"/>
      <c r="D71" s="7" t="s">
        <v>322</v>
      </c>
      <c r="E71" s="7"/>
      <c r="F71" s="7"/>
      <c r="G71" s="7"/>
      <c r="H71" s="7"/>
      <c r="I71" s="7"/>
      <c r="J71" s="7"/>
      <c r="K71" s="7"/>
      <c r="L71" s="9" t="s">
        <v>216</v>
      </c>
      <c r="M71" s="32">
        <v>25.1</v>
      </c>
      <c r="N71" s="32">
        <v>22.1</v>
      </c>
      <c r="O71" s="32">
        <v>27.2</v>
      </c>
      <c r="P71" s="32">
        <v>25.8</v>
      </c>
      <c r="Q71" s="32">
        <v>25.5</v>
      </c>
      <c r="R71" s="32">
        <v>24.4</v>
      </c>
      <c r="S71" s="32">
        <v>26.9</v>
      </c>
      <c r="T71" s="32">
        <v>29.1</v>
      </c>
      <c r="U71" s="32">
        <v>24.8</v>
      </c>
    </row>
    <row r="72" spans="1:21" ht="16.5" customHeight="1" x14ac:dyDescent="0.25">
      <c r="A72" s="7"/>
      <c r="B72" s="7" t="s">
        <v>315</v>
      </c>
      <c r="C72" s="7"/>
      <c r="D72" s="7"/>
      <c r="E72" s="7"/>
      <c r="F72" s="7"/>
      <c r="G72" s="7"/>
      <c r="H72" s="7"/>
      <c r="I72" s="7"/>
      <c r="J72" s="7"/>
      <c r="K72" s="7"/>
      <c r="L72" s="9"/>
      <c r="M72" s="10"/>
      <c r="N72" s="10"/>
      <c r="O72" s="10"/>
      <c r="P72" s="10"/>
      <c r="Q72" s="10"/>
      <c r="R72" s="10"/>
      <c r="S72" s="10"/>
      <c r="T72" s="10"/>
      <c r="U72" s="10"/>
    </row>
    <row r="73" spans="1:21" ht="16.5" customHeight="1" x14ac:dyDescent="0.25">
      <c r="A73" s="7"/>
      <c r="B73" s="7"/>
      <c r="C73" s="7" t="s">
        <v>354</v>
      </c>
      <c r="D73" s="7"/>
      <c r="E73" s="7"/>
      <c r="F73" s="7"/>
      <c r="G73" s="7"/>
      <c r="H73" s="7"/>
      <c r="I73" s="7"/>
      <c r="J73" s="7"/>
      <c r="K73" s="7"/>
      <c r="L73" s="9"/>
      <c r="M73" s="10"/>
      <c r="N73" s="10"/>
      <c r="O73" s="10"/>
      <c r="P73" s="10"/>
      <c r="Q73" s="10"/>
      <c r="R73" s="10"/>
      <c r="S73" s="10"/>
      <c r="T73" s="10"/>
      <c r="U73" s="10"/>
    </row>
    <row r="74" spans="1:21" ht="16.5" customHeight="1" x14ac:dyDescent="0.25">
      <c r="A74" s="7"/>
      <c r="B74" s="7"/>
      <c r="C74" s="7"/>
      <c r="D74" s="7" t="s">
        <v>323</v>
      </c>
      <c r="E74" s="7"/>
      <c r="F74" s="7"/>
      <c r="G74" s="7"/>
      <c r="H74" s="7"/>
      <c r="I74" s="7"/>
      <c r="J74" s="7"/>
      <c r="K74" s="7"/>
      <c r="L74" s="9" t="s">
        <v>317</v>
      </c>
      <c r="M74" s="20">
        <v>255</v>
      </c>
      <c r="N74" s="20">
        <v>216</v>
      </c>
      <c r="O74" s="34">
        <v>32</v>
      </c>
      <c r="P74" s="23">
        <v>5589</v>
      </c>
      <c r="Q74" s="34">
        <v>99</v>
      </c>
      <c r="R74" s="34">
        <v>16</v>
      </c>
      <c r="S74" s="20">
        <v>101</v>
      </c>
      <c r="T74" s="16" t="s">
        <v>110</v>
      </c>
      <c r="U74" s="23">
        <v>6317</v>
      </c>
    </row>
    <row r="75" spans="1:21" ht="16.5" customHeight="1" x14ac:dyDescent="0.25">
      <c r="A75" s="7" t="s">
        <v>326</v>
      </c>
      <c r="B75" s="7"/>
      <c r="C75" s="7"/>
      <c r="D75" s="7"/>
      <c r="E75" s="7"/>
      <c r="F75" s="7"/>
      <c r="G75" s="7"/>
      <c r="H75" s="7"/>
      <c r="I75" s="7"/>
      <c r="J75" s="7"/>
      <c r="K75" s="7"/>
      <c r="L75" s="9"/>
      <c r="M75" s="10"/>
      <c r="N75" s="10"/>
      <c r="O75" s="10"/>
      <c r="P75" s="10"/>
      <c r="Q75" s="10"/>
      <c r="R75" s="10"/>
      <c r="S75" s="10"/>
      <c r="T75" s="10"/>
      <c r="U75" s="10"/>
    </row>
    <row r="76" spans="1:21" ht="16.5" customHeight="1" x14ac:dyDescent="0.25">
      <c r="A76" s="7"/>
      <c r="B76" s="7" t="s">
        <v>315</v>
      </c>
      <c r="C76" s="7"/>
      <c r="D76" s="7"/>
      <c r="E76" s="7"/>
      <c r="F76" s="7"/>
      <c r="G76" s="7"/>
      <c r="H76" s="7"/>
      <c r="I76" s="7"/>
      <c r="J76" s="7"/>
      <c r="K76" s="7"/>
      <c r="L76" s="9"/>
      <c r="M76" s="10"/>
      <c r="N76" s="10"/>
      <c r="O76" s="10"/>
      <c r="P76" s="10"/>
      <c r="Q76" s="10"/>
      <c r="R76" s="10"/>
      <c r="S76" s="10"/>
      <c r="T76" s="10"/>
      <c r="U76" s="10"/>
    </row>
    <row r="77" spans="1:21" ht="16.5" customHeight="1" x14ac:dyDescent="0.25">
      <c r="A77" s="7"/>
      <c r="B77" s="7"/>
      <c r="C77" s="7" t="s">
        <v>351</v>
      </c>
      <c r="D77" s="7"/>
      <c r="E77" s="7"/>
      <c r="F77" s="7"/>
      <c r="G77" s="7"/>
      <c r="H77" s="7"/>
      <c r="I77" s="7"/>
      <c r="J77" s="7"/>
      <c r="K77" s="7"/>
      <c r="L77" s="9"/>
      <c r="M77" s="10"/>
      <c r="N77" s="10"/>
      <c r="O77" s="10"/>
      <c r="P77" s="10"/>
      <c r="Q77" s="10"/>
      <c r="R77" s="10"/>
      <c r="S77" s="10"/>
      <c r="T77" s="10"/>
      <c r="U77" s="10"/>
    </row>
    <row r="78" spans="1:21" ht="16.5" customHeight="1" x14ac:dyDescent="0.25">
      <c r="A78" s="7"/>
      <c r="B78" s="7"/>
      <c r="C78" s="7"/>
      <c r="D78" s="7" t="s">
        <v>316</v>
      </c>
      <c r="E78" s="7"/>
      <c r="F78" s="7"/>
      <c r="G78" s="7"/>
      <c r="H78" s="7"/>
      <c r="I78" s="7"/>
      <c r="J78" s="7"/>
      <c r="K78" s="7"/>
      <c r="L78" s="9" t="s">
        <v>317</v>
      </c>
      <c r="M78" s="23">
        <v>2006</v>
      </c>
      <c r="N78" s="23">
        <v>1396</v>
      </c>
      <c r="O78" s="20">
        <v>485</v>
      </c>
      <c r="P78" s="20">
        <v>235</v>
      </c>
      <c r="Q78" s="20">
        <v>537</v>
      </c>
      <c r="R78" s="34">
        <v>32</v>
      </c>
      <c r="S78" s="20">
        <v>140</v>
      </c>
      <c r="T78" s="34">
        <v>55</v>
      </c>
      <c r="U78" s="23">
        <v>4886</v>
      </c>
    </row>
    <row r="79" spans="1:21" ht="16.5" customHeight="1" x14ac:dyDescent="0.25">
      <c r="A79" s="7"/>
      <c r="B79" s="7"/>
      <c r="C79" s="7"/>
      <c r="D79" s="7" t="s">
        <v>352</v>
      </c>
      <c r="E79" s="7"/>
      <c r="F79" s="7"/>
      <c r="G79" s="7"/>
      <c r="H79" s="7"/>
      <c r="I79" s="7"/>
      <c r="J79" s="7"/>
      <c r="K79" s="7"/>
      <c r="L79" s="9" t="s">
        <v>317</v>
      </c>
      <c r="M79" s="23">
        <v>1922</v>
      </c>
      <c r="N79" s="23">
        <v>1432</v>
      </c>
      <c r="O79" s="20">
        <v>360</v>
      </c>
      <c r="P79" s="20">
        <v>216</v>
      </c>
      <c r="Q79" s="20">
        <v>349</v>
      </c>
      <c r="R79" s="34">
        <v>52</v>
      </c>
      <c r="S79" s="20">
        <v>105</v>
      </c>
      <c r="T79" s="20">
        <v>143</v>
      </c>
      <c r="U79" s="23">
        <v>4579</v>
      </c>
    </row>
    <row r="80" spans="1:21" ht="16.5" customHeight="1" x14ac:dyDescent="0.25">
      <c r="A80" s="7"/>
      <c r="B80" s="7"/>
      <c r="C80" s="7"/>
      <c r="D80" s="7" t="s">
        <v>319</v>
      </c>
      <c r="E80" s="7"/>
      <c r="F80" s="7"/>
      <c r="G80" s="7"/>
      <c r="H80" s="7"/>
      <c r="I80" s="7"/>
      <c r="J80" s="7"/>
      <c r="K80" s="7"/>
      <c r="L80" s="9" t="s">
        <v>317</v>
      </c>
      <c r="M80" s="20">
        <v>970</v>
      </c>
      <c r="N80" s="23">
        <v>1161</v>
      </c>
      <c r="O80" s="20">
        <v>234</v>
      </c>
      <c r="P80" s="34">
        <v>63</v>
      </c>
      <c r="Q80" s="34">
        <v>85</v>
      </c>
      <c r="R80" s="34">
        <v>11</v>
      </c>
      <c r="S80" s="20">
        <v>100</v>
      </c>
      <c r="T80" s="34">
        <v>79</v>
      </c>
      <c r="U80" s="23">
        <v>2703</v>
      </c>
    </row>
    <row r="81" spans="1:21" ht="16.5" customHeight="1" x14ac:dyDescent="0.25">
      <c r="A81" s="7"/>
      <c r="B81" s="7"/>
      <c r="C81" s="7"/>
      <c r="D81" s="7" t="s">
        <v>320</v>
      </c>
      <c r="E81" s="7"/>
      <c r="F81" s="7"/>
      <c r="G81" s="7"/>
      <c r="H81" s="7"/>
      <c r="I81" s="7"/>
      <c r="J81" s="7"/>
      <c r="K81" s="7"/>
      <c r="L81" s="9" t="s">
        <v>317</v>
      </c>
      <c r="M81" s="20">
        <v>248</v>
      </c>
      <c r="N81" s="20">
        <v>449</v>
      </c>
      <c r="O81" s="34">
        <v>43</v>
      </c>
      <c r="P81" s="34">
        <v>30</v>
      </c>
      <c r="Q81" s="34">
        <v>72</v>
      </c>
      <c r="R81" s="16" t="s">
        <v>110</v>
      </c>
      <c r="S81" s="34">
        <v>63</v>
      </c>
      <c r="T81" s="34">
        <v>23</v>
      </c>
      <c r="U81" s="20">
        <v>931</v>
      </c>
    </row>
    <row r="82" spans="1:21" ht="16.5" customHeight="1" x14ac:dyDescent="0.25">
      <c r="A82" s="7"/>
      <c r="B82" s="7"/>
      <c r="C82" s="7"/>
      <c r="D82" s="7" t="s">
        <v>321</v>
      </c>
      <c r="E82" s="7"/>
      <c r="F82" s="7"/>
      <c r="G82" s="7"/>
      <c r="H82" s="7"/>
      <c r="I82" s="7"/>
      <c r="J82" s="7"/>
      <c r="K82" s="7"/>
      <c r="L82" s="9" t="s">
        <v>317</v>
      </c>
      <c r="M82" s="20">
        <v>631</v>
      </c>
      <c r="N82" s="20">
        <v>398</v>
      </c>
      <c r="O82" s="20">
        <v>145</v>
      </c>
      <c r="P82" s="34">
        <v>43</v>
      </c>
      <c r="Q82" s="34">
        <v>96</v>
      </c>
      <c r="R82" s="16" t="s">
        <v>110</v>
      </c>
      <c r="S82" s="34">
        <v>30</v>
      </c>
      <c r="T82" s="34">
        <v>53</v>
      </c>
      <c r="U82" s="23">
        <v>1399</v>
      </c>
    </row>
    <row r="83" spans="1:21" ht="16.5" customHeight="1" x14ac:dyDescent="0.25">
      <c r="A83" s="7"/>
      <c r="B83" s="7"/>
      <c r="C83" s="7"/>
      <c r="D83" s="7" t="s">
        <v>322</v>
      </c>
      <c r="E83" s="7"/>
      <c r="F83" s="7"/>
      <c r="G83" s="7"/>
      <c r="H83" s="7"/>
      <c r="I83" s="7"/>
      <c r="J83" s="7"/>
      <c r="K83" s="7"/>
      <c r="L83" s="9" t="s">
        <v>317</v>
      </c>
      <c r="M83" s="23">
        <v>3838</v>
      </c>
      <c r="N83" s="23">
        <v>2682</v>
      </c>
      <c r="O83" s="23">
        <v>1194</v>
      </c>
      <c r="P83" s="20">
        <v>364</v>
      </c>
      <c r="Q83" s="20">
        <v>781</v>
      </c>
      <c r="R83" s="34">
        <v>91</v>
      </c>
      <c r="S83" s="20">
        <v>291</v>
      </c>
      <c r="T83" s="20">
        <v>284</v>
      </c>
      <c r="U83" s="23">
        <v>9525</v>
      </c>
    </row>
    <row r="84" spans="1:21" ht="16.5" customHeight="1" x14ac:dyDescent="0.25">
      <c r="A84" s="7"/>
      <c r="B84" s="7" t="s">
        <v>324</v>
      </c>
      <c r="C84" s="7"/>
      <c r="D84" s="7"/>
      <c r="E84" s="7"/>
      <c r="F84" s="7"/>
      <c r="G84" s="7"/>
      <c r="H84" s="7"/>
      <c r="I84" s="7"/>
      <c r="J84" s="7"/>
      <c r="K84" s="7"/>
      <c r="L84" s="9"/>
      <c r="M84" s="10"/>
      <c r="N84" s="10"/>
      <c r="O84" s="10"/>
      <c r="P84" s="10"/>
      <c r="Q84" s="10"/>
      <c r="R84" s="10"/>
      <c r="S84" s="10"/>
      <c r="T84" s="10"/>
      <c r="U84" s="10"/>
    </row>
    <row r="85" spans="1:21" ht="16.5" customHeight="1" x14ac:dyDescent="0.25">
      <c r="A85" s="7"/>
      <c r="B85" s="7"/>
      <c r="C85" s="7" t="s">
        <v>351</v>
      </c>
      <c r="D85" s="7"/>
      <c r="E85" s="7"/>
      <c r="F85" s="7"/>
      <c r="G85" s="7"/>
      <c r="H85" s="7"/>
      <c r="I85" s="7"/>
      <c r="J85" s="7"/>
      <c r="K85" s="7"/>
      <c r="L85" s="9"/>
      <c r="M85" s="10"/>
      <c r="N85" s="10"/>
      <c r="O85" s="10"/>
      <c r="P85" s="10"/>
      <c r="Q85" s="10"/>
      <c r="R85" s="10"/>
      <c r="S85" s="10"/>
      <c r="T85" s="10"/>
      <c r="U85" s="10"/>
    </row>
    <row r="86" spans="1:21" ht="16.5" customHeight="1" x14ac:dyDescent="0.25">
      <c r="A86" s="7"/>
      <c r="B86" s="7"/>
      <c r="C86" s="7"/>
      <c r="D86" s="7" t="s">
        <v>316</v>
      </c>
      <c r="E86" s="7"/>
      <c r="F86" s="7"/>
      <c r="G86" s="7"/>
      <c r="H86" s="7"/>
      <c r="I86" s="7"/>
      <c r="J86" s="7"/>
      <c r="K86" s="7"/>
      <c r="L86" s="9" t="s">
        <v>216</v>
      </c>
      <c r="M86" s="32">
        <v>20.9</v>
      </c>
      <c r="N86" s="32">
        <v>18.600000000000001</v>
      </c>
      <c r="O86" s="32">
        <v>19.7</v>
      </c>
      <c r="P86" s="32">
        <v>24.7</v>
      </c>
      <c r="Q86" s="32">
        <v>28</v>
      </c>
      <c r="R86" s="32">
        <v>16.7</v>
      </c>
      <c r="S86" s="32">
        <v>19.2</v>
      </c>
      <c r="T86" s="31">
        <v>8.6</v>
      </c>
      <c r="U86" s="32">
        <v>20.3</v>
      </c>
    </row>
    <row r="87" spans="1:21" ht="16.5" customHeight="1" x14ac:dyDescent="0.25">
      <c r="A87" s="7"/>
      <c r="B87" s="7"/>
      <c r="C87" s="7"/>
      <c r="D87" s="7" t="s">
        <v>352</v>
      </c>
      <c r="E87" s="7"/>
      <c r="F87" s="7"/>
      <c r="G87" s="7"/>
      <c r="H87" s="7"/>
      <c r="I87" s="7"/>
      <c r="J87" s="7"/>
      <c r="K87" s="7"/>
      <c r="L87" s="9" t="s">
        <v>216</v>
      </c>
      <c r="M87" s="32">
        <v>20</v>
      </c>
      <c r="N87" s="32">
        <v>19</v>
      </c>
      <c r="O87" s="32">
        <v>14.6</v>
      </c>
      <c r="P87" s="32">
        <v>22.7</v>
      </c>
      <c r="Q87" s="32">
        <v>18.2</v>
      </c>
      <c r="R87" s="32">
        <v>27.1</v>
      </c>
      <c r="S87" s="32">
        <v>14.4</v>
      </c>
      <c r="T87" s="32">
        <v>22.4</v>
      </c>
      <c r="U87" s="32">
        <v>19.100000000000001</v>
      </c>
    </row>
    <row r="88" spans="1:21" ht="16.5" customHeight="1" x14ac:dyDescent="0.25">
      <c r="A88" s="7"/>
      <c r="B88" s="7"/>
      <c r="C88" s="7"/>
      <c r="D88" s="7" t="s">
        <v>319</v>
      </c>
      <c r="E88" s="7"/>
      <c r="F88" s="7"/>
      <c r="G88" s="7"/>
      <c r="H88" s="7"/>
      <c r="I88" s="7"/>
      <c r="J88" s="7"/>
      <c r="K88" s="7"/>
      <c r="L88" s="9" t="s">
        <v>216</v>
      </c>
      <c r="M88" s="32">
        <v>10.1</v>
      </c>
      <c r="N88" s="32">
        <v>15.4</v>
      </c>
      <c r="O88" s="31">
        <v>9.5</v>
      </c>
      <c r="P88" s="31">
        <v>6.6</v>
      </c>
      <c r="Q88" s="31">
        <v>4.4000000000000004</v>
      </c>
      <c r="R88" s="31">
        <v>5.7</v>
      </c>
      <c r="S88" s="32">
        <v>13.7</v>
      </c>
      <c r="T88" s="32">
        <v>12.4</v>
      </c>
      <c r="U88" s="32">
        <v>11.3</v>
      </c>
    </row>
    <row r="89" spans="1:21" ht="16.5" customHeight="1" x14ac:dyDescent="0.25">
      <c r="A89" s="7"/>
      <c r="B89" s="7"/>
      <c r="C89" s="7"/>
      <c r="D89" s="7" t="s">
        <v>320</v>
      </c>
      <c r="E89" s="7"/>
      <c r="F89" s="7"/>
      <c r="G89" s="7"/>
      <c r="H89" s="7"/>
      <c r="I89" s="7"/>
      <c r="J89" s="7"/>
      <c r="K89" s="7"/>
      <c r="L89" s="9" t="s">
        <v>216</v>
      </c>
      <c r="M89" s="31">
        <v>2.6</v>
      </c>
      <c r="N89" s="31">
        <v>6</v>
      </c>
      <c r="O89" s="31">
        <v>1.7</v>
      </c>
      <c r="P89" s="31">
        <v>3.2</v>
      </c>
      <c r="Q89" s="31">
        <v>3.8</v>
      </c>
      <c r="R89" s="31" t="s">
        <v>110</v>
      </c>
      <c r="S89" s="31">
        <v>8.6</v>
      </c>
      <c r="T89" s="31">
        <v>3.6</v>
      </c>
      <c r="U89" s="31">
        <v>3.9</v>
      </c>
    </row>
    <row r="90" spans="1:21" ht="16.5" customHeight="1" x14ac:dyDescent="0.25">
      <c r="A90" s="7"/>
      <c r="B90" s="7"/>
      <c r="C90" s="7"/>
      <c r="D90" s="7" t="s">
        <v>321</v>
      </c>
      <c r="E90" s="7"/>
      <c r="F90" s="7"/>
      <c r="G90" s="7"/>
      <c r="H90" s="7"/>
      <c r="I90" s="7"/>
      <c r="J90" s="7"/>
      <c r="K90" s="7"/>
      <c r="L90" s="9" t="s">
        <v>216</v>
      </c>
      <c r="M90" s="31">
        <v>6.6</v>
      </c>
      <c r="N90" s="31">
        <v>5.3</v>
      </c>
      <c r="O90" s="31">
        <v>5.9</v>
      </c>
      <c r="P90" s="31">
        <v>4.5</v>
      </c>
      <c r="Q90" s="31">
        <v>5</v>
      </c>
      <c r="R90" s="31" t="s">
        <v>110</v>
      </c>
      <c r="S90" s="31">
        <v>4.0999999999999996</v>
      </c>
      <c r="T90" s="31">
        <v>8.3000000000000007</v>
      </c>
      <c r="U90" s="31">
        <v>5.8</v>
      </c>
    </row>
    <row r="91" spans="1:21" ht="16.5" customHeight="1" x14ac:dyDescent="0.25">
      <c r="A91" s="7"/>
      <c r="B91" s="7"/>
      <c r="C91" s="7"/>
      <c r="D91" s="7" t="s">
        <v>322</v>
      </c>
      <c r="E91" s="7"/>
      <c r="F91" s="7"/>
      <c r="G91" s="7"/>
      <c r="H91" s="7"/>
      <c r="I91" s="7"/>
      <c r="J91" s="7"/>
      <c r="K91" s="7"/>
      <c r="L91" s="9" t="s">
        <v>216</v>
      </c>
      <c r="M91" s="32">
        <v>39.9</v>
      </c>
      <c r="N91" s="32">
        <v>35.700000000000003</v>
      </c>
      <c r="O91" s="32">
        <v>48.5</v>
      </c>
      <c r="P91" s="32">
        <v>38.299999999999997</v>
      </c>
      <c r="Q91" s="32">
        <v>40.700000000000003</v>
      </c>
      <c r="R91" s="32">
        <v>47.4</v>
      </c>
      <c r="S91" s="32">
        <v>39.9</v>
      </c>
      <c r="T91" s="32">
        <v>44.6</v>
      </c>
      <c r="U91" s="32">
        <v>39.6</v>
      </c>
    </row>
    <row r="92" spans="1:21" ht="16.5" customHeight="1" x14ac:dyDescent="0.25">
      <c r="A92" s="7"/>
      <c r="B92" s="7" t="s">
        <v>315</v>
      </c>
      <c r="C92" s="7"/>
      <c r="D92" s="7"/>
      <c r="E92" s="7"/>
      <c r="F92" s="7"/>
      <c r="G92" s="7"/>
      <c r="H92" s="7"/>
      <c r="I92" s="7"/>
      <c r="J92" s="7"/>
      <c r="K92" s="7"/>
      <c r="L92" s="9"/>
      <c r="M92" s="10"/>
      <c r="N92" s="10"/>
      <c r="O92" s="10"/>
      <c r="P92" s="10"/>
      <c r="Q92" s="10"/>
      <c r="R92" s="10"/>
      <c r="S92" s="10"/>
      <c r="T92" s="10"/>
      <c r="U92" s="10"/>
    </row>
    <row r="93" spans="1:21" ht="16.5" customHeight="1" x14ac:dyDescent="0.25">
      <c r="A93" s="7"/>
      <c r="B93" s="7"/>
      <c r="C93" s="7" t="s">
        <v>353</v>
      </c>
      <c r="D93" s="7"/>
      <c r="E93" s="7"/>
      <c r="F93" s="7"/>
      <c r="G93" s="7"/>
      <c r="H93" s="7"/>
      <c r="I93" s="7"/>
      <c r="J93" s="7"/>
      <c r="K93" s="7"/>
      <c r="L93" s="9"/>
      <c r="M93" s="10"/>
      <c r="N93" s="10"/>
      <c r="O93" s="10"/>
      <c r="P93" s="10"/>
      <c r="Q93" s="10"/>
      <c r="R93" s="10"/>
      <c r="S93" s="10"/>
      <c r="T93" s="10"/>
      <c r="U93" s="10"/>
    </row>
    <row r="94" spans="1:21" ht="16.5" customHeight="1" x14ac:dyDescent="0.25">
      <c r="A94" s="7"/>
      <c r="B94" s="7"/>
      <c r="C94" s="7"/>
      <c r="D94" s="7" t="s">
        <v>316</v>
      </c>
      <c r="E94" s="7"/>
      <c r="F94" s="7"/>
      <c r="G94" s="7"/>
      <c r="H94" s="7"/>
      <c r="I94" s="7"/>
      <c r="J94" s="7"/>
      <c r="K94" s="7"/>
      <c r="L94" s="9" t="s">
        <v>317</v>
      </c>
      <c r="M94" s="21">
        <v>28955</v>
      </c>
      <c r="N94" s="21">
        <v>18485</v>
      </c>
      <c r="O94" s="21">
        <v>13433</v>
      </c>
      <c r="P94" s="23">
        <v>3526</v>
      </c>
      <c r="Q94" s="23">
        <v>9595</v>
      </c>
      <c r="R94" s="23">
        <v>2009</v>
      </c>
      <c r="S94" s="23">
        <v>1711</v>
      </c>
      <c r="T94" s="20">
        <v>439</v>
      </c>
      <c r="U94" s="21">
        <v>78153</v>
      </c>
    </row>
    <row r="95" spans="1:21" ht="16.5" customHeight="1" x14ac:dyDescent="0.25">
      <c r="A95" s="7"/>
      <c r="B95" s="7"/>
      <c r="C95" s="7"/>
      <c r="D95" s="7" t="s">
        <v>352</v>
      </c>
      <c r="E95" s="7"/>
      <c r="F95" s="7"/>
      <c r="G95" s="7"/>
      <c r="H95" s="7"/>
      <c r="I95" s="7"/>
      <c r="J95" s="7"/>
      <c r="K95" s="7"/>
      <c r="L95" s="9" t="s">
        <v>317</v>
      </c>
      <c r="M95" s="21">
        <v>23958</v>
      </c>
      <c r="N95" s="21">
        <v>17958</v>
      </c>
      <c r="O95" s="21">
        <v>12050</v>
      </c>
      <c r="P95" s="23">
        <v>2486</v>
      </c>
      <c r="Q95" s="23">
        <v>6444</v>
      </c>
      <c r="R95" s="23">
        <v>2185</v>
      </c>
      <c r="S95" s="23">
        <v>1252</v>
      </c>
      <c r="T95" s="20">
        <v>413</v>
      </c>
      <c r="U95" s="21">
        <v>66746</v>
      </c>
    </row>
    <row r="96" spans="1:21" ht="16.5" customHeight="1" x14ac:dyDescent="0.25">
      <c r="A96" s="7"/>
      <c r="B96" s="7"/>
      <c r="C96" s="7"/>
      <c r="D96" s="7" t="s">
        <v>319</v>
      </c>
      <c r="E96" s="7"/>
      <c r="F96" s="7"/>
      <c r="G96" s="7"/>
      <c r="H96" s="7"/>
      <c r="I96" s="7"/>
      <c r="J96" s="7"/>
      <c r="K96" s="7"/>
      <c r="L96" s="9" t="s">
        <v>317</v>
      </c>
      <c r="M96" s="23">
        <v>7063</v>
      </c>
      <c r="N96" s="23">
        <v>8468</v>
      </c>
      <c r="O96" s="23">
        <v>3601</v>
      </c>
      <c r="P96" s="20">
        <v>571</v>
      </c>
      <c r="Q96" s="23">
        <v>1097</v>
      </c>
      <c r="R96" s="20">
        <v>332</v>
      </c>
      <c r="S96" s="20">
        <v>737</v>
      </c>
      <c r="T96" s="34">
        <v>63</v>
      </c>
      <c r="U96" s="21">
        <v>21932</v>
      </c>
    </row>
    <row r="97" spans="1:21" ht="16.5" customHeight="1" x14ac:dyDescent="0.25">
      <c r="A97" s="7"/>
      <c r="B97" s="7"/>
      <c r="C97" s="7"/>
      <c r="D97" s="7" t="s">
        <v>320</v>
      </c>
      <c r="E97" s="7"/>
      <c r="F97" s="7"/>
      <c r="G97" s="7"/>
      <c r="H97" s="7"/>
      <c r="I97" s="7"/>
      <c r="J97" s="7"/>
      <c r="K97" s="7"/>
      <c r="L97" s="9" t="s">
        <v>317</v>
      </c>
      <c r="M97" s="23">
        <v>3827</v>
      </c>
      <c r="N97" s="23">
        <v>4971</v>
      </c>
      <c r="O97" s="23">
        <v>1942</v>
      </c>
      <c r="P97" s="20">
        <v>178</v>
      </c>
      <c r="Q97" s="20">
        <v>974</v>
      </c>
      <c r="R97" s="20">
        <v>140</v>
      </c>
      <c r="S97" s="20">
        <v>467</v>
      </c>
      <c r="T97" s="34">
        <v>93</v>
      </c>
      <c r="U97" s="21">
        <v>12592</v>
      </c>
    </row>
    <row r="98" spans="1:21" ht="16.5" customHeight="1" x14ac:dyDescent="0.25">
      <c r="A98" s="7"/>
      <c r="B98" s="7"/>
      <c r="C98" s="7"/>
      <c r="D98" s="7" t="s">
        <v>321</v>
      </c>
      <c r="E98" s="7"/>
      <c r="F98" s="7"/>
      <c r="G98" s="7"/>
      <c r="H98" s="7"/>
      <c r="I98" s="7"/>
      <c r="J98" s="7"/>
      <c r="K98" s="7"/>
      <c r="L98" s="9" t="s">
        <v>317</v>
      </c>
      <c r="M98" s="23">
        <v>4114</v>
      </c>
      <c r="N98" s="23">
        <v>2956</v>
      </c>
      <c r="O98" s="23">
        <v>2472</v>
      </c>
      <c r="P98" s="20">
        <v>438</v>
      </c>
      <c r="Q98" s="23">
        <v>1022</v>
      </c>
      <c r="R98" s="20">
        <v>240</v>
      </c>
      <c r="S98" s="20">
        <v>262</v>
      </c>
      <c r="T98" s="34">
        <v>86</v>
      </c>
      <c r="U98" s="21">
        <v>11590</v>
      </c>
    </row>
    <row r="99" spans="1:21" ht="16.5" customHeight="1" x14ac:dyDescent="0.25">
      <c r="A99" s="7"/>
      <c r="B99" s="7"/>
      <c r="C99" s="7"/>
      <c r="D99" s="7" t="s">
        <v>322</v>
      </c>
      <c r="E99" s="7"/>
      <c r="F99" s="7"/>
      <c r="G99" s="7"/>
      <c r="H99" s="7"/>
      <c r="I99" s="7"/>
      <c r="J99" s="7"/>
      <c r="K99" s="7"/>
      <c r="L99" s="9" t="s">
        <v>317</v>
      </c>
      <c r="M99" s="21">
        <v>23452</v>
      </c>
      <c r="N99" s="21">
        <v>15168</v>
      </c>
      <c r="O99" s="21">
        <v>13015</v>
      </c>
      <c r="P99" s="23">
        <v>2250</v>
      </c>
      <c r="Q99" s="23">
        <v>6643</v>
      </c>
      <c r="R99" s="23">
        <v>1399</v>
      </c>
      <c r="S99" s="23">
        <v>1696</v>
      </c>
      <c r="T99" s="20">
        <v>546</v>
      </c>
      <c r="U99" s="21">
        <v>64169</v>
      </c>
    </row>
    <row r="100" spans="1:21" ht="16.5" customHeight="1" x14ac:dyDescent="0.25">
      <c r="A100" s="7"/>
      <c r="B100" s="7" t="s">
        <v>324</v>
      </c>
      <c r="C100" s="7"/>
      <c r="D100" s="7"/>
      <c r="E100" s="7"/>
      <c r="F100" s="7"/>
      <c r="G100" s="7"/>
      <c r="H100" s="7"/>
      <c r="I100" s="7"/>
      <c r="J100" s="7"/>
      <c r="K100" s="7"/>
      <c r="L100" s="9"/>
      <c r="M100" s="10"/>
      <c r="N100" s="10"/>
      <c r="O100" s="10"/>
      <c r="P100" s="10"/>
      <c r="Q100" s="10"/>
      <c r="R100" s="10"/>
      <c r="S100" s="10"/>
      <c r="T100" s="10"/>
      <c r="U100" s="10"/>
    </row>
    <row r="101" spans="1:21" ht="16.5" customHeight="1" x14ac:dyDescent="0.25">
      <c r="A101" s="7"/>
      <c r="B101" s="7"/>
      <c r="C101" s="7" t="s">
        <v>353</v>
      </c>
      <c r="D101" s="7"/>
      <c r="E101" s="7"/>
      <c r="F101" s="7"/>
      <c r="G101" s="7"/>
      <c r="H101" s="7"/>
      <c r="I101" s="7"/>
      <c r="J101" s="7"/>
      <c r="K101" s="7"/>
      <c r="L101" s="9"/>
      <c r="M101" s="10"/>
      <c r="N101" s="10"/>
      <c r="O101" s="10"/>
      <c r="P101" s="10"/>
      <c r="Q101" s="10"/>
      <c r="R101" s="10"/>
      <c r="S101" s="10"/>
      <c r="T101" s="10"/>
      <c r="U101" s="10"/>
    </row>
    <row r="102" spans="1:21" ht="16.5" customHeight="1" x14ac:dyDescent="0.25">
      <c r="A102" s="7"/>
      <c r="B102" s="7"/>
      <c r="C102" s="7"/>
      <c r="D102" s="7" t="s">
        <v>316</v>
      </c>
      <c r="E102" s="7"/>
      <c r="F102" s="7"/>
      <c r="G102" s="7"/>
      <c r="H102" s="7"/>
      <c r="I102" s="7"/>
      <c r="J102" s="7"/>
      <c r="K102" s="7"/>
      <c r="L102" s="9" t="s">
        <v>216</v>
      </c>
      <c r="M102" s="32">
        <v>31.7</v>
      </c>
      <c r="N102" s="32">
        <v>27.2</v>
      </c>
      <c r="O102" s="32">
        <v>28.9</v>
      </c>
      <c r="P102" s="32">
        <v>37.299999999999997</v>
      </c>
      <c r="Q102" s="32">
        <v>37.200000000000003</v>
      </c>
      <c r="R102" s="32">
        <v>31.9</v>
      </c>
      <c r="S102" s="32">
        <v>27.9</v>
      </c>
      <c r="T102" s="32">
        <v>26.8</v>
      </c>
      <c r="U102" s="32">
        <v>30.6</v>
      </c>
    </row>
    <row r="103" spans="1:21" ht="16.5" customHeight="1" x14ac:dyDescent="0.25">
      <c r="A103" s="7"/>
      <c r="B103" s="7"/>
      <c r="C103" s="7"/>
      <c r="D103" s="7" t="s">
        <v>352</v>
      </c>
      <c r="E103" s="7"/>
      <c r="F103" s="7"/>
      <c r="G103" s="7"/>
      <c r="H103" s="7"/>
      <c r="I103" s="7"/>
      <c r="J103" s="7"/>
      <c r="K103" s="7"/>
      <c r="L103" s="9" t="s">
        <v>216</v>
      </c>
      <c r="M103" s="32">
        <v>26.2</v>
      </c>
      <c r="N103" s="32">
        <v>26.4</v>
      </c>
      <c r="O103" s="32">
        <v>25.9</v>
      </c>
      <c r="P103" s="32">
        <v>26.3</v>
      </c>
      <c r="Q103" s="32">
        <v>25</v>
      </c>
      <c r="R103" s="32">
        <v>34.700000000000003</v>
      </c>
      <c r="S103" s="32">
        <v>20.399999999999999</v>
      </c>
      <c r="T103" s="32">
        <v>25.2</v>
      </c>
      <c r="U103" s="32">
        <v>26.2</v>
      </c>
    </row>
    <row r="104" spans="1:21" ht="16.5" customHeight="1" x14ac:dyDescent="0.25">
      <c r="A104" s="7"/>
      <c r="B104" s="7"/>
      <c r="C104" s="7"/>
      <c r="D104" s="7" t="s">
        <v>319</v>
      </c>
      <c r="E104" s="7"/>
      <c r="F104" s="7"/>
      <c r="G104" s="7"/>
      <c r="H104" s="7"/>
      <c r="I104" s="7"/>
      <c r="J104" s="7"/>
      <c r="K104" s="7"/>
      <c r="L104" s="9" t="s">
        <v>216</v>
      </c>
      <c r="M104" s="31">
        <v>7.7</v>
      </c>
      <c r="N104" s="32">
        <v>12.5</v>
      </c>
      <c r="O104" s="31">
        <v>7.7</v>
      </c>
      <c r="P104" s="31">
        <v>6</v>
      </c>
      <c r="Q104" s="31">
        <v>4.3</v>
      </c>
      <c r="R104" s="31">
        <v>5.3</v>
      </c>
      <c r="S104" s="32">
        <v>12</v>
      </c>
      <c r="T104" s="31">
        <v>3.8</v>
      </c>
      <c r="U104" s="31">
        <v>8.6</v>
      </c>
    </row>
    <row r="105" spans="1:21" ht="16.5" customHeight="1" x14ac:dyDescent="0.25">
      <c r="A105" s="7"/>
      <c r="B105" s="7"/>
      <c r="C105" s="7"/>
      <c r="D105" s="7" t="s">
        <v>320</v>
      </c>
      <c r="E105" s="7"/>
      <c r="F105" s="7"/>
      <c r="G105" s="7"/>
      <c r="H105" s="7"/>
      <c r="I105" s="7"/>
      <c r="J105" s="7"/>
      <c r="K105" s="7"/>
      <c r="L105" s="9" t="s">
        <v>216</v>
      </c>
      <c r="M105" s="31">
        <v>4.2</v>
      </c>
      <c r="N105" s="31">
        <v>7.3</v>
      </c>
      <c r="O105" s="31">
        <v>4.2</v>
      </c>
      <c r="P105" s="31">
        <v>1.9</v>
      </c>
      <c r="Q105" s="31">
        <v>3.8</v>
      </c>
      <c r="R105" s="31">
        <v>2.2000000000000002</v>
      </c>
      <c r="S105" s="31">
        <v>7.6</v>
      </c>
      <c r="T105" s="31">
        <v>5.7</v>
      </c>
      <c r="U105" s="31">
        <v>4.9000000000000004</v>
      </c>
    </row>
    <row r="106" spans="1:21" ht="16.5" customHeight="1" x14ac:dyDescent="0.25">
      <c r="A106" s="7"/>
      <c r="B106" s="7"/>
      <c r="C106" s="7"/>
      <c r="D106" s="7" t="s">
        <v>321</v>
      </c>
      <c r="E106" s="7"/>
      <c r="F106" s="7"/>
      <c r="G106" s="7"/>
      <c r="H106" s="7"/>
      <c r="I106" s="7"/>
      <c r="J106" s="7"/>
      <c r="K106" s="7"/>
      <c r="L106" s="9" t="s">
        <v>216</v>
      </c>
      <c r="M106" s="31">
        <v>4.5</v>
      </c>
      <c r="N106" s="31">
        <v>4.3</v>
      </c>
      <c r="O106" s="31">
        <v>5.3</v>
      </c>
      <c r="P106" s="31">
        <v>4.5999999999999996</v>
      </c>
      <c r="Q106" s="31">
        <v>4</v>
      </c>
      <c r="R106" s="31">
        <v>3.8</v>
      </c>
      <c r="S106" s="31">
        <v>4.3</v>
      </c>
      <c r="T106" s="31">
        <v>5.2</v>
      </c>
      <c r="U106" s="31">
        <v>4.5</v>
      </c>
    </row>
    <row r="107" spans="1:21" ht="16.5" customHeight="1" x14ac:dyDescent="0.25">
      <c r="A107" s="7"/>
      <c r="B107" s="7"/>
      <c r="C107" s="7"/>
      <c r="D107" s="7" t="s">
        <v>322</v>
      </c>
      <c r="E107" s="7"/>
      <c r="F107" s="7"/>
      <c r="G107" s="7"/>
      <c r="H107" s="7"/>
      <c r="I107" s="7"/>
      <c r="J107" s="7"/>
      <c r="K107" s="7"/>
      <c r="L107" s="9" t="s">
        <v>216</v>
      </c>
      <c r="M107" s="32">
        <v>25.7</v>
      </c>
      <c r="N107" s="32">
        <v>22.3</v>
      </c>
      <c r="O107" s="32">
        <v>28</v>
      </c>
      <c r="P107" s="32">
        <v>23.8</v>
      </c>
      <c r="Q107" s="32">
        <v>25.8</v>
      </c>
      <c r="R107" s="32">
        <v>22.2</v>
      </c>
      <c r="S107" s="32">
        <v>27.7</v>
      </c>
      <c r="T107" s="32">
        <v>33.299999999999997</v>
      </c>
      <c r="U107" s="32">
        <v>25.1</v>
      </c>
    </row>
    <row r="108" spans="1:21" ht="16.5" customHeight="1" x14ac:dyDescent="0.25">
      <c r="A108" s="7"/>
      <c r="B108" s="7" t="s">
        <v>315</v>
      </c>
      <c r="C108" s="7"/>
      <c r="D108" s="7"/>
      <c r="E108" s="7"/>
      <c r="F108" s="7"/>
      <c r="G108" s="7"/>
      <c r="H108" s="7"/>
      <c r="I108" s="7"/>
      <c r="J108" s="7"/>
      <c r="K108" s="7"/>
      <c r="L108" s="9"/>
      <c r="M108" s="10"/>
      <c r="N108" s="10"/>
      <c r="O108" s="10"/>
      <c r="P108" s="10"/>
      <c r="Q108" s="10"/>
      <c r="R108" s="10"/>
      <c r="S108" s="10"/>
      <c r="T108" s="10"/>
      <c r="U108" s="10"/>
    </row>
    <row r="109" spans="1:21" ht="16.5" customHeight="1" x14ac:dyDescent="0.25">
      <c r="A109" s="7"/>
      <c r="B109" s="7"/>
      <c r="C109" s="7" t="s">
        <v>354</v>
      </c>
      <c r="D109" s="7"/>
      <c r="E109" s="7"/>
      <c r="F109" s="7"/>
      <c r="G109" s="7"/>
      <c r="H109" s="7"/>
      <c r="I109" s="7"/>
      <c r="J109" s="7"/>
      <c r="K109" s="7"/>
      <c r="L109" s="9"/>
      <c r="M109" s="10"/>
      <c r="N109" s="10"/>
      <c r="O109" s="10"/>
      <c r="P109" s="10"/>
      <c r="Q109" s="10"/>
      <c r="R109" s="10"/>
      <c r="S109" s="10"/>
      <c r="T109" s="10"/>
      <c r="U109" s="10"/>
    </row>
    <row r="110" spans="1:21" ht="16.5" customHeight="1" x14ac:dyDescent="0.25">
      <c r="A110" s="14"/>
      <c r="B110" s="14"/>
      <c r="C110" s="14"/>
      <c r="D110" s="14" t="s">
        <v>323</v>
      </c>
      <c r="E110" s="14"/>
      <c r="F110" s="14"/>
      <c r="G110" s="14"/>
      <c r="H110" s="14"/>
      <c r="I110" s="14"/>
      <c r="J110" s="14"/>
      <c r="K110" s="14"/>
      <c r="L110" s="15" t="s">
        <v>317</v>
      </c>
      <c r="M110" s="38">
        <v>268</v>
      </c>
      <c r="N110" s="38">
        <v>301</v>
      </c>
      <c r="O110" s="37">
        <v>39</v>
      </c>
      <c r="P110" s="39">
        <v>5869</v>
      </c>
      <c r="Q110" s="38">
        <v>197</v>
      </c>
      <c r="R110" s="37">
        <v>12</v>
      </c>
      <c r="S110" s="38">
        <v>123</v>
      </c>
      <c r="T110" s="40" t="s">
        <v>110</v>
      </c>
      <c r="U110" s="39">
        <v>6810</v>
      </c>
    </row>
    <row r="111" spans="1:21" ht="4.5" customHeight="1" x14ac:dyDescent="0.25">
      <c r="A111" s="27"/>
      <c r="B111" s="27"/>
      <c r="C111" s="2"/>
      <c r="D111" s="2"/>
      <c r="E111" s="2"/>
      <c r="F111" s="2"/>
      <c r="G111" s="2"/>
      <c r="H111" s="2"/>
      <c r="I111" s="2"/>
      <c r="J111" s="2"/>
      <c r="K111" s="2"/>
      <c r="L111" s="2"/>
      <c r="M111" s="2"/>
      <c r="N111" s="2"/>
      <c r="O111" s="2"/>
      <c r="P111" s="2"/>
      <c r="Q111" s="2"/>
      <c r="R111" s="2"/>
      <c r="S111" s="2"/>
      <c r="T111" s="2"/>
      <c r="U111" s="2"/>
    </row>
    <row r="112" spans="1:21" ht="16.5" customHeight="1" x14ac:dyDescent="0.25">
      <c r="A112" s="27"/>
      <c r="B112" s="27"/>
      <c r="C112" s="67" t="s">
        <v>355</v>
      </c>
      <c r="D112" s="67"/>
      <c r="E112" s="67"/>
      <c r="F112" s="67"/>
      <c r="G112" s="67"/>
      <c r="H112" s="67"/>
      <c r="I112" s="67"/>
      <c r="J112" s="67"/>
      <c r="K112" s="67"/>
      <c r="L112" s="67"/>
      <c r="M112" s="67"/>
      <c r="N112" s="67"/>
      <c r="O112" s="67"/>
      <c r="P112" s="67"/>
      <c r="Q112" s="67"/>
      <c r="R112" s="67"/>
      <c r="S112" s="67"/>
      <c r="T112" s="67"/>
      <c r="U112" s="67"/>
    </row>
    <row r="113" spans="1:21" ht="4.5" customHeight="1" x14ac:dyDescent="0.25">
      <c r="A113" s="27"/>
      <c r="B113" s="27"/>
      <c r="C113" s="2"/>
      <c r="D113" s="2"/>
      <c r="E113" s="2"/>
      <c r="F113" s="2"/>
      <c r="G113" s="2"/>
      <c r="H113" s="2"/>
      <c r="I113" s="2"/>
      <c r="J113" s="2"/>
      <c r="K113" s="2"/>
      <c r="L113" s="2"/>
      <c r="M113" s="2"/>
      <c r="N113" s="2"/>
      <c r="O113" s="2"/>
      <c r="P113" s="2"/>
      <c r="Q113" s="2"/>
      <c r="R113" s="2"/>
      <c r="S113" s="2"/>
      <c r="T113" s="2"/>
      <c r="U113" s="2"/>
    </row>
    <row r="114" spans="1:21" ht="55.2" customHeight="1" x14ac:dyDescent="0.25">
      <c r="A114" s="27" t="s">
        <v>139</v>
      </c>
      <c r="B114" s="27"/>
      <c r="C114" s="67" t="s">
        <v>327</v>
      </c>
      <c r="D114" s="67"/>
      <c r="E114" s="67"/>
      <c r="F114" s="67"/>
      <c r="G114" s="67"/>
      <c r="H114" s="67"/>
      <c r="I114" s="67"/>
      <c r="J114" s="67"/>
      <c r="K114" s="67"/>
      <c r="L114" s="67"/>
      <c r="M114" s="67"/>
      <c r="N114" s="67"/>
      <c r="O114" s="67"/>
      <c r="P114" s="67"/>
      <c r="Q114" s="67"/>
      <c r="R114" s="67"/>
      <c r="S114" s="67"/>
      <c r="T114" s="67"/>
      <c r="U114" s="67"/>
    </row>
    <row r="115" spans="1:21" ht="16.5" customHeight="1" x14ac:dyDescent="0.25">
      <c r="A115" s="27" t="s">
        <v>141</v>
      </c>
      <c r="B115" s="27"/>
      <c r="C115" s="67" t="s">
        <v>341</v>
      </c>
      <c r="D115" s="67"/>
      <c r="E115" s="67"/>
      <c r="F115" s="67"/>
      <c r="G115" s="67"/>
      <c r="H115" s="67"/>
      <c r="I115" s="67"/>
      <c r="J115" s="67"/>
      <c r="K115" s="67"/>
      <c r="L115" s="67"/>
      <c r="M115" s="67"/>
      <c r="N115" s="67"/>
      <c r="O115" s="67"/>
      <c r="P115" s="67"/>
      <c r="Q115" s="67"/>
      <c r="R115" s="67"/>
      <c r="S115" s="67"/>
      <c r="T115" s="67"/>
      <c r="U115" s="67"/>
    </row>
    <row r="116" spans="1:21" ht="29.4" customHeight="1" x14ac:dyDescent="0.25">
      <c r="A116" s="27" t="s">
        <v>144</v>
      </c>
      <c r="B116" s="27"/>
      <c r="C116" s="67" t="s">
        <v>356</v>
      </c>
      <c r="D116" s="67"/>
      <c r="E116" s="67"/>
      <c r="F116" s="67"/>
      <c r="G116" s="67"/>
      <c r="H116" s="67"/>
      <c r="I116" s="67"/>
      <c r="J116" s="67"/>
      <c r="K116" s="67"/>
      <c r="L116" s="67"/>
      <c r="M116" s="67"/>
      <c r="N116" s="67"/>
      <c r="O116" s="67"/>
      <c r="P116" s="67"/>
      <c r="Q116" s="67"/>
      <c r="R116" s="67"/>
      <c r="S116" s="67"/>
      <c r="T116" s="67"/>
      <c r="U116" s="67"/>
    </row>
    <row r="117" spans="1:21" ht="29.4" customHeight="1" x14ac:dyDescent="0.25">
      <c r="A117" s="27" t="s">
        <v>146</v>
      </c>
      <c r="B117" s="27"/>
      <c r="C117" s="67" t="s">
        <v>328</v>
      </c>
      <c r="D117" s="67"/>
      <c r="E117" s="67"/>
      <c r="F117" s="67"/>
      <c r="G117" s="67"/>
      <c r="H117" s="67"/>
      <c r="I117" s="67"/>
      <c r="J117" s="67"/>
      <c r="K117" s="67"/>
      <c r="L117" s="67"/>
      <c r="M117" s="67"/>
      <c r="N117" s="67"/>
      <c r="O117" s="67"/>
      <c r="P117" s="67"/>
      <c r="Q117" s="67"/>
      <c r="R117" s="67"/>
      <c r="S117" s="67"/>
      <c r="T117" s="67"/>
      <c r="U117" s="67"/>
    </row>
    <row r="118" spans="1:21" ht="55.2" customHeight="1" x14ac:dyDescent="0.25">
      <c r="A118" s="27" t="s">
        <v>150</v>
      </c>
      <c r="B118" s="27"/>
      <c r="C118" s="67" t="s">
        <v>329</v>
      </c>
      <c r="D118" s="67"/>
      <c r="E118" s="67"/>
      <c r="F118" s="67"/>
      <c r="G118" s="67"/>
      <c r="H118" s="67"/>
      <c r="I118" s="67"/>
      <c r="J118" s="67"/>
      <c r="K118" s="67"/>
      <c r="L118" s="67"/>
      <c r="M118" s="67"/>
      <c r="N118" s="67"/>
      <c r="O118" s="67"/>
      <c r="P118" s="67"/>
      <c r="Q118" s="67"/>
      <c r="R118" s="67"/>
      <c r="S118" s="67"/>
      <c r="T118" s="67"/>
      <c r="U118" s="67"/>
    </row>
    <row r="119" spans="1:21" ht="16.5" customHeight="1" x14ac:dyDescent="0.25">
      <c r="A119" s="27" t="s">
        <v>152</v>
      </c>
      <c r="B119" s="27"/>
      <c r="C119" s="67" t="s">
        <v>330</v>
      </c>
      <c r="D119" s="67"/>
      <c r="E119" s="67"/>
      <c r="F119" s="67"/>
      <c r="G119" s="67"/>
      <c r="H119" s="67"/>
      <c r="I119" s="67"/>
      <c r="J119" s="67"/>
      <c r="K119" s="67"/>
      <c r="L119" s="67"/>
      <c r="M119" s="67"/>
      <c r="N119" s="67"/>
      <c r="O119" s="67"/>
      <c r="P119" s="67"/>
      <c r="Q119" s="67"/>
      <c r="R119" s="67"/>
      <c r="S119" s="67"/>
      <c r="T119" s="67"/>
      <c r="U119" s="67"/>
    </row>
    <row r="120" spans="1:21" ht="4.5" customHeight="1" x14ac:dyDescent="0.25"/>
    <row r="121" spans="1:21" ht="16.5" customHeight="1" x14ac:dyDescent="0.25">
      <c r="A121" s="28" t="s">
        <v>167</v>
      </c>
      <c r="B121" s="27"/>
      <c r="C121" s="27"/>
      <c r="D121" s="27"/>
      <c r="E121" s="67" t="s">
        <v>342</v>
      </c>
      <c r="F121" s="67"/>
      <c r="G121" s="67"/>
      <c r="H121" s="67"/>
      <c r="I121" s="67"/>
      <c r="J121" s="67"/>
      <c r="K121" s="67"/>
      <c r="L121" s="67"/>
      <c r="M121" s="67"/>
      <c r="N121" s="67"/>
      <c r="O121" s="67"/>
      <c r="P121" s="67"/>
      <c r="Q121" s="67"/>
      <c r="R121" s="67"/>
      <c r="S121" s="67"/>
      <c r="T121" s="67"/>
      <c r="U121" s="67"/>
    </row>
  </sheetData>
  <mergeCells count="9">
    <mergeCell ref="C117:U117"/>
    <mergeCell ref="C118:U118"/>
    <mergeCell ref="C119:U119"/>
    <mergeCell ref="E121:U121"/>
    <mergeCell ref="K1:U1"/>
    <mergeCell ref="C112:U112"/>
    <mergeCell ref="C114:U114"/>
    <mergeCell ref="C115:U115"/>
    <mergeCell ref="C116:U116"/>
  </mergeCells>
  <pageMargins left="0.7" right="0.7" top="0.75" bottom="0.75" header="0.3" footer="0.3"/>
  <pageSetup paperSize="9" fitToHeight="0" orientation="landscape" horizontalDpi="300" verticalDpi="300" r:id="rId1"/>
  <headerFooter scaleWithDoc="0" alignWithMargins="0">
    <oddHeader>&amp;C&amp;"Arial"&amp;8TABLE 15A.11</oddHeader>
    <oddFooter>&amp;L&amp;"Arial"&amp;8REPORT ON
GOVERNMENT
SERVICES 2022&amp;R&amp;"Arial"&amp;8SERVICES FOR PEOPLE
WITH DISABILITY
PAGE &amp;B&amp;P&amp;B</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118"/>
  <sheetViews>
    <sheetView showGridLines="0" workbookViewId="0"/>
  </sheetViews>
  <sheetFormatPr defaultRowHeight="13.2" x14ac:dyDescent="0.25"/>
  <cols>
    <col min="1" max="10" width="1.6640625" customWidth="1"/>
    <col min="11" max="11" width="15.33203125" customWidth="1"/>
    <col min="12" max="12" width="5.44140625" customWidth="1"/>
    <col min="13" max="21" width="9.33203125" customWidth="1"/>
  </cols>
  <sheetData>
    <row r="1" spans="1:21" ht="17.399999999999999" customHeight="1" x14ac:dyDescent="0.25">
      <c r="A1" s="8" t="s">
        <v>357</v>
      </c>
      <c r="B1" s="8"/>
      <c r="C1" s="8"/>
      <c r="D1" s="8"/>
      <c r="E1" s="8"/>
      <c r="F1" s="8"/>
      <c r="G1" s="8"/>
      <c r="H1" s="8"/>
      <c r="I1" s="8"/>
      <c r="J1" s="8"/>
      <c r="K1" s="72" t="s">
        <v>358</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359</v>
      </c>
      <c r="N2" s="13" t="s">
        <v>94</v>
      </c>
      <c r="O2" s="13" t="s">
        <v>248</v>
      </c>
      <c r="P2" s="13" t="s">
        <v>292</v>
      </c>
      <c r="Q2" s="13" t="s">
        <v>293</v>
      </c>
      <c r="R2" s="13" t="s">
        <v>294</v>
      </c>
      <c r="S2" s="13" t="s">
        <v>99</v>
      </c>
      <c r="T2" s="13" t="s">
        <v>360</v>
      </c>
      <c r="U2" s="13" t="s">
        <v>361</v>
      </c>
    </row>
    <row r="3" spans="1:21" ht="16.5" customHeight="1" x14ac:dyDescent="0.25">
      <c r="A3" s="7" t="s">
        <v>105</v>
      </c>
      <c r="B3" s="7"/>
      <c r="C3" s="7"/>
      <c r="D3" s="7"/>
      <c r="E3" s="7"/>
      <c r="F3" s="7"/>
      <c r="G3" s="7"/>
      <c r="H3" s="7"/>
      <c r="I3" s="7"/>
      <c r="J3" s="7"/>
      <c r="K3" s="7"/>
      <c r="L3" s="9"/>
      <c r="M3" s="10"/>
      <c r="N3" s="10"/>
      <c r="O3" s="10"/>
      <c r="P3" s="10"/>
      <c r="Q3" s="10"/>
      <c r="R3" s="10"/>
      <c r="S3" s="10"/>
      <c r="T3" s="10"/>
      <c r="U3" s="10"/>
    </row>
    <row r="4" spans="1:21" ht="16.5" customHeight="1" x14ac:dyDescent="0.25">
      <c r="A4" s="7"/>
      <c r="B4" s="7" t="s">
        <v>362</v>
      </c>
      <c r="C4" s="7"/>
      <c r="D4" s="7"/>
      <c r="E4" s="7"/>
      <c r="F4" s="7"/>
      <c r="G4" s="7"/>
      <c r="H4" s="7"/>
      <c r="I4" s="7"/>
      <c r="J4" s="7"/>
      <c r="K4" s="7"/>
      <c r="L4" s="9"/>
      <c r="M4" s="10"/>
      <c r="N4" s="10"/>
      <c r="O4" s="10"/>
      <c r="P4" s="10"/>
      <c r="Q4" s="10"/>
      <c r="R4" s="10"/>
      <c r="S4" s="10"/>
      <c r="T4" s="10"/>
      <c r="U4" s="10"/>
    </row>
    <row r="5" spans="1:21" ht="16.5" customHeight="1" x14ac:dyDescent="0.25">
      <c r="A5" s="7"/>
      <c r="B5" s="7"/>
      <c r="C5" s="7" t="s">
        <v>363</v>
      </c>
      <c r="D5" s="7"/>
      <c r="E5" s="7"/>
      <c r="F5" s="7"/>
      <c r="G5" s="7"/>
      <c r="H5" s="7"/>
      <c r="I5" s="7"/>
      <c r="J5" s="7"/>
      <c r="K5" s="7"/>
      <c r="L5" s="9" t="s">
        <v>317</v>
      </c>
      <c r="M5" s="17" t="s">
        <v>364</v>
      </c>
      <c r="N5" s="23">
        <v>1540</v>
      </c>
      <c r="O5" s="20">
        <v>339</v>
      </c>
      <c r="P5" s="34">
        <v>94</v>
      </c>
      <c r="Q5" s="17" t="s">
        <v>364</v>
      </c>
      <c r="R5" s="20">
        <v>214</v>
      </c>
      <c r="S5" s="17" t="s">
        <v>364</v>
      </c>
      <c r="T5" s="17" t="s">
        <v>364</v>
      </c>
      <c r="U5" s="23">
        <v>2187</v>
      </c>
    </row>
    <row r="6" spans="1:21" ht="16.5" customHeight="1" x14ac:dyDescent="0.25">
      <c r="A6" s="7"/>
      <c r="B6" s="7"/>
      <c r="C6" s="7" t="s">
        <v>365</v>
      </c>
      <c r="D6" s="7"/>
      <c r="E6" s="7"/>
      <c r="F6" s="7"/>
      <c r="G6" s="7"/>
      <c r="H6" s="7"/>
      <c r="I6" s="7"/>
      <c r="J6" s="7"/>
      <c r="K6" s="7"/>
      <c r="L6" s="9" t="s">
        <v>300</v>
      </c>
      <c r="M6" s="29">
        <v>235.6</v>
      </c>
      <c r="N6" s="32">
        <v>52.9</v>
      </c>
      <c r="O6" s="29">
        <v>202.3</v>
      </c>
      <c r="P6" s="32">
        <v>90.4</v>
      </c>
      <c r="Q6" s="32">
        <v>38.1</v>
      </c>
      <c r="R6" s="32">
        <v>24.3</v>
      </c>
      <c r="S6" s="31">
        <v>7.1</v>
      </c>
      <c r="T6" s="32">
        <v>64.3</v>
      </c>
      <c r="U6" s="29">
        <v>715</v>
      </c>
    </row>
    <row r="7" spans="1:21" ht="16.5" customHeight="1" x14ac:dyDescent="0.25">
      <c r="A7" s="7"/>
      <c r="B7" s="7"/>
      <c r="C7" s="7" t="s">
        <v>366</v>
      </c>
      <c r="D7" s="7"/>
      <c r="E7" s="7"/>
      <c r="F7" s="7"/>
      <c r="G7" s="7"/>
      <c r="H7" s="7"/>
      <c r="I7" s="7"/>
      <c r="J7" s="7"/>
      <c r="K7" s="7"/>
      <c r="L7" s="9" t="s">
        <v>367</v>
      </c>
      <c r="M7" s="30" t="s">
        <v>364</v>
      </c>
      <c r="N7" s="32">
        <v>29.1</v>
      </c>
      <c r="O7" s="31">
        <v>1.7</v>
      </c>
      <c r="P7" s="31">
        <v>1</v>
      </c>
      <c r="Q7" s="30" t="s">
        <v>364</v>
      </c>
      <c r="R7" s="31">
        <v>8.8000000000000007</v>
      </c>
      <c r="S7" s="30" t="s">
        <v>364</v>
      </c>
      <c r="T7" s="30" t="s">
        <v>364</v>
      </c>
      <c r="U7" s="31">
        <v>3.1</v>
      </c>
    </row>
    <row r="8" spans="1:21" ht="16.5" customHeight="1" x14ac:dyDescent="0.25">
      <c r="A8" s="7"/>
      <c r="B8" s="7" t="s">
        <v>368</v>
      </c>
      <c r="C8" s="7"/>
      <c r="D8" s="7"/>
      <c r="E8" s="7"/>
      <c r="F8" s="7"/>
      <c r="G8" s="7"/>
      <c r="H8" s="7"/>
      <c r="I8" s="7"/>
      <c r="J8" s="7"/>
      <c r="K8" s="7"/>
      <c r="L8" s="9"/>
      <c r="M8" s="10"/>
      <c r="N8" s="10"/>
      <c r="O8" s="10"/>
      <c r="P8" s="10"/>
      <c r="Q8" s="10"/>
      <c r="R8" s="10"/>
      <c r="S8" s="10"/>
      <c r="T8" s="10"/>
      <c r="U8" s="10"/>
    </row>
    <row r="9" spans="1:21" ht="16.5" customHeight="1" x14ac:dyDescent="0.25">
      <c r="A9" s="7"/>
      <c r="B9" s="7"/>
      <c r="C9" s="7" t="s">
        <v>363</v>
      </c>
      <c r="D9" s="7"/>
      <c r="E9" s="7"/>
      <c r="F9" s="7"/>
      <c r="G9" s="7"/>
      <c r="H9" s="7"/>
      <c r="I9" s="7"/>
      <c r="J9" s="7"/>
      <c r="K9" s="7"/>
      <c r="L9" s="9" t="s">
        <v>317</v>
      </c>
      <c r="M9" s="17" t="s">
        <v>364</v>
      </c>
      <c r="N9" s="23">
        <v>9986</v>
      </c>
      <c r="O9" s="20">
        <v>480</v>
      </c>
      <c r="P9" s="20">
        <v>164</v>
      </c>
      <c r="Q9" s="17" t="s">
        <v>364</v>
      </c>
      <c r="R9" s="20">
        <v>170</v>
      </c>
      <c r="S9" s="17" t="s">
        <v>364</v>
      </c>
      <c r="T9" s="17" t="s">
        <v>364</v>
      </c>
      <c r="U9" s="21">
        <v>10800</v>
      </c>
    </row>
    <row r="10" spans="1:21" ht="16.5" customHeight="1" x14ac:dyDescent="0.25">
      <c r="A10" s="7"/>
      <c r="B10" s="7"/>
      <c r="C10" s="7" t="s">
        <v>365</v>
      </c>
      <c r="D10" s="7"/>
      <c r="E10" s="7"/>
      <c r="F10" s="7"/>
      <c r="G10" s="7"/>
      <c r="H10" s="7"/>
      <c r="I10" s="7"/>
      <c r="J10" s="7"/>
      <c r="K10" s="7"/>
      <c r="L10" s="9" t="s">
        <v>300</v>
      </c>
      <c r="M10" s="41">
        <v>1501.5</v>
      </c>
      <c r="N10" s="41">
        <v>1273.0999999999999</v>
      </c>
      <c r="O10" s="29">
        <v>511.7</v>
      </c>
      <c r="P10" s="29">
        <v>384.8</v>
      </c>
      <c r="Q10" s="29">
        <v>204.5</v>
      </c>
      <c r="R10" s="32">
        <v>25.4</v>
      </c>
      <c r="S10" s="32">
        <v>75</v>
      </c>
      <c r="T10" s="32">
        <v>32.6</v>
      </c>
      <c r="U10" s="41">
        <v>4008.6</v>
      </c>
    </row>
    <row r="11" spans="1:21" ht="16.5" customHeight="1" x14ac:dyDescent="0.25">
      <c r="A11" s="7"/>
      <c r="B11" s="7"/>
      <c r="C11" s="7" t="s">
        <v>366</v>
      </c>
      <c r="D11" s="7"/>
      <c r="E11" s="7"/>
      <c r="F11" s="7"/>
      <c r="G11" s="7"/>
      <c r="H11" s="7"/>
      <c r="I11" s="7"/>
      <c r="J11" s="7"/>
      <c r="K11" s="7"/>
      <c r="L11" s="9" t="s">
        <v>367</v>
      </c>
      <c r="M11" s="30" t="s">
        <v>364</v>
      </c>
      <c r="N11" s="31">
        <v>7.8</v>
      </c>
      <c r="O11" s="31">
        <v>0.9</v>
      </c>
      <c r="P11" s="31">
        <v>0.4</v>
      </c>
      <c r="Q11" s="30" t="s">
        <v>364</v>
      </c>
      <c r="R11" s="31">
        <v>6.7</v>
      </c>
      <c r="S11" s="30" t="s">
        <v>364</v>
      </c>
      <c r="T11" s="30" t="s">
        <v>364</v>
      </c>
      <c r="U11" s="31">
        <v>2.7</v>
      </c>
    </row>
    <row r="12" spans="1:21" ht="16.5" customHeight="1" x14ac:dyDescent="0.25">
      <c r="A12" s="7"/>
      <c r="B12" s="7" t="s">
        <v>369</v>
      </c>
      <c r="C12" s="7"/>
      <c r="D12" s="7"/>
      <c r="E12" s="7"/>
      <c r="F12" s="7"/>
      <c r="G12" s="7"/>
      <c r="H12" s="7"/>
      <c r="I12" s="7"/>
      <c r="J12" s="7"/>
      <c r="K12" s="7"/>
      <c r="L12" s="9"/>
      <c r="M12" s="10"/>
      <c r="N12" s="10"/>
      <c r="O12" s="10"/>
      <c r="P12" s="10"/>
      <c r="Q12" s="10"/>
      <c r="R12" s="10"/>
      <c r="S12" s="10"/>
      <c r="T12" s="10"/>
      <c r="U12" s="10"/>
    </row>
    <row r="13" spans="1:21" ht="16.5" customHeight="1" x14ac:dyDescent="0.25">
      <c r="A13" s="7"/>
      <c r="B13" s="7"/>
      <c r="C13" s="7" t="s">
        <v>363</v>
      </c>
      <c r="D13" s="7"/>
      <c r="E13" s="7"/>
      <c r="F13" s="7"/>
      <c r="G13" s="7"/>
      <c r="H13" s="7"/>
      <c r="I13" s="7"/>
      <c r="J13" s="7"/>
      <c r="K13" s="7"/>
      <c r="L13" s="9" t="s">
        <v>317</v>
      </c>
      <c r="M13" s="17" t="s">
        <v>364</v>
      </c>
      <c r="N13" s="21">
        <v>55896</v>
      </c>
      <c r="O13" s="23">
        <v>6094</v>
      </c>
      <c r="P13" s="23">
        <v>1674</v>
      </c>
      <c r="Q13" s="17" t="s">
        <v>364</v>
      </c>
      <c r="R13" s="23">
        <v>4667</v>
      </c>
      <c r="S13" s="17" t="s">
        <v>364</v>
      </c>
      <c r="T13" s="17" t="s">
        <v>364</v>
      </c>
      <c r="U13" s="21">
        <v>68311</v>
      </c>
    </row>
    <row r="14" spans="1:21" ht="16.5" customHeight="1" x14ac:dyDescent="0.25">
      <c r="A14" s="7"/>
      <c r="B14" s="7"/>
      <c r="C14" s="7" t="s">
        <v>365</v>
      </c>
      <c r="D14" s="7"/>
      <c r="E14" s="7"/>
      <c r="F14" s="7"/>
      <c r="G14" s="7"/>
      <c r="H14" s="7"/>
      <c r="I14" s="7"/>
      <c r="J14" s="7"/>
      <c r="K14" s="7"/>
      <c r="L14" s="9" t="s">
        <v>300</v>
      </c>
      <c r="M14" s="41">
        <v>6765.1</v>
      </c>
      <c r="N14" s="41">
        <v>5632.7</v>
      </c>
      <c r="O14" s="41">
        <v>4315.6000000000004</v>
      </c>
      <c r="P14" s="41">
        <v>2242.1999999999998</v>
      </c>
      <c r="Q14" s="41">
        <v>1425.5</v>
      </c>
      <c r="R14" s="29">
        <v>425.8</v>
      </c>
      <c r="S14" s="29">
        <v>372.5</v>
      </c>
      <c r="T14" s="29">
        <v>215.2</v>
      </c>
      <c r="U14" s="42">
        <v>21394.6</v>
      </c>
    </row>
    <row r="15" spans="1:21" ht="16.5" customHeight="1" x14ac:dyDescent="0.25">
      <c r="A15" s="7"/>
      <c r="B15" s="7"/>
      <c r="C15" s="7" t="s">
        <v>366</v>
      </c>
      <c r="D15" s="7"/>
      <c r="E15" s="7"/>
      <c r="F15" s="7"/>
      <c r="G15" s="7"/>
      <c r="H15" s="7"/>
      <c r="I15" s="7"/>
      <c r="J15" s="7"/>
      <c r="K15" s="7"/>
      <c r="L15" s="9" t="s">
        <v>367</v>
      </c>
      <c r="M15" s="30" t="s">
        <v>364</v>
      </c>
      <c r="N15" s="31">
        <v>9.9</v>
      </c>
      <c r="O15" s="31">
        <v>1.4</v>
      </c>
      <c r="P15" s="31">
        <v>0.7</v>
      </c>
      <c r="Q15" s="30" t="s">
        <v>364</v>
      </c>
      <c r="R15" s="32">
        <v>11</v>
      </c>
      <c r="S15" s="30" t="s">
        <v>364</v>
      </c>
      <c r="T15" s="30" t="s">
        <v>364</v>
      </c>
      <c r="U15" s="31">
        <v>3.2</v>
      </c>
    </row>
    <row r="16" spans="1:21" ht="16.5" customHeight="1" x14ac:dyDescent="0.25">
      <c r="A16" s="7" t="s">
        <v>107</v>
      </c>
      <c r="B16" s="7"/>
      <c r="C16" s="7"/>
      <c r="D16" s="7"/>
      <c r="E16" s="7"/>
      <c r="F16" s="7"/>
      <c r="G16" s="7"/>
      <c r="H16" s="7"/>
      <c r="I16" s="7"/>
      <c r="J16" s="7"/>
      <c r="K16" s="7"/>
      <c r="L16" s="9"/>
      <c r="M16" s="10"/>
      <c r="N16" s="10"/>
      <c r="O16" s="10"/>
      <c r="P16" s="10"/>
      <c r="Q16" s="10"/>
      <c r="R16" s="10"/>
      <c r="S16" s="10"/>
      <c r="T16" s="10"/>
      <c r="U16" s="10"/>
    </row>
    <row r="17" spans="1:21" ht="16.5" customHeight="1" x14ac:dyDescent="0.25">
      <c r="A17" s="7"/>
      <c r="B17" s="7" t="s">
        <v>362</v>
      </c>
      <c r="C17" s="7"/>
      <c r="D17" s="7"/>
      <c r="E17" s="7"/>
      <c r="F17" s="7"/>
      <c r="G17" s="7"/>
      <c r="H17" s="7"/>
      <c r="I17" s="7"/>
      <c r="J17" s="7"/>
      <c r="K17" s="7"/>
      <c r="L17" s="9"/>
      <c r="M17" s="10"/>
      <c r="N17" s="10"/>
      <c r="O17" s="10"/>
      <c r="P17" s="10"/>
      <c r="Q17" s="10"/>
      <c r="R17" s="10"/>
      <c r="S17" s="10"/>
      <c r="T17" s="10"/>
      <c r="U17" s="10"/>
    </row>
    <row r="18" spans="1:21" ht="16.5" customHeight="1" x14ac:dyDescent="0.25">
      <c r="A18" s="7"/>
      <c r="B18" s="7"/>
      <c r="C18" s="7" t="s">
        <v>363</v>
      </c>
      <c r="D18" s="7"/>
      <c r="E18" s="7"/>
      <c r="F18" s="7"/>
      <c r="G18" s="7"/>
      <c r="H18" s="7"/>
      <c r="I18" s="7"/>
      <c r="J18" s="7"/>
      <c r="K18" s="7"/>
      <c r="L18" s="9" t="s">
        <v>317</v>
      </c>
      <c r="M18" s="17" t="s">
        <v>364</v>
      </c>
      <c r="N18" s="23">
        <v>1247</v>
      </c>
      <c r="O18" s="20">
        <v>771</v>
      </c>
      <c r="P18" s="20">
        <v>163</v>
      </c>
      <c r="Q18" s="17" t="s">
        <v>364</v>
      </c>
      <c r="R18" s="20">
        <v>178</v>
      </c>
      <c r="S18" s="16" t="s">
        <v>110</v>
      </c>
      <c r="T18" s="17" t="s">
        <v>364</v>
      </c>
      <c r="U18" s="23">
        <v>2359</v>
      </c>
    </row>
    <row r="19" spans="1:21" ht="16.5" customHeight="1" x14ac:dyDescent="0.25">
      <c r="A19" s="7"/>
      <c r="B19" s="7"/>
      <c r="C19" s="7" t="s">
        <v>365</v>
      </c>
      <c r="D19" s="7"/>
      <c r="E19" s="7"/>
      <c r="F19" s="7"/>
      <c r="G19" s="7"/>
      <c r="H19" s="7"/>
      <c r="I19" s="7"/>
      <c r="J19" s="7"/>
      <c r="K19" s="7"/>
      <c r="L19" s="9" t="s">
        <v>300</v>
      </c>
      <c r="M19" s="29">
        <v>232.2</v>
      </c>
      <c r="N19" s="32">
        <v>51.7</v>
      </c>
      <c r="O19" s="29">
        <v>198.7</v>
      </c>
      <c r="P19" s="32">
        <v>89.4</v>
      </c>
      <c r="Q19" s="32">
        <v>37.700000000000003</v>
      </c>
      <c r="R19" s="32">
        <v>24.1</v>
      </c>
      <c r="S19" s="31">
        <v>6.9</v>
      </c>
      <c r="T19" s="32">
        <v>64.3</v>
      </c>
      <c r="U19" s="29">
        <v>705</v>
      </c>
    </row>
    <row r="20" spans="1:21" ht="16.5" customHeight="1" x14ac:dyDescent="0.25">
      <c r="A20" s="7"/>
      <c r="B20" s="7"/>
      <c r="C20" s="7" t="s">
        <v>366</v>
      </c>
      <c r="D20" s="7"/>
      <c r="E20" s="7"/>
      <c r="F20" s="7"/>
      <c r="G20" s="7"/>
      <c r="H20" s="7"/>
      <c r="I20" s="7"/>
      <c r="J20" s="7"/>
      <c r="K20" s="7"/>
      <c r="L20" s="9" t="s">
        <v>367</v>
      </c>
      <c r="M20" s="30" t="s">
        <v>364</v>
      </c>
      <c r="N20" s="32">
        <v>24.1</v>
      </c>
      <c r="O20" s="31">
        <v>3.9</v>
      </c>
      <c r="P20" s="31">
        <v>1.8</v>
      </c>
      <c r="Q20" s="30" t="s">
        <v>364</v>
      </c>
      <c r="R20" s="31">
        <v>7.4</v>
      </c>
      <c r="S20" s="31" t="s">
        <v>110</v>
      </c>
      <c r="T20" s="30" t="s">
        <v>364</v>
      </c>
      <c r="U20" s="31">
        <v>3.3</v>
      </c>
    </row>
    <row r="21" spans="1:21" ht="16.5" customHeight="1" x14ac:dyDescent="0.25">
      <c r="A21" s="7"/>
      <c r="B21" s="7" t="s">
        <v>368</v>
      </c>
      <c r="C21" s="7"/>
      <c r="D21" s="7"/>
      <c r="E21" s="7"/>
      <c r="F21" s="7"/>
      <c r="G21" s="7"/>
      <c r="H21" s="7"/>
      <c r="I21" s="7"/>
      <c r="J21" s="7"/>
      <c r="K21" s="7"/>
      <c r="L21" s="9"/>
      <c r="M21" s="10"/>
      <c r="N21" s="10"/>
      <c r="O21" s="10"/>
      <c r="P21" s="10"/>
      <c r="Q21" s="10"/>
      <c r="R21" s="10"/>
      <c r="S21" s="10"/>
      <c r="T21" s="10"/>
      <c r="U21" s="10"/>
    </row>
    <row r="22" spans="1:21" ht="16.5" customHeight="1" x14ac:dyDescent="0.25">
      <c r="A22" s="7"/>
      <c r="B22" s="7"/>
      <c r="C22" s="7" t="s">
        <v>363</v>
      </c>
      <c r="D22" s="7"/>
      <c r="E22" s="7"/>
      <c r="F22" s="7"/>
      <c r="G22" s="7"/>
      <c r="H22" s="7"/>
      <c r="I22" s="7"/>
      <c r="J22" s="7"/>
      <c r="K22" s="7"/>
      <c r="L22" s="9" t="s">
        <v>317</v>
      </c>
      <c r="M22" s="17" t="s">
        <v>364</v>
      </c>
      <c r="N22" s="21">
        <v>10321</v>
      </c>
      <c r="O22" s="20">
        <v>572</v>
      </c>
      <c r="P22" s="20">
        <v>389</v>
      </c>
      <c r="Q22" s="17" t="s">
        <v>364</v>
      </c>
      <c r="R22" s="20">
        <v>187</v>
      </c>
      <c r="S22" s="16" t="s">
        <v>110</v>
      </c>
      <c r="T22" s="17" t="s">
        <v>364</v>
      </c>
      <c r="U22" s="21">
        <v>11469</v>
      </c>
    </row>
    <row r="23" spans="1:21" ht="16.5" customHeight="1" x14ac:dyDescent="0.25">
      <c r="A23" s="7"/>
      <c r="B23" s="7"/>
      <c r="C23" s="7" t="s">
        <v>365</v>
      </c>
      <c r="D23" s="7"/>
      <c r="E23" s="7"/>
      <c r="F23" s="7"/>
      <c r="G23" s="7"/>
      <c r="H23" s="7"/>
      <c r="I23" s="7"/>
      <c r="J23" s="7"/>
      <c r="K23" s="7"/>
      <c r="L23" s="9" t="s">
        <v>300</v>
      </c>
      <c r="M23" s="41">
        <v>1491.9</v>
      </c>
      <c r="N23" s="41">
        <v>1256.4000000000001</v>
      </c>
      <c r="O23" s="29">
        <v>505.2</v>
      </c>
      <c r="P23" s="29">
        <v>381.2</v>
      </c>
      <c r="Q23" s="29">
        <v>203.3</v>
      </c>
      <c r="R23" s="32">
        <v>25.1</v>
      </c>
      <c r="S23" s="32">
        <v>73.599999999999994</v>
      </c>
      <c r="T23" s="32">
        <v>32.6</v>
      </c>
      <c r="U23" s="41">
        <v>3969.3</v>
      </c>
    </row>
    <row r="24" spans="1:21" ht="16.5" customHeight="1" x14ac:dyDescent="0.25">
      <c r="A24" s="7"/>
      <c r="B24" s="7"/>
      <c r="C24" s="7" t="s">
        <v>366</v>
      </c>
      <c r="D24" s="7"/>
      <c r="E24" s="7"/>
      <c r="F24" s="7"/>
      <c r="G24" s="7"/>
      <c r="H24" s="7"/>
      <c r="I24" s="7"/>
      <c r="J24" s="7"/>
      <c r="K24" s="7"/>
      <c r="L24" s="9" t="s">
        <v>367</v>
      </c>
      <c r="M24" s="30" t="s">
        <v>364</v>
      </c>
      <c r="N24" s="31">
        <v>8.1999999999999993</v>
      </c>
      <c r="O24" s="31">
        <v>1.1000000000000001</v>
      </c>
      <c r="P24" s="31">
        <v>1</v>
      </c>
      <c r="Q24" s="30" t="s">
        <v>364</v>
      </c>
      <c r="R24" s="31">
        <v>7.5</v>
      </c>
      <c r="S24" s="31" t="s">
        <v>110</v>
      </c>
      <c r="T24" s="30" t="s">
        <v>364</v>
      </c>
      <c r="U24" s="31">
        <v>2.9</v>
      </c>
    </row>
    <row r="25" spans="1:21" ht="16.5" customHeight="1" x14ac:dyDescent="0.25">
      <c r="A25" s="7"/>
      <c r="B25" s="7" t="s">
        <v>369</v>
      </c>
      <c r="C25" s="7"/>
      <c r="D25" s="7"/>
      <c r="E25" s="7"/>
      <c r="F25" s="7"/>
      <c r="G25" s="7"/>
      <c r="H25" s="7"/>
      <c r="I25" s="7"/>
      <c r="J25" s="7"/>
      <c r="K25" s="7"/>
      <c r="L25" s="9"/>
      <c r="M25" s="10"/>
      <c r="N25" s="10"/>
      <c r="O25" s="10"/>
      <c r="P25" s="10"/>
      <c r="Q25" s="10"/>
      <c r="R25" s="10"/>
      <c r="S25" s="10"/>
      <c r="T25" s="10"/>
      <c r="U25" s="10"/>
    </row>
    <row r="26" spans="1:21" ht="16.5" customHeight="1" x14ac:dyDescent="0.25">
      <c r="A26" s="7"/>
      <c r="B26" s="7"/>
      <c r="C26" s="7" t="s">
        <v>363</v>
      </c>
      <c r="D26" s="7"/>
      <c r="E26" s="7"/>
      <c r="F26" s="7"/>
      <c r="G26" s="7"/>
      <c r="H26" s="7"/>
      <c r="I26" s="7"/>
      <c r="J26" s="7"/>
      <c r="K26" s="7"/>
      <c r="L26" s="9" t="s">
        <v>317</v>
      </c>
      <c r="M26" s="17" t="s">
        <v>364</v>
      </c>
      <c r="N26" s="21">
        <v>57760</v>
      </c>
      <c r="O26" s="23">
        <v>8541</v>
      </c>
      <c r="P26" s="23">
        <v>3798</v>
      </c>
      <c r="Q26" s="17" t="s">
        <v>364</v>
      </c>
      <c r="R26" s="23">
        <v>4902</v>
      </c>
      <c r="S26" s="16" t="s">
        <v>110</v>
      </c>
      <c r="T26" s="17" t="s">
        <v>364</v>
      </c>
      <c r="U26" s="21">
        <v>75001</v>
      </c>
    </row>
    <row r="27" spans="1:21" ht="16.5" customHeight="1" x14ac:dyDescent="0.25">
      <c r="A27" s="7"/>
      <c r="B27" s="7"/>
      <c r="C27" s="7" t="s">
        <v>365</v>
      </c>
      <c r="D27" s="7"/>
      <c r="E27" s="7"/>
      <c r="F27" s="7"/>
      <c r="G27" s="7"/>
      <c r="H27" s="7"/>
      <c r="I27" s="7"/>
      <c r="J27" s="7"/>
      <c r="K27" s="7"/>
      <c r="L27" s="9" t="s">
        <v>300</v>
      </c>
      <c r="M27" s="41">
        <v>6736.2</v>
      </c>
      <c r="N27" s="41">
        <v>5569</v>
      </c>
      <c r="O27" s="41">
        <v>4268.6000000000004</v>
      </c>
      <c r="P27" s="41">
        <v>2220.3000000000002</v>
      </c>
      <c r="Q27" s="41">
        <v>1418.3</v>
      </c>
      <c r="R27" s="29">
        <v>422.9</v>
      </c>
      <c r="S27" s="29">
        <v>370.3</v>
      </c>
      <c r="T27" s="29">
        <v>216.4</v>
      </c>
      <c r="U27" s="42">
        <v>21222</v>
      </c>
    </row>
    <row r="28" spans="1:21" ht="16.5" customHeight="1" x14ac:dyDescent="0.25">
      <c r="A28" s="7"/>
      <c r="B28" s="7"/>
      <c r="C28" s="7" t="s">
        <v>366</v>
      </c>
      <c r="D28" s="7"/>
      <c r="E28" s="7"/>
      <c r="F28" s="7"/>
      <c r="G28" s="7"/>
      <c r="H28" s="7"/>
      <c r="I28" s="7"/>
      <c r="J28" s="7"/>
      <c r="K28" s="7"/>
      <c r="L28" s="9" t="s">
        <v>367</v>
      </c>
      <c r="M28" s="30" t="s">
        <v>364</v>
      </c>
      <c r="N28" s="32">
        <v>10.4</v>
      </c>
      <c r="O28" s="31">
        <v>2</v>
      </c>
      <c r="P28" s="31">
        <v>1.7</v>
      </c>
      <c r="Q28" s="30" t="s">
        <v>364</v>
      </c>
      <c r="R28" s="32">
        <v>11.6</v>
      </c>
      <c r="S28" s="31" t="s">
        <v>110</v>
      </c>
      <c r="T28" s="30" t="s">
        <v>364</v>
      </c>
      <c r="U28" s="31">
        <v>3.5</v>
      </c>
    </row>
    <row r="29" spans="1:21" ht="16.5" customHeight="1" x14ac:dyDescent="0.25">
      <c r="A29" s="7" t="s">
        <v>121</v>
      </c>
      <c r="B29" s="7"/>
      <c r="C29" s="7"/>
      <c r="D29" s="7"/>
      <c r="E29" s="7"/>
      <c r="F29" s="7"/>
      <c r="G29" s="7"/>
      <c r="H29" s="7"/>
      <c r="I29" s="7"/>
      <c r="J29" s="7"/>
      <c r="K29" s="7"/>
      <c r="L29" s="9"/>
      <c r="M29" s="10"/>
      <c r="N29" s="10"/>
      <c r="O29" s="10"/>
      <c r="P29" s="10"/>
      <c r="Q29" s="10"/>
      <c r="R29" s="10"/>
      <c r="S29" s="10"/>
      <c r="T29" s="10"/>
      <c r="U29" s="10"/>
    </row>
    <row r="30" spans="1:21" ht="16.5" customHeight="1" x14ac:dyDescent="0.25">
      <c r="A30" s="7"/>
      <c r="B30" s="7" t="s">
        <v>362</v>
      </c>
      <c r="C30" s="7"/>
      <c r="D30" s="7"/>
      <c r="E30" s="7"/>
      <c r="F30" s="7"/>
      <c r="G30" s="7"/>
      <c r="H30" s="7"/>
      <c r="I30" s="7"/>
      <c r="J30" s="7"/>
      <c r="K30" s="7"/>
      <c r="L30" s="9"/>
      <c r="M30" s="10"/>
      <c r="N30" s="10"/>
      <c r="O30" s="10"/>
      <c r="P30" s="10"/>
      <c r="Q30" s="10"/>
      <c r="R30" s="10"/>
      <c r="S30" s="10"/>
      <c r="T30" s="10"/>
      <c r="U30" s="10"/>
    </row>
    <row r="31" spans="1:21" ht="16.5" customHeight="1" x14ac:dyDescent="0.25">
      <c r="A31" s="7"/>
      <c r="B31" s="7"/>
      <c r="C31" s="7" t="s">
        <v>363</v>
      </c>
      <c r="D31" s="7"/>
      <c r="E31" s="7"/>
      <c r="F31" s="7"/>
      <c r="G31" s="7"/>
      <c r="H31" s="7"/>
      <c r="I31" s="7"/>
      <c r="J31" s="7"/>
      <c r="K31" s="7"/>
      <c r="L31" s="9" t="s">
        <v>317</v>
      </c>
      <c r="M31" s="16" t="s">
        <v>110</v>
      </c>
      <c r="N31" s="23">
        <v>1249</v>
      </c>
      <c r="O31" s="23">
        <v>1103</v>
      </c>
      <c r="P31" s="20">
        <v>261</v>
      </c>
      <c r="Q31" s="16" t="s">
        <v>110</v>
      </c>
      <c r="R31" s="20">
        <v>175</v>
      </c>
      <c r="S31" s="16" t="s">
        <v>110</v>
      </c>
      <c r="T31" s="16" t="s">
        <v>110</v>
      </c>
      <c r="U31" s="23">
        <v>2788</v>
      </c>
    </row>
    <row r="32" spans="1:21" ht="16.5" customHeight="1" x14ac:dyDescent="0.25">
      <c r="A32" s="7"/>
      <c r="B32" s="7"/>
      <c r="C32" s="7" t="s">
        <v>365</v>
      </c>
      <c r="D32" s="7"/>
      <c r="E32" s="7"/>
      <c r="F32" s="7"/>
      <c r="G32" s="7"/>
      <c r="H32" s="7"/>
      <c r="I32" s="7"/>
      <c r="J32" s="7"/>
      <c r="K32" s="7"/>
      <c r="L32" s="9" t="s">
        <v>300</v>
      </c>
      <c r="M32" s="29">
        <v>199.1</v>
      </c>
      <c r="N32" s="32">
        <v>48.1</v>
      </c>
      <c r="O32" s="29">
        <v>191.2</v>
      </c>
      <c r="P32" s="32">
        <v>86</v>
      </c>
      <c r="Q32" s="32">
        <v>36.6</v>
      </c>
      <c r="R32" s="32">
        <v>23.3</v>
      </c>
      <c r="S32" s="31">
        <v>6.6</v>
      </c>
      <c r="T32" s="32">
        <v>64.400000000000006</v>
      </c>
      <c r="U32" s="29">
        <v>655.29999999999995</v>
      </c>
    </row>
    <row r="33" spans="1:21" ht="16.5" customHeight="1" x14ac:dyDescent="0.25">
      <c r="A33" s="7"/>
      <c r="B33" s="7"/>
      <c r="C33" s="7" t="s">
        <v>366</v>
      </c>
      <c r="D33" s="7"/>
      <c r="E33" s="7"/>
      <c r="F33" s="7"/>
      <c r="G33" s="7"/>
      <c r="H33" s="7"/>
      <c r="I33" s="7"/>
      <c r="J33" s="7"/>
      <c r="K33" s="7"/>
      <c r="L33" s="9" t="s">
        <v>367</v>
      </c>
      <c r="M33" s="31" t="s">
        <v>110</v>
      </c>
      <c r="N33" s="32">
        <v>26</v>
      </c>
      <c r="O33" s="31">
        <v>5.8</v>
      </c>
      <c r="P33" s="31">
        <v>3</v>
      </c>
      <c r="Q33" s="31" t="s">
        <v>110</v>
      </c>
      <c r="R33" s="31">
        <v>7.5</v>
      </c>
      <c r="S33" s="31" t="s">
        <v>110</v>
      </c>
      <c r="T33" s="31" t="s">
        <v>110</v>
      </c>
      <c r="U33" s="31">
        <v>4.3</v>
      </c>
    </row>
    <row r="34" spans="1:21" ht="16.5" customHeight="1" x14ac:dyDescent="0.25">
      <c r="A34" s="7"/>
      <c r="B34" s="7" t="s">
        <v>368</v>
      </c>
      <c r="C34" s="7"/>
      <c r="D34" s="7"/>
      <c r="E34" s="7"/>
      <c r="F34" s="7"/>
      <c r="G34" s="7"/>
      <c r="H34" s="7"/>
      <c r="I34" s="7"/>
      <c r="J34" s="7"/>
      <c r="K34" s="7"/>
      <c r="L34" s="9"/>
      <c r="M34" s="10"/>
      <c r="N34" s="10"/>
      <c r="O34" s="10"/>
      <c r="P34" s="10"/>
      <c r="Q34" s="10"/>
      <c r="R34" s="10"/>
      <c r="S34" s="10"/>
      <c r="T34" s="10"/>
      <c r="U34" s="10"/>
    </row>
    <row r="35" spans="1:21" ht="16.5" customHeight="1" x14ac:dyDescent="0.25">
      <c r="A35" s="7"/>
      <c r="B35" s="7"/>
      <c r="C35" s="7" t="s">
        <v>363</v>
      </c>
      <c r="D35" s="7"/>
      <c r="E35" s="7"/>
      <c r="F35" s="7"/>
      <c r="G35" s="7"/>
      <c r="H35" s="7"/>
      <c r="I35" s="7"/>
      <c r="J35" s="7"/>
      <c r="K35" s="7"/>
      <c r="L35" s="9" t="s">
        <v>317</v>
      </c>
      <c r="M35" s="16" t="s">
        <v>110</v>
      </c>
      <c r="N35" s="23">
        <v>8664</v>
      </c>
      <c r="O35" s="23">
        <v>1906</v>
      </c>
      <c r="P35" s="20">
        <v>694</v>
      </c>
      <c r="Q35" s="16" t="s">
        <v>110</v>
      </c>
      <c r="R35" s="20">
        <v>201</v>
      </c>
      <c r="S35" s="16" t="s">
        <v>110</v>
      </c>
      <c r="T35" s="16" t="s">
        <v>110</v>
      </c>
      <c r="U35" s="21">
        <v>11465</v>
      </c>
    </row>
    <row r="36" spans="1:21" ht="16.5" customHeight="1" x14ac:dyDescent="0.25">
      <c r="A36" s="7"/>
      <c r="B36" s="7"/>
      <c r="C36" s="7" t="s">
        <v>365</v>
      </c>
      <c r="D36" s="7"/>
      <c r="E36" s="7"/>
      <c r="F36" s="7"/>
      <c r="G36" s="7"/>
      <c r="H36" s="7"/>
      <c r="I36" s="7"/>
      <c r="J36" s="7"/>
      <c r="K36" s="7"/>
      <c r="L36" s="9" t="s">
        <v>300</v>
      </c>
      <c r="M36" s="41">
        <v>1474.7</v>
      </c>
      <c r="N36" s="41">
        <v>1230.3</v>
      </c>
      <c r="O36" s="29">
        <v>498.2</v>
      </c>
      <c r="P36" s="29">
        <v>379.2</v>
      </c>
      <c r="Q36" s="29">
        <v>202</v>
      </c>
      <c r="R36" s="32">
        <v>24.2</v>
      </c>
      <c r="S36" s="32">
        <v>73.7</v>
      </c>
      <c r="T36" s="32">
        <v>32.6</v>
      </c>
      <c r="U36" s="41">
        <v>3914.9</v>
      </c>
    </row>
    <row r="37" spans="1:21" ht="16.5" customHeight="1" x14ac:dyDescent="0.25">
      <c r="A37" s="7"/>
      <c r="B37" s="7"/>
      <c r="C37" s="7" t="s">
        <v>366</v>
      </c>
      <c r="D37" s="7"/>
      <c r="E37" s="7"/>
      <c r="F37" s="7"/>
      <c r="G37" s="7"/>
      <c r="H37" s="7"/>
      <c r="I37" s="7"/>
      <c r="J37" s="7"/>
      <c r="K37" s="7"/>
      <c r="L37" s="9" t="s">
        <v>367</v>
      </c>
      <c r="M37" s="31" t="s">
        <v>110</v>
      </c>
      <c r="N37" s="31">
        <v>7</v>
      </c>
      <c r="O37" s="31">
        <v>3.8</v>
      </c>
      <c r="P37" s="31">
        <v>1.8</v>
      </c>
      <c r="Q37" s="31" t="s">
        <v>110</v>
      </c>
      <c r="R37" s="31">
        <v>8.3000000000000007</v>
      </c>
      <c r="S37" s="31" t="s">
        <v>110</v>
      </c>
      <c r="T37" s="31" t="s">
        <v>110</v>
      </c>
      <c r="U37" s="31">
        <v>2.9</v>
      </c>
    </row>
    <row r="38" spans="1:21" ht="16.5" customHeight="1" x14ac:dyDescent="0.25">
      <c r="A38" s="7"/>
      <c r="B38" s="7" t="s">
        <v>369</v>
      </c>
      <c r="C38" s="7"/>
      <c r="D38" s="7"/>
      <c r="E38" s="7"/>
      <c r="F38" s="7"/>
      <c r="G38" s="7"/>
      <c r="H38" s="7"/>
      <c r="I38" s="7"/>
      <c r="J38" s="7"/>
      <c r="K38" s="7"/>
      <c r="L38" s="9"/>
      <c r="M38" s="10"/>
      <c r="N38" s="10"/>
      <c r="O38" s="10"/>
      <c r="P38" s="10"/>
      <c r="Q38" s="10"/>
      <c r="R38" s="10"/>
      <c r="S38" s="10"/>
      <c r="T38" s="10"/>
      <c r="U38" s="10"/>
    </row>
    <row r="39" spans="1:21" ht="16.5" customHeight="1" x14ac:dyDescent="0.25">
      <c r="A39" s="7"/>
      <c r="B39" s="7"/>
      <c r="C39" s="7" t="s">
        <v>363</v>
      </c>
      <c r="D39" s="7"/>
      <c r="E39" s="7"/>
      <c r="F39" s="7"/>
      <c r="G39" s="7"/>
      <c r="H39" s="7"/>
      <c r="I39" s="7"/>
      <c r="J39" s="7"/>
      <c r="K39" s="7"/>
      <c r="L39" s="9" t="s">
        <v>317</v>
      </c>
      <c r="M39" s="16" t="s">
        <v>110</v>
      </c>
      <c r="N39" s="21">
        <v>62281</v>
      </c>
      <c r="O39" s="21">
        <v>26079</v>
      </c>
      <c r="P39" s="23">
        <v>7230</v>
      </c>
      <c r="Q39" s="16" t="s">
        <v>110</v>
      </c>
      <c r="R39" s="23">
        <v>5256</v>
      </c>
      <c r="S39" s="16" t="s">
        <v>110</v>
      </c>
      <c r="T39" s="16" t="s">
        <v>110</v>
      </c>
      <c r="U39" s="18">
        <v>100846</v>
      </c>
    </row>
    <row r="40" spans="1:21" ht="16.5" customHeight="1" x14ac:dyDescent="0.25">
      <c r="A40" s="7"/>
      <c r="B40" s="7"/>
      <c r="C40" s="7" t="s">
        <v>365</v>
      </c>
      <c r="D40" s="7"/>
      <c r="E40" s="7"/>
      <c r="F40" s="7"/>
      <c r="G40" s="7"/>
      <c r="H40" s="7"/>
      <c r="I40" s="7"/>
      <c r="J40" s="7"/>
      <c r="K40" s="7"/>
      <c r="L40" s="9" t="s">
        <v>300</v>
      </c>
      <c r="M40" s="41">
        <v>6674.9</v>
      </c>
      <c r="N40" s="41">
        <v>5466.3</v>
      </c>
      <c r="O40" s="41">
        <v>4217.6000000000004</v>
      </c>
      <c r="P40" s="41">
        <v>2209.4</v>
      </c>
      <c r="Q40" s="41">
        <v>1412.1</v>
      </c>
      <c r="R40" s="29">
        <v>420.7</v>
      </c>
      <c r="S40" s="29">
        <v>366.6</v>
      </c>
      <c r="T40" s="29">
        <v>219.5</v>
      </c>
      <c r="U40" s="42">
        <v>20987.1</v>
      </c>
    </row>
    <row r="41" spans="1:21" ht="16.5" customHeight="1" x14ac:dyDescent="0.25">
      <c r="A41" s="7"/>
      <c r="B41" s="7"/>
      <c r="C41" s="7" t="s">
        <v>366</v>
      </c>
      <c r="D41" s="7"/>
      <c r="E41" s="7"/>
      <c r="F41" s="7"/>
      <c r="G41" s="7"/>
      <c r="H41" s="7"/>
      <c r="I41" s="7"/>
      <c r="J41" s="7"/>
      <c r="K41" s="7"/>
      <c r="L41" s="9" t="s">
        <v>367</v>
      </c>
      <c r="M41" s="31" t="s">
        <v>110</v>
      </c>
      <c r="N41" s="32">
        <v>11.4</v>
      </c>
      <c r="O41" s="31">
        <v>6.2</v>
      </c>
      <c r="P41" s="31">
        <v>3.3</v>
      </c>
      <c r="Q41" s="31" t="s">
        <v>110</v>
      </c>
      <c r="R41" s="32">
        <v>12.5</v>
      </c>
      <c r="S41" s="31" t="s">
        <v>110</v>
      </c>
      <c r="T41" s="31" t="s">
        <v>110</v>
      </c>
      <c r="U41" s="31">
        <v>4.8</v>
      </c>
    </row>
    <row r="42" spans="1:21" ht="16.5" customHeight="1" x14ac:dyDescent="0.25">
      <c r="A42" s="7" t="s">
        <v>122</v>
      </c>
      <c r="B42" s="7"/>
      <c r="C42" s="7"/>
      <c r="D42" s="7"/>
      <c r="E42" s="7"/>
      <c r="F42" s="7"/>
      <c r="G42" s="7"/>
      <c r="H42" s="7"/>
      <c r="I42" s="7"/>
      <c r="J42" s="7"/>
      <c r="K42" s="7"/>
      <c r="L42" s="9"/>
      <c r="M42" s="10"/>
      <c r="N42" s="10"/>
      <c r="O42" s="10"/>
      <c r="P42" s="10"/>
      <c r="Q42" s="10"/>
      <c r="R42" s="10"/>
      <c r="S42" s="10"/>
      <c r="T42" s="10"/>
      <c r="U42" s="10"/>
    </row>
    <row r="43" spans="1:21" ht="16.5" customHeight="1" x14ac:dyDescent="0.25">
      <c r="A43" s="7"/>
      <c r="B43" s="7" t="s">
        <v>362</v>
      </c>
      <c r="C43" s="7"/>
      <c r="D43" s="7"/>
      <c r="E43" s="7"/>
      <c r="F43" s="7"/>
      <c r="G43" s="7"/>
      <c r="H43" s="7"/>
      <c r="I43" s="7"/>
      <c r="J43" s="7"/>
      <c r="K43" s="7"/>
      <c r="L43" s="9"/>
      <c r="M43" s="10"/>
      <c r="N43" s="10"/>
      <c r="O43" s="10"/>
      <c r="P43" s="10"/>
      <c r="Q43" s="10"/>
      <c r="R43" s="10"/>
      <c r="S43" s="10"/>
      <c r="T43" s="10"/>
      <c r="U43" s="10"/>
    </row>
    <row r="44" spans="1:21" ht="16.5" customHeight="1" x14ac:dyDescent="0.25">
      <c r="A44" s="7"/>
      <c r="B44" s="7"/>
      <c r="C44" s="7" t="s">
        <v>363</v>
      </c>
      <c r="D44" s="7"/>
      <c r="E44" s="7"/>
      <c r="F44" s="7"/>
      <c r="G44" s="7"/>
      <c r="H44" s="7"/>
      <c r="I44" s="7"/>
      <c r="J44" s="7"/>
      <c r="K44" s="7"/>
      <c r="L44" s="9" t="s">
        <v>317</v>
      </c>
      <c r="M44" s="20">
        <v>622</v>
      </c>
      <c r="N44" s="23">
        <v>1473</v>
      </c>
      <c r="O44" s="23">
        <v>1539</v>
      </c>
      <c r="P44" s="20">
        <v>384</v>
      </c>
      <c r="Q44" s="17" t="s">
        <v>364</v>
      </c>
      <c r="R44" s="20">
        <v>186</v>
      </c>
      <c r="S44" s="16" t="s">
        <v>110</v>
      </c>
      <c r="T44" s="17" t="s">
        <v>364</v>
      </c>
      <c r="U44" s="23">
        <v>4204</v>
      </c>
    </row>
    <row r="45" spans="1:21" ht="16.5" customHeight="1" x14ac:dyDescent="0.25">
      <c r="A45" s="7"/>
      <c r="B45" s="7"/>
      <c r="C45" s="7" t="s">
        <v>365</v>
      </c>
      <c r="D45" s="7"/>
      <c r="E45" s="7"/>
      <c r="F45" s="7"/>
      <c r="G45" s="7"/>
      <c r="H45" s="7"/>
      <c r="I45" s="7"/>
      <c r="J45" s="7"/>
      <c r="K45" s="7"/>
      <c r="L45" s="9" t="s">
        <v>300</v>
      </c>
      <c r="M45" s="29">
        <v>195.9</v>
      </c>
      <c r="N45" s="32">
        <v>47</v>
      </c>
      <c r="O45" s="29">
        <v>187.3</v>
      </c>
      <c r="P45" s="32">
        <v>84.6</v>
      </c>
      <c r="Q45" s="32">
        <v>35.9</v>
      </c>
      <c r="R45" s="32">
        <v>22.9</v>
      </c>
      <c r="S45" s="31">
        <v>6.4</v>
      </c>
      <c r="T45" s="32">
        <v>63.8</v>
      </c>
      <c r="U45" s="29">
        <v>643.79999999999995</v>
      </c>
    </row>
    <row r="46" spans="1:21" ht="16.5" customHeight="1" x14ac:dyDescent="0.25">
      <c r="A46" s="7"/>
      <c r="B46" s="7"/>
      <c r="C46" s="7" t="s">
        <v>366</v>
      </c>
      <c r="D46" s="7"/>
      <c r="E46" s="7"/>
      <c r="F46" s="7"/>
      <c r="G46" s="7"/>
      <c r="H46" s="7"/>
      <c r="I46" s="7"/>
      <c r="J46" s="7"/>
      <c r="K46" s="7"/>
      <c r="L46" s="9" t="s">
        <v>367</v>
      </c>
      <c r="M46" s="31">
        <v>3.2</v>
      </c>
      <c r="N46" s="32">
        <v>31.4</v>
      </c>
      <c r="O46" s="31">
        <v>8.1999999999999993</v>
      </c>
      <c r="P46" s="31">
        <v>4.5</v>
      </c>
      <c r="Q46" s="30" t="s">
        <v>364</v>
      </c>
      <c r="R46" s="31">
        <v>8.1</v>
      </c>
      <c r="S46" s="31" t="s">
        <v>110</v>
      </c>
      <c r="T46" s="30" t="s">
        <v>364</v>
      </c>
      <c r="U46" s="31">
        <v>6.5</v>
      </c>
    </row>
    <row r="47" spans="1:21" ht="16.5" customHeight="1" x14ac:dyDescent="0.25">
      <c r="A47" s="7"/>
      <c r="B47" s="7" t="s">
        <v>368</v>
      </c>
      <c r="C47" s="7"/>
      <c r="D47" s="7"/>
      <c r="E47" s="7"/>
      <c r="F47" s="7"/>
      <c r="G47" s="7"/>
      <c r="H47" s="7"/>
      <c r="I47" s="7"/>
      <c r="J47" s="7"/>
      <c r="K47" s="7"/>
      <c r="L47" s="9"/>
      <c r="M47" s="10"/>
      <c r="N47" s="10"/>
      <c r="O47" s="10"/>
      <c r="P47" s="10"/>
      <c r="Q47" s="10"/>
      <c r="R47" s="10"/>
      <c r="S47" s="10"/>
      <c r="T47" s="10"/>
      <c r="U47" s="10"/>
    </row>
    <row r="48" spans="1:21" ht="16.5" customHeight="1" x14ac:dyDescent="0.25">
      <c r="A48" s="7"/>
      <c r="B48" s="7"/>
      <c r="C48" s="7" t="s">
        <v>363</v>
      </c>
      <c r="D48" s="7"/>
      <c r="E48" s="7"/>
      <c r="F48" s="7"/>
      <c r="G48" s="7"/>
      <c r="H48" s="7"/>
      <c r="I48" s="7"/>
      <c r="J48" s="7"/>
      <c r="K48" s="7"/>
      <c r="L48" s="9" t="s">
        <v>317</v>
      </c>
      <c r="M48" s="23">
        <v>1552</v>
      </c>
      <c r="N48" s="23">
        <v>9962</v>
      </c>
      <c r="O48" s="23">
        <v>2160</v>
      </c>
      <c r="P48" s="20">
        <v>953</v>
      </c>
      <c r="Q48" s="17" t="s">
        <v>364</v>
      </c>
      <c r="R48" s="20">
        <v>229</v>
      </c>
      <c r="S48" s="16">
        <v>9</v>
      </c>
      <c r="T48" s="17" t="s">
        <v>364</v>
      </c>
      <c r="U48" s="21">
        <v>14865</v>
      </c>
    </row>
    <row r="49" spans="1:21" ht="16.5" customHeight="1" x14ac:dyDescent="0.25">
      <c r="A49" s="7"/>
      <c r="B49" s="7"/>
      <c r="C49" s="7" t="s">
        <v>365</v>
      </c>
      <c r="D49" s="7"/>
      <c r="E49" s="7"/>
      <c r="F49" s="7"/>
      <c r="G49" s="7"/>
      <c r="H49" s="7"/>
      <c r="I49" s="7"/>
      <c r="J49" s="7"/>
      <c r="K49" s="7"/>
      <c r="L49" s="9" t="s">
        <v>300</v>
      </c>
      <c r="M49" s="41">
        <v>1456</v>
      </c>
      <c r="N49" s="41">
        <v>1203.5999999999999</v>
      </c>
      <c r="O49" s="29">
        <v>491.7</v>
      </c>
      <c r="P49" s="29">
        <v>378.7</v>
      </c>
      <c r="Q49" s="29">
        <v>201.3</v>
      </c>
      <c r="R49" s="32">
        <v>24.5</v>
      </c>
      <c r="S49" s="32">
        <v>71.5</v>
      </c>
      <c r="T49" s="32">
        <v>33.1</v>
      </c>
      <c r="U49" s="41">
        <v>3860.4</v>
      </c>
    </row>
    <row r="50" spans="1:21" ht="16.5" customHeight="1" x14ac:dyDescent="0.25">
      <c r="A50" s="7"/>
      <c r="B50" s="7"/>
      <c r="C50" s="7" t="s">
        <v>366</v>
      </c>
      <c r="D50" s="7"/>
      <c r="E50" s="7"/>
      <c r="F50" s="7"/>
      <c r="G50" s="7"/>
      <c r="H50" s="7"/>
      <c r="I50" s="7"/>
      <c r="J50" s="7"/>
      <c r="K50" s="7"/>
      <c r="L50" s="9" t="s">
        <v>367</v>
      </c>
      <c r="M50" s="31">
        <v>1.1000000000000001</v>
      </c>
      <c r="N50" s="31">
        <v>8.3000000000000007</v>
      </c>
      <c r="O50" s="31">
        <v>4.4000000000000004</v>
      </c>
      <c r="P50" s="31">
        <v>2.5</v>
      </c>
      <c r="Q50" s="30" t="s">
        <v>364</v>
      </c>
      <c r="R50" s="31">
        <v>9.4</v>
      </c>
      <c r="S50" s="31">
        <v>0.1</v>
      </c>
      <c r="T50" s="30" t="s">
        <v>364</v>
      </c>
      <c r="U50" s="31">
        <v>3.9</v>
      </c>
    </row>
    <row r="51" spans="1:21" ht="16.5" customHeight="1" x14ac:dyDescent="0.25">
      <c r="A51" s="7"/>
      <c r="B51" s="7" t="s">
        <v>369</v>
      </c>
      <c r="C51" s="7"/>
      <c r="D51" s="7"/>
      <c r="E51" s="7"/>
      <c r="F51" s="7"/>
      <c r="G51" s="7"/>
      <c r="H51" s="7"/>
      <c r="I51" s="7"/>
      <c r="J51" s="7"/>
      <c r="K51" s="7"/>
      <c r="L51" s="9"/>
      <c r="M51" s="10"/>
      <c r="N51" s="10"/>
      <c r="O51" s="10"/>
      <c r="P51" s="10"/>
      <c r="Q51" s="10"/>
      <c r="R51" s="10"/>
      <c r="S51" s="10"/>
      <c r="T51" s="10"/>
      <c r="U51" s="10"/>
    </row>
    <row r="52" spans="1:21" ht="16.5" customHeight="1" x14ac:dyDescent="0.25">
      <c r="A52" s="7"/>
      <c r="B52" s="7"/>
      <c r="C52" s="7" t="s">
        <v>363</v>
      </c>
      <c r="D52" s="7"/>
      <c r="E52" s="7"/>
      <c r="F52" s="7"/>
      <c r="G52" s="7"/>
      <c r="H52" s="7"/>
      <c r="I52" s="7"/>
      <c r="J52" s="7"/>
      <c r="K52" s="7"/>
      <c r="L52" s="9" t="s">
        <v>317</v>
      </c>
      <c r="M52" s="21">
        <v>10914</v>
      </c>
      <c r="N52" s="21">
        <v>69377</v>
      </c>
      <c r="O52" s="21">
        <v>33064</v>
      </c>
      <c r="P52" s="21">
        <v>10002</v>
      </c>
      <c r="Q52" s="17" t="s">
        <v>364</v>
      </c>
      <c r="R52" s="23">
        <v>5542</v>
      </c>
      <c r="S52" s="34">
        <v>14</v>
      </c>
      <c r="T52" s="17" t="s">
        <v>364</v>
      </c>
      <c r="U52" s="18">
        <v>128913</v>
      </c>
    </row>
    <row r="53" spans="1:21" ht="16.5" customHeight="1" x14ac:dyDescent="0.25">
      <c r="A53" s="7"/>
      <c r="B53" s="7"/>
      <c r="C53" s="7" t="s">
        <v>365</v>
      </c>
      <c r="D53" s="7"/>
      <c r="E53" s="7"/>
      <c r="F53" s="7"/>
      <c r="G53" s="7"/>
      <c r="H53" s="7"/>
      <c r="I53" s="7"/>
      <c r="J53" s="7"/>
      <c r="K53" s="7"/>
      <c r="L53" s="9" t="s">
        <v>300</v>
      </c>
      <c r="M53" s="41">
        <v>6581.3</v>
      </c>
      <c r="N53" s="41">
        <v>5358.8</v>
      </c>
      <c r="O53" s="41">
        <v>4164</v>
      </c>
      <c r="P53" s="41">
        <v>2209.3000000000002</v>
      </c>
      <c r="Q53" s="41">
        <v>1407.5</v>
      </c>
      <c r="R53" s="29">
        <v>417.2</v>
      </c>
      <c r="S53" s="29">
        <v>358.4</v>
      </c>
      <c r="T53" s="29">
        <v>219.7</v>
      </c>
      <c r="U53" s="42">
        <v>20716.099999999999</v>
      </c>
    </row>
    <row r="54" spans="1:21" ht="16.5" customHeight="1" x14ac:dyDescent="0.25">
      <c r="A54" s="7"/>
      <c r="B54" s="7"/>
      <c r="C54" s="7" t="s">
        <v>366</v>
      </c>
      <c r="D54" s="7"/>
      <c r="E54" s="7"/>
      <c r="F54" s="7"/>
      <c r="G54" s="7"/>
      <c r="H54" s="7"/>
      <c r="I54" s="7"/>
      <c r="J54" s="7"/>
      <c r="K54" s="7"/>
      <c r="L54" s="9" t="s">
        <v>367</v>
      </c>
      <c r="M54" s="31">
        <v>1.7</v>
      </c>
      <c r="N54" s="32">
        <v>12.9</v>
      </c>
      <c r="O54" s="31">
        <v>7.9</v>
      </c>
      <c r="P54" s="31">
        <v>4.5</v>
      </c>
      <c r="Q54" s="30" t="s">
        <v>364</v>
      </c>
      <c r="R54" s="32">
        <v>13.3</v>
      </c>
      <c r="S54" s="31" t="s">
        <v>110</v>
      </c>
      <c r="T54" s="30" t="s">
        <v>364</v>
      </c>
      <c r="U54" s="31">
        <v>6.2</v>
      </c>
    </row>
    <row r="55" spans="1:21" ht="16.5" customHeight="1" x14ac:dyDescent="0.25">
      <c r="A55" s="7" t="s">
        <v>123</v>
      </c>
      <c r="B55" s="7"/>
      <c r="C55" s="7"/>
      <c r="D55" s="7"/>
      <c r="E55" s="7"/>
      <c r="F55" s="7"/>
      <c r="G55" s="7"/>
      <c r="H55" s="7"/>
      <c r="I55" s="7"/>
      <c r="J55" s="7"/>
      <c r="K55" s="7"/>
      <c r="L55" s="9"/>
      <c r="M55" s="10"/>
      <c r="N55" s="10"/>
      <c r="O55" s="10"/>
      <c r="P55" s="10"/>
      <c r="Q55" s="10"/>
      <c r="R55" s="10"/>
      <c r="S55" s="10"/>
      <c r="T55" s="10"/>
      <c r="U55" s="10"/>
    </row>
    <row r="56" spans="1:21" ht="16.5" customHeight="1" x14ac:dyDescent="0.25">
      <c r="A56" s="7"/>
      <c r="B56" s="7" t="s">
        <v>362</v>
      </c>
      <c r="C56" s="7"/>
      <c r="D56" s="7"/>
      <c r="E56" s="7"/>
      <c r="F56" s="7"/>
      <c r="G56" s="7"/>
      <c r="H56" s="7"/>
      <c r="I56" s="7"/>
      <c r="J56" s="7"/>
      <c r="K56" s="7"/>
      <c r="L56" s="9"/>
      <c r="M56" s="10"/>
      <c r="N56" s="10"/>
      <c r="O56" s="10"/>
      <c r="P56" s="10"/>
      <c r="Q56" s="10"/>
      <c r="R56" s="10"/>
      <c r="S56" s="10"/>
      <c r="T56" s="10"/>
      <c r="U56" s="10"/>
    </row>
    <row r="57" spans="1:21" ht="16.5" customHeight="1" x14ac:dyDescent="0.25">
      <c r="A57" s="7"/>
      <c r="B57" s="7"/>
      <c r="C57" s="7" t="s">
        <v>363</v>
      </c>
      <c r="D57" s="7"/>
      <c r="E57" s="7"/>
      <c r="F57" s="7"/>
      <c r="G57" s="7"/>
      <c r="H57" s="7"/>
      <c r="I57" s="7"/>
      <c r="J57" s="7"/>
      <c r="K57" s="7"/>
      <c r="L57" s="9" t="s">
        <v>317</v>
      </c>
      <c r="M57" s="23">
        <v>2001</v>
      </c>
      <c r="N57" s="17" t="s">
        <v>364</v>
      </c>
      <c r="O57" s="23">
        <v>1717</v>
      </c>
      <c r="P57" s="20">
        <v>529</v>
      </c>
      <c r="Q57" s="16">
        <v>2</v>
      </c>
      <c r="R57" s="20">
        <v>198</v>
      </c>
      <c r="S57" s="16">
        <v>2</v>
      </c>
      <c r="T57" s="17" t="s">
        <v>364</v>
      </c>
      <c r="U57" s="23">
        <v>4449</v>
      </c>
    </row>
    <row r="58" spans="1:21" ht="16.5" customHeight="1" x14ac:dyDescent="0.25">
      <c r="A58" s="7"/>
      <c r="B58" s="7"/>
      <c r="C58" s="7" t="s">
        <v>365</v>
      </c>
      <c r="D58" s="7"/>
      <c r="E58" s="7"/>
      <c r="F58" s="7"/>
      <c r="G58" s="7"/>
      <c r="H58" s="7"/>
      <c r="I58" s="7"/>
      <c r="J58" s="7"/>
      <c r="K58" s="7"/>
      <c r="L58" s="9" t="s">
        <v>300</v>
      </c>
      <c r="M58" s="29">
        <v>192.7</v>
      </c>
      <c r="N58" s="32">
        <v>45.9</v>
      </c>
      <c r="O58" s="29">
        <v>183.3</v>
      </c>
      <c r="P58" s="32">
        <v>83.3</v>
      </c>
      <c r="Q58" s="32">
        <v>35.299999999999997</v>
      </c>
      <c r="R58" s="32">
        <v>22.5</v>
      </c>
      <c r="S58" s="31">
        <v>6.2</v>
      </c>
      <c r="T58" s="32">
        <v>63.3</v>
      </c>
      <c r="U58" s="29">
        <v>632.5</v>
      </c>
    </row>
    <row r="59" spans="1:21" ht="16.5" customHeight="1" x14ac:dyDescent="0.25">
      <c r="A59" s="7"/>
      <c r="B59" s="7"/>
      <c r="C59" s="7" t="s">
        <v>366</v>
      </c>
      <c r="D59" s="7"/>
      <c r="E59" s="7"/>
      <c r="F59" s="7"/>
      <c r="G59" s="7"/>
      <c r="H59" s="7"/>
      <c r="I59" s="7"/>
      <c r="J59" s="7"/>
      <c r="K59" s="7"/>
      <c r="L59" s="9" t="s">
        <v>367</v>
      </c>
      <c r="M59" s="32">
        <v>10.4</v>
      </c>
      <c r="N59" s="30" t="s">
        <v>364</v>
      </c>
      <c r="O59" s="31">
        <v>9.4</v>
      </c>
      <c r="P59" s="31">
        <v>6.3</v>
      </c>
      <c r="Q59" s="31">
        <v>0.1</v>
      </c>
      <c r="R59" s="31">
        <v>8.8000000000000007</v>
      </c>
      <c r="S59" s="31">
        <v>0.3</v>
      </c>
      <c r="T59" s="30" t="s">
        <v>364</v>
      </c>
      <c r="U59" s="31">
        <v>7</v>
      </c>
    </row>
    <row r="60" spans="1:21" ht="16.5" customHeight="1" x14ac:dyDescent="0.25">
      <c r="A60" s="7"/>
      <c r="B60" s="7" t="s">
        <v>368</v>
      </c>
      <c r="C60" s="7"/>
      <c r="D60" s="7"/>
      <c r="E60" s="7"/>
      <c r="F60" s="7"/>
      <c r="G60" s="7"/>
      <c r="H60" s="7"/>
      <c r="I60" s="7"/>
      <c r="J60" s="7"/>
      <c r="K60" s="7"/>
      <c r="L60" s="9"/>
      <c r="M60" s="10"/>
      <c r="N60" s="10"/>
      <c r="O60" s="10"/>
      <c r="P60" s="10"/>
      <c r="Q60" s="10"/>
      <c r="R60" s="10"/>
      <c r="S60" s="10"/>
      <c r="T60" s="10"/>
      <c r="U60" s="10"/>
    </row>
    <row r="61" spans="1:21" ht="16.5" customHeight="1" x14ac:dyDescent="0.25">
      <c r="A61" s="7"/>
      <c r="B61" s="7"/>
      <c r="C61" s="7" t="s">
        <v>363</v>
      </c>
      <c r="D61" s="7"/>
      <c r="E61" s="7"/>
      <c r="F61" s="7"/>
      <c r="G61" s="7"/>
      <c r="H61" s="7"/>
      <c r="I61" s="7"/>
      <c r="J61" s="7"/>
      <c r="K61" s="7"/>
      <c r="L61" s="9" t="s">
        <v>317</v>
      </c>
      <c r="M61" s="23">
        <v>4073</v>
      </c>
      <c r="N61" s="17" t="s">
        <v>364</v>
      </c>
      <c r="O61" s="23">
        <v>2255</v>
      </c>
      <c r="P61" s="20">
        <v>881</v>
      </c>
      <c r="Q61" s="34">
        <v>10</v>
      </c>
      <c r="R61" s="20">
        <v>216</v>
      </c>
      <c r="S61" s="16">
        <v>4</v>
      </c>
      <c r="T61" s="17" t="s">
        <v>364</v>
      </c>
      <c r="U61" s="23">
        <v>7439</v>
      </c>
    </row>
    <row r="62" spans="1:21" ht="16.5" customHeight="1" x14ac:dyDescent="0.25">
      <c r="A62" s="7"/>
      <c r="B62" s="7"/>
      <c r="C62" s="7" t="s">
        <v>365</v>
      </c>
      <c r="D62" s="7"/>
      <c r="E62" s="7"/>
      <c r="F62" s="7"/>
      <c r="G62" s="7"/>
      <c r="H62" s="7"/>
      <c r="I62" s="7"/>
      <c r="J62" s="7"/>
      <c r="K62" s="7"/>
      <c r="L62" s="9" t="s">
        <v>300</v>
      </c>
      <c r="M62" s="41">
        <v>1432.1</v>
      </c>
      <c r="N62" s="41">
        <v>1175.8</v>
      </c>
      <c r="O62" s="29">
        <v>485</v>
      </c>
      <c r="P62" s="29">
        <v>376.4</v>
      </c>
      <c r="Q62" s="29">
        <v>198.1</v>
      </c>
      <c r="R62" s="32">
        <v>24.1</v>
      </c>
      <c r="S62" s="32">
        <v>70.400000000000006</v>
      </c>
      <c r="T62" s="32">
        <v>32.799999999999997</v>
      </c>
      <c r="U62" s="41">
        <v>3794.8</v>
      </c>
    </row>
    <row r="63" spans="1:21" ht="16.5" customHeight="1" x14ac:dyDescent="0.25">
      <c r="A63" s="7"/>
      <c r="B63" s="7"/>
      <c r="C63" s="7" t="s">
        <v>366</v>
      </c>
      <c r="D63" s="7"/>
      <c r="E63" s="7"/>
      <c r="F63" s="7"/>
      <c r="G63" s="7"/>
      <c r="H63" s="7"/>
      <c r="I63" s="7"/>
      <c r="J63" s="7"/>
      <c r="K63" s="7"/>
      <c r="L63" s="9" t="s">
        <v>367</v>
      </c>
      <c r="M63" s="31">
        <v>2.8</v>
      </c>
      <c r="N63" s="30" t="s">
        <v>364</v>
      </c>
      <c r="O63" s="31">
        <v>4.5999999999999996</v>
      </c>
      <c r="P63" s="31">
        <v>2.2999999999999998</v>
      </c>
      <c r="Q63" s="31">
        <v>0.1</v>
      </c>
      <c r="R63" s="31">
        <v>8.9</v>
      </c>
      <c r="S63" s="31">
        <v>0.1</v>
      </c>
      <c r="T63" s="30" t="s">
        <v>364</v>
      </c>
      <c r="U63" s="31">
        <v>2</v>
      </c>
    </row>
    <row r="64" spans="1:21" ht="16.5" customHeight="1" x14ac:dyDescent="0.25">
      <c r="A64" s="7"/>
      <c r="B64" s="7" t="s">
        <v>369</v>
      </c>
      <c r="C64" s="7"/>
      <c r="D64" s="7"/>
      <c r="E64" s="7"/>
      <c r="F64" s="7"/>
      <c r="G64" s="7"/>
      <c r="H64" s="7"/>
      <c r="I64" s="7"/>
      <c r="J64" s="7"/>
      <c r="K64" s="7"/>
      <c r="L64" s="9"/>
      <c r="M64" s="10"/>
      <c r="N64" s="10"/>
      <c r="O64" s="10"/>
      <c r="P64" s="10"/>
      <c r="Q64" s="10"/>
      <c r="R64" s="10"/>
      <c r="S64" s="10"/>
      <c r="T64" s="10"/>
      <c r="U64" s="10"/>
    </row>
    <row r="65" spans="1:21" ht="16.5" customHeight="1" x14ac:dyDescent="0.25">
      <c r="A65" s="7"/>
      <c r="B65" s="7"/>
      <c r="C65" s="7" t="s">
        <v>363</v>
      </c>
      <c r="D65" s="7"/>
      <c r="E65" s="7"/>
      <c r="F65" s="7"/>
      <c r="G65" s="7"/>
      <c r="H65" s="7"/>
      <c r="I65" s="7"/>
      <c r="J65" s="7"/>
      <c r="K65" s="7"/>
      <c r="L65" s="9" t="s">
        <v>317</v>
      </c>
      <c r="M65" s="21">
        <v>30065</v>
      </c>
      <c r="N65" s="17" t="s">
        <v>364</v>
      </c>
      <c r="O65" s="21">
        <v>35667</v>
      </c>
      <c r="P65" s="23">
        <v>6954</v>
      </c>
      <c r="Q65" s="34">
        <v>65</v>
      </c>
      <c r="R65" s="23">
        <v>5961</v>
      </c>
      <c r="S65" s="16">
        <v>7</v>
      </c>
      <c r="T65" s="17" t="s">
        <v>364</v>
      </c>
      <c r="U65" s="21">
        <v>78719</v>
      </c>
    </row>
    <row r="66" spans="1:21" ht="16.5" customHeight="1" x14ac:dyDescent="0.25">
      <c r="A66" s="7"/>
      <c r="B66" s="7"/>
      <c r="C66" s="7" t="s">
        <v>365</v>
      </c>
      <c r="D66" s="7"/>
      <c r="E66" s="7"/>
      <c r="F66" s="7"/>
      <c r="G66" s="7"/>
      <c r="H66" s="7"/>
      <c r="I66" s="7"/>
      <c r="J66" s="7"/>
      <c r="K66" s="7"/>
      <c r="L66" s="9" t="s">
        <v>300</v>
      </c>
      <c r="M66" s="41">
        <v>6495.5</v>
      </c>
      <c r="N66" s="41">
        <v>5244.5</v>
      </c>
      <c r="O66" s="41">
        <v>4113.3999999999996</v>
      </c>
      <c r="P66" s="41">
        <v>2201.6999999999998</v>
      </c>
      <c r="Q66" s="41">
        <v>1405.5</v>
      </c>
      <c r="R66" s="29">
        <v>417.4</v>
      </c>
      <c r="S66" s="29">
        <v>353.6</v>
      </c>
      <c r="T66" s="29">
        <v>220.6</v>
      </c>
      <c r="U66" s="42">
        <v>20452.2</v>
      </c>
    </row>
    <row r="67" spans="1:21" ht="16.5" customHeight="1" x14ac:dyDescent="0.25">
      <c r="A67" s="7"/>
      <c r="B67" s="7"/>
      <c r="C67" s="7" t="s">
        <v>366</v>
      </c>
      <c r="D67" s="7"/>
      <c r="E67" s="7"/>
      <c r="F67" s="7"/>
      <c r="G67" s="7"/>
      <c r="H67" s="7"/>
      <c r="I67" s="7"/>
      <c r="J67" s="7"/>
      <c r="K67" s="7"/>
      <c r="L67" s="9" t="s">
        <v>367</v>
      </c>
      <c r="M67" s="31">
        <v>4.5999999999999996</v>
      </c>
      <c r="N67" s="30" t="s">
        <v>364</v>
      </c>
      <c r="O67" s="31">
        <v>8.6999999999999993</v>
      </c>
      <c r="P67" s="31">
        <v>3.2</v>
      </c>
      <c r="Q67" s="31" t="s">
        <v>110</v>
      </c>
      <c r="R67" s="32">
        <v>14.3</v>
      </c>
      <c r="S67" s="31" t="s">
        <v>110</v>
      </c>
      <c r="T67" s="30" t="s">
        <v>364</v>
      </c>
      <c r="U67" s="31">
        <v>3.8</v>
      </c>
    </row>
    <row r="68" spans="1:21" ht="16.5" customHeight="1" x14ac:dyDescent="0.25">
      <c r="A68" s="7" t="s">
        <v>124</v>
      </c>
      <c r="B68" s="7"/>
      <c r="C68" s="7"/>
      <c r="D68" s="7"/>
      <c r="E68" s="7"/>
      <c r="F68" s="7"/>
      <c r="G68" s="7"/>
      <c r="H68" s="7"/>
      <c r="I68" s="7"/>
      <c r="J68" s="7"/>
      <c r="K68" s="7"/>
      <c r="L68" s="9"/>
      <c r="M68" s="10"/>
      <c r="N68" s="10"/>
      <c r="O68" s="10"/>
      <c r="P68" s="10"/>
      <c r="Q68" s="10"/>
      <c r="R68" s="10"/>
      <c r="S68" s="10"/>
      <c r="T68" s="10"/>
      <c r="U68" s="10"/>
    </row>
    <row r="69" spans="1:21" ht="16.5" customHeight="1" x14ac:dyDescent="0.25">
      <c r="A69" s="7"/>
      <c r="B69" s="7" t="s">
        <v>362</v>
      </c>
      <c r="C69" s="7"/>
      <c r="D69" s="7"/>
      <c r="E69" s="7"/>
      <c r="F69" s="7"/>
      <c r="G69" s="7"/>
      <c r="H69" s="7"/>
      <c r="I69" s="7"/>
      <c r="J69" s="7"/>
      <c r="K69" s="7"/>
      <c r="L69" s="9"/>
      <c r="M69" s="10"/>
      <c r="N69" s="10"/>
      <c r="O69" s="10"/>
      <c r="P69" s="10"/>
      <c r="Q69" s="10"/>
      <c r="R69" s="10"/>
      <c r="S69" s="10"/>
      <c r="T69" s="10"/>
      <c r="U69" s="10"/>
    </row>
    <row r="70" spans="1:21" ht="16.5" customHeight="1" x14ac:dyDescent="0.25">
      <c r="A70" s="7"/>
      <c r="B70" s="7"/>
      <c r="C70" s="7" t="s">
        <v>363</v>
      </c>
      <c r="D70" s="7"/>
      <c r="E70" s="7"/>
      <c r="F70" s="7"/>
      <c r="G70" s="7"/>
      <c r="H70" s="7"/>
      <c r="I70" s="7"/>
      <c r="J70" s="7"/>
      <c r="K70" s="7"/>
      <c r="L70" s="9" t="s">
        <v>317</v>
      </c>
      <c r="M70" s="23">
        <v>2822</v>
      </c>
      <c r="N70" s="23">
        <v>1249</v>
      </c>
      <c r="O70" s="23">
        <v>1575</v>
      </c>
      <c r="P70" s="20">
        <v>556</v>
      </c>
      <c r="Q70" s="20">
        <v>100</v>
      </c>
      <c r="R70" s="20">
        <v>194</v>
      </c>
      <c r="S70" s="34">
        <v>33</v>
      </c>
      <c r="T70" s="34">
        <v>43</v>
      </c>
      <c r="U70" s="23">
        <v>6572</v>
      </c>
    </row>
    <row r="71" spans="1:21" ht="16.5" customHeight="1" x14ac:dyDescent="0.25">
      <c r="A71" s="7"/>
      <c r="B71" s="7"/>
      <c r="C71" s="7" t="s">
        <v>365</v>
      </c>
      <c r="D71" s="7"/>
      <c r="E71" s="7"/>
      <c r="F71" s="7"/>
      <c r="G71" s="7"/>
      <c r="H71" s="7"/>
      <c r="I71" s="7"/>
      <c r="J71" s="7"/>
      <c r="K71" s="7"/>
      <c r="L71" s="9" t="s">
        <v>300</v>
      </c>
      <c r="M71" s="29">
        <v>189.5</v>
      </c>
      <c r="N71" s="32">
        <v>44.8</v>
      </c>
      <c r="O71" s="29">
        <v>179.5</v>
      </c>
      <c r="P71" s="32">
        <v>82.1</v>
      </c>
      <c r="Q71" s="32">
        <v>34.700000000000003</v>
      </c>
      <c r="R71" s="32">
        <v>22.1</v>
      </c>
      <c r="S71" s="31">
        <v>6.1</v>
      </c>
      <c r="T71" s="32">
        <v>62.7</v>
      </c>
      <c r="U71" s="29">
        <v>621.5</v>
      </c>
    </row>
    <row r="72" spans="1:21" ht="16.5" customHeight="1" x14ac:dyDescent="0.25">
      <c r="A72" s="7"/>
      <c r="B72" s="7"/>
      <c r="C72" s="7" t="s">
        <v>366</v>
      </c>
      <c r="D72" s="7"/>
      <c r="E72" s="7"/>
      <c r="F72" s="7"/>
      <c r="G72" s="7"/>
      <c r="H72" s="7"/>
      <c r="I72" s="7"/>
      <c r="J72" s="7"/>
      <c r="K72" s="7"/>
      <c r="L72" s="9" t="s">
        <v>367</v>
      </c>
      <c r="M72" s="32">
        <v>14.9</v>
      </c>
      <c r="N72" s="32">
        <v>27.9</v>
      </c>
      <c r="O72" s="31">
        <v>8.8000000000000007</v>
      </c>
      <c r="P72" s="31">
        <v>6.8</v>
      </c>
      <c r="Q72" s="31">
        <v>2.9</v>
      </c>
      <c r="R72" s="31">
        <v>8.8000000000000007</v>
      </c>
      <c r="S72" s="31">
        <v>5.4</v>
      </c>
      <c r="T72" s="31">
        <v>0.7</v>
      </c>
      <c r="U72" s="32">
        <v>10.6</v>
      </c>
    </row>
    <row r="73" spans="1:21" ht="16.5" customHeight="1" x14ac:dyDescent="0.25">
      <c r="A73" s="7"/>
      <c r="B73" s="7" t="s">
        <v>368</v>
      </c>
      <c r="C73" s="7"/>
      <c r="D73" s="7"/>
      <c r="E73" s="7"/>
      <c r="F73" s="7"/>
      <c r="G73" s="7"/>
      <c r="H73" s="7"/>
      <c r="I73" s="7"/>
      <c r="J73" s="7"/>
      <c r="K73" s="7"/>
      <c r="L73" s="9"/>
      <c r="M73" s="10"/>
      <c r="N73" s="10"/>
      <c r="O73" s="10"/>
      <c r="P73" s="10"/>
      <c r="Q73" s="10"/>
      <c r="R73" s="10"/>
      <c r="S73" s="10"/>
      <c r="T73" s="10"/>
      <c r="U73" s="10"/>
    </row>
    <row r="74" spans="1:21" ht="16.5" customHeight="1" x14ac:dyDescent="0.25">
      <c r="A74" s="7"/>
      <c r="B74" s="7"/>
      <c r="C74" s="7" t="s">
        <v>363</v>
      </c>
      <c r="D74" s="7"/>
      <c r="E74" s="7"/>
      <c r="F74" s="7"/>
      <c r="G74" s="7"/>
      <c r="H74" s="7"/>
      <c r="I74" s="7"/>
      <c r="J74" s="7"/>
      <c r="K74" s="7"/>
      <c r="L74" s="9" t="s">
        <v>317</v>
      </c>
      <c r="M74" s="23">
        <v>5013</v>
      </c>
      <c r="N74" s="23">
        <v>9034</v>
      </c>
      <c r="O74" s="23">
        <v>1998</v>
      </c>
      <c r="P74" s="23">
        <v>1038</v>
      </c>
      <c r="Q74" s="20">
        <v>158</v>
      </c>
      <c r="R74" s="20">
        <v>155</v>
      </c>
      <c r="S74" s="20">
        <v>283</v>
      </c>
      <c r="T74" s="16">
        <v>6</v>
      </c>
      <c r="U74" s="21">
        <v>17685</v>
      </c>
    </row>
    <row r="75" spans="1:21" ht="16.5" customHeight="1" x14ac:dyDescent="0.25">
      <c r="A75" s="7"/>
      <c r="B75" s="7"/>
      <c r="C75" s="7" t="s">
        <v>365</v>
      </c>
      <c r="D75" s="7"/>
      <c r="E75" s="7"/>
      <c r="F75" s="7"/>
      <c r="G75" s="7"/>
      <c r="H75" s="7"/>
      <c r="I75" s="7"/>
      <c r="J75" s="7"/>
      <c r="K75" s="7"/>
      <c r="L75" s="9" t="s">
        <v>300</v>
      </c>
      <c r="M75" s="41">
        <v>1413.1</v>
      </c>
      <c r="N75" s="41">
        <v>1149.7</v>
      </c>
      <c r="O75" s="29">
        <v>480.4</v>
      </c>
      <c r="P75" s="29">
        <v>378.7</v>
      </c>
      <c r="Q75" s="29">
        <v>200.6</v>
      </c>
      <c r="R75" s="32">
        <v>24.3</v>
      </c>
      <c r="S75" s="32">
        <v>70.099999999999994</v>
      </c>
      <c r="T75" s="32">
        <v>32.700000000000003</v>
      </c>
      <c r="U75" s="41">
        <v>3749.5</v>
      </c>
    </row>
    <row r="76" spans="1:21" ht="16.5" customHeight="1" x14ac:dyDescent="0.25">
      <c r="A76" s="7"/>
      <c r="B76" s="7"/>
      <c r="C76" s="7" t="s">
        <v>366</v>
      </c>
      <c r="D76" s="7"/>
      <c r="E76" s="7"/>
      <c r="F76" s="7"/>
      <c r="G76" s="7"/>
      <c r="H76" s="7"/>
      <c r="I76" s="7"/>
      <c r="J76" s="7"/>
      <c r="K76" s="7"/>
      <c r="L76" s="9" t="s">
        <v>367</v>
      </c>
      <c r="M76" s="31">
        <v>3.5</v>
      </c>
      <c r="N76" s="31">
        <v>7.9</v>
      </c>
      <c r="O76" s="31">
        <v>4.2</v>
      </c>
      <c r="P76" s="31">
        <v>2.7</v>
      </c>
      <c r="Q76" s="31">
        <v>0.8</v>
      </c>
      <c r="R76" s="31">
        <v>6.4</v>
      </c>
      <c r="S76" s="31">
        <v>4</v>
      </c>
      <c r="T76" s="31">
        <v>0.2</v>
      </c>
      <c r="U76" s="31">
        <v>4.7</v>
      </c>
    </row>
    <row r="77" spans="1:21" ht="16.5" customHeight="1" x14ac:dyDescent="0.25">
      <c r="A77" s="7"/>
      <c r="B77" s="7" t="s">
        <v>369</v>
      </c>
      <c r="C77" s="7"/>
      <c r="D77" s="7"/>
      <c r="E77" s="7"/>
      <c r="F77" s="7"/>
      <c r="G77" s="7"/>
      <c r="H77" s="7"/>
      <c r="I77" s="7"/>
      <c r="J77" s="7"/>
      <c r="K77" s="7"/>
      <c r="L77" s="9"/>
      <c r="M77" s="10"/>
      <c r="N77" s="10"/>
      <c r="O77" s="10"/>
      <c r="P77" s="10"/>
      <c r="Q77" s="10"/>
      <c r="R77" s="10"/>
      <c r="S77" s="10"/>
      <c r="T77" s="10"/>
      <c r="U77" s="10"/>
    </row>
    <row r="78" spans="1:21" ht="16.5" customHeight="1" x14ac:dyDescent="0.25">
      <c r="A78" s="7"/>
      <c r="B78" s="7"/>
      <c r="C78" s="7" t="s">
        <v>363</v>
      </c>
      <c r="D78" s="7"/>
      <c r="E78" s="7"/>
      <c r="F78" s="7"/>
      <c r="G78" s="7"/>
      <c r="H78" s="7"/>
      <c r="I78" s="7"/>
      <c r="J78" s="7"/>
      <c r="K78" s="7"/>
      <c r="L78" s="9" t="s">
        <v>317</v>
      </c>
      <c r="M78" s="21">
        <v>41849</v>
      </c>
      <c r="N78" s="21">
        <v>72135</v>
      </c>
      <c r="O78" s="21">
        <v>37153</v>
      </c>
      <c r="P78" s="21">
        <v>13707</v>
      </c>
      <c r="Q78" s="23">
        <v>3259</v>
      </c>
      <c r="R78" s="23">
        <v>5827</v>
      </c>
      <c r="S78" s="23">
        <v>2557</v>
      </c>
      <c r="T78" s="34">
        <v>64</v>
      </c>
      <c r="U78" s="18">
        <v>176551</v>
      </c>
    </row>
    <row r="79" spans="1:21" ht="16.5" customHeight="1" x14ac:dyDescent="0.25">
      <c r="A79" s="7"/>
      <c r="B79" s="7"/>
      <c r="C79" s="7" t="s">
        <v>365</v>
      </c>
      <c r="D79" s="7"/>
      <c r="E79" s="7"/>
      <c r="F79" s="7"/>
      <c r="G79" s="7"/>
      <c r="H79" s="7"/>
      <c r="I79" s="7"/>
      <c r="J79" s="7"/>
      <c r="K79" s="7"/>
      <c r="L79" s="9" t="s">
        <v>300</v>
      </c>
      <c r="M79" s="41">
        <v>6397.1</v>
      </c>
      <c r="N79" s="41">
        <v>5040</v>
      </c>
      <c r="O79" s="41">
        <v>4072.1</v>
      </c>
      <c r="P79" s="41">
        <v>2241</v>
      </c>
      <c r="Q79" s="41">
        <v>1398.6</v>
      </c>
      <c r="R79" s="29">
        <v>418.9</v>
      </c>
      <c r="S79" s="29">
        <v>342.6</v>
      </c>
      <c r="T79" s="29">
        <v>219.9</v>
      </c>
      <c r="U79" s="42">
        <v>20130.099999999999</v>
      </c>
    </row>
    <row r="80" spans="1:21" ht="16.5" customHeight="1" x14ac:dyDescent="0.25">
      <c r="A80" s="7"/>
      <c r="B80" s="7"/>
      <c r="C80" s="7" t="s">
        <v>366</v>
      </c>
      <c r="D80" s="7"/>
      <c r="E80" s="7"/>
      <c r="F80" s="7"/>
      <c r="G80" s="7"/>
      <c r="H80" s="7"/>
      <c r="I80" s="7"/>
      <c r="J80" s="7"/>
      <c r="K80" s="7"/>
      <c r="L80" s="9" t="s">
        <v>367</v>
      </c>
      <c r="M80" s="31">
        <v>6.5</v>
      </c>
      <c r="N80" s="32">
        <v>14.3</v>
      </c>
      <c r="O80" s="31">
        <v>9.1</v>
      </c>
      <c r="P80" s="31">
        <v>6.1</v>
      </c>
      <c r="Q80" s="31">
        <v>2.2999999999999998</v>
      </c>
      <c r="R80" s="32">
        <v>13.9</v>
      </c>
      <c r="S80" s="31">
        <v>7.5</v>
      </c>
      <c r="T80" s="31">
        <v>0.3</v>
      </c>
      <c r="U80" s="31">
        <v>8.8000000000000007</v>
      </c>
    </row>
    <row r="81" spans="1:21" ht="16.5" customHeight="1" x14ac:dyDescent="0.25">
      <c r="A81" s="7" t="s">
        <v>370</v>
      </c>
      <c r="B81" s="7"/>
      <c r="C81" s="7"/>
      <c r="D81" s="7"/>
      <c r="E81" s="7"/>
      <c r="F81" s="7"/>
      <c r="G81" s="7"/>
      <c r="H81" s="7"/>
      <c r="I81" s="7"/>
      <c r="J81" s="7"/>
      <c r="K81" s="7"/>
      <c r="L81" s="9"/>
      <c r="M81" s="10"/>
      <c r="N81" s="10"/>
      <c r="O81" s="10"/>
      <c r="P81" s="10"/>
      <c r="Q81" s="10"/>
      <c r="R81" s="10"/>
      <c r="S81" s="10"/>
      <c r="T81" s="10"/>
      <c r="U81" s="10"/>
    </row>
    <row r="82" spans="1:21" ht="16.5" customHeight="1" x14ac:dyDescent="0.25">
      <c r="A82" s="7"/>
      <c r="B82" s="7" t="s">
        <v>362</v>
      </c>
      <c r="C82" s="7"/>
      <c r="D82" s="7"/>
      <c r="E82" s="7"/>
      <c r="F82" s="7"/>
      <c r="G82" s="7"/>
      <c r="H82" s="7"/>
      <c r="I82" s="7"/>
      <c r="J82" s="7"/>
      <c r="K82" s="7"/>
      <c r="L82" s="9"/>
      <c r="M82" s="10"/>
      <c r="N82" s="10"/>
      <c r="O82" s="10"/>
      <c r="P82" s="10"/>
      <c r="Q82" s="10"/>
      <c r="R82" s="10"/>
      <c r="S82" s="10"/>
      <c r="T82" s="10"/>
      <c r="U82" s="10"/>
    </row>
    <row r="83" spans="1:21" ht="16.5" customHeight="1" x14ac:dyDescent="0.25">
      <c r="A83" s="7"/>
      <c r="B83" s="7"/>
      <c r="C83" s="7" t="s">
        <v>363</v>
      </c>
      <c r="D83" s="7"/>
      <c r="E83" s="7"/>
      <c r="F83" s="7"/>
      <c r="G83" s="7"/>
      <c r="H83" s="7"/>
      <c r="I83" s="7"/>
      <c r="J83" s="7"/>
      <c r="K83" s="7"/>
      <c r="L83" s="9" t="s">
        <v>317</v>
      </c>
      <c r="M83" s="23">
        <v>3018</v>
      </c>
      <c r="N83" s="23">
        <v>1136</v>
      </c>
      <c r="O83" s="23">
        <v>1405</v>
      </c>
      <c r="P83" s="20">
        <v>554</v>
      </c>
      <c r="Q83" s="20">
        <v>716</v>
      </c>
      <c r="R83" s="20">
        <v>165</v>
      </c>
      <c r="S83" s="34">
        <v>49</v>
      </c>
      <c r="T83" s="20">
        <v>142</v>
      </c>
      <c r="U83" s="23">
        <v>7185</v>
      </c>
    </row>
    <row r="84" spans="1:21" ht="16.5" customHeight="1" x14ac:dyDescent="0.25">
      <c r="A84" s="7"/>
      <c r="B84" s="7"/>
      <c r="C84" s="7" t="s">
        <v>365</v>
      </c>
      <c r="D84" s="7"/>
      <c r="E84" s="7"/>
      <c r="F84" s="7"/>
      <c r="G84" s="7"/>
      <c r="H84" s="7"/>
      <c r="I84" s="7"/>
      <c r="J84" s="7"/>
      <c r="K84" s="7"/>
      <c r="L84" s="9" t="s">
        <v>300</v>
      </c>
      <c r="M84" s="29">
        <v>186.6</v>
      </c>
      <c r="N84" s="32">
        <v>43.8</v>
      </c>
      <c r="O84" s="29">
        <v>175.8</v>
      </c>
      <c r="P84" s="32">
        <v>80.8</v>
      </c>
      <c r="Q84" s="32">
        <v>34.1</v>
      </c>
      <c r="R84" s="32">
        <v>21.7</v>
      </c>
      <c r="S84" s="31">
        <v>5.9</v>
      </c>
      <c r="T84" s="32">
        <v>62.1</v>
      </c>
      <c r="U84" s="29">
        <v>610.79999999999995</v>
      </c>
    </row>
    <row r="85" spans="1:21" ht="16.5" customHeight="1" x14ac:dyDescent="0.25">
      <c r="A85" s="7"/>
      <c r="B85" s="7"/>
      <c r="C85" s="7" t="s">
        <v>366</v>
      </c>
      <c r="D85" s="7"/>
      <c r="E85" s="7"/>
      <c r="F85" s="7"/>
      <c r="G85" s="7"/>
      <c r="H85" s="7"/>
      <c r="I85" s="7"/>
      <c r="J85" s="7"/>
      <c r="K85" s="7"/>
      <c r="L85" s="9" t="s">
        <v>367</v>
      </c>
      <c r="M85" s="32">
        <v>16.2</v>
      </c>
      <c r="N85" s="32">
        <v>25.9</v>
      </c>
      <c r="O85" s="31">
        <v>8</v>
      </c>
      <c r="P85" s="31">
        <v>6.9</v>
      </c>
      <c r="Q85" s="32">
        <v>21</v>
      </c>
      <c r="R85" s="31">
        <v>7.6</v>
      </c>
      <c r="S85" s="31">
        <v>8.3000000000000007</v>
      </c>
      <c r="T85" s="31">
        <v>2.2999999999999998</v>
      </c>
      <c r="U85" s="32">
        <v>11.8</v>
      </c>
    </row>
    <row r="86" spans="1:21" ht="16.5" customHeight="1" x14ac:dyDescent="0.25">
      <c r="A86" s="7"/>
      <c r="B86" s="7" t="s">
        <v>368</v>
      </c>
      <c r="C86" s="7"/>
      <c r="D86" s="7"/>
      <c r="E86" s="7"/>
      <c r="F86" s="7"/>
      <c r="G86" s="7"/>
      <c r="H86" s="7"/>
      <c r="I86" s="7"/>
      <c r="J86" s="7"/>
      <c r="K86" s="7"/>
      <c r="L86" s="9"/>
      <c r="M86" s="10"/>
      <c r="N86" s="10"/>
      <c r="O86" s="10"/>
      <c r="P86" s="10"/>
      <c r="Q86" s="10"/>
      <c r="R86" s="10"/>
      <c r="S86" s="10"/>
      <c r="T86" s="10"/>
      <c r="U86" s="10"/>
    </row>
    <row r="87" spans="1:21" ht="16.5" customHeight="1" x14ac:dyDescent="0.25">
      <c r="A87" s="7"/>
      <c r="B87" s="7"/>
      <c r="C87" s="7" t="s">
        <v>363</v>
      </c>
      <c r="D87" s="7"/>
      <c r="E87" s="7"/>
      <c r="F87" s="7"/>
      <c r="G87" s="7"/>
      <c r="H87" s="7"/>
      <c r="I87" s="7"/>
      <c r="J87" s="7"/>
      <c r="K87" s="7"/>
      <c r="L87" s="9" t="s">
        <v>317</v>
      </c>
      <c r="M87" s="23">
        <v>7190</v>
      </c>
      <c r="N87" s="23">
        <v>9761</v>
      </c>
      <c r="O87" s="23">
        <v>2118</v>
      </c>
      <c r="P87" s="23">
        <v>1157</v>
      </c>
      <c r="Q87" s="23">
        <v>1727</v>
      </c>
      <c r="R87" s="20">
        <v>172</v>
      </c>
      <c r="S87" s="20">
        <v>495</v>
      </c>
      <c r="T87" s="34">
        <v>17</v>
      </c>
      <c r="U87" s="21">
        <v>22637</v>
      </c>
    </row>
    <row r="88" spans="1:21" ht="16.5" customHeight="1" x14ac:dyDescent="0.25">
      <c r="A88" s="7"/>
      <c r="B88" s="7"/>
      <c r="C88" s="7" t="s">
        <v>365</v>
      </c>
      <c r="D88" s="7"/>
      <c r="E88" s="7"/>
      <c r="F88" s="7"/>
      <c r="G88" s="7"/>
      <c r="H88" s="7"/>
      <c r="I88" s="7"/>
      <c r="J88" s="7"/>
      <c r="K88" s="7"/>
      <c r="L88" s="9" t="s">
        <v>300</v>
      </c>
      <c r="M88" s="41">
        <v>1395.3</v>
      </c>
      <c r="N88" s="41">
        <v>1115.9000000000001</v>
      </c>
      <c r="O88" s="29">
        <v>476.6</v>
      </c>
      <c r="P88" s="29">
        <v>376.9</v>
      </c>
      <c r="Q88" s="29">
        <v>199.8</v>
      </c>
      <c r="R88" s="32">
        <v>24.6</v>
      </c>
      <c r="S88" s="32">
        <v>69.400000000000006</v>
      </c>
      <c r="T88" s="32">
        <v>32.1</v>
      </c>
      <c r="U88" s="41">
        <v>3690.5</v>
      </c>
    </row>
    <row r="89" spans="1:21" ht="16.5" customHeight="1" x14ac:dyDescent="0.25">
      <c r="A89" s="7"/>
      <c r="B89" s="7"/>
      <c r="C89" s="7" t="s">
        <v>366</v>
      </c>
      <c r="D89" s="7"/>
      <c r="E89" s="7"/>
      <c r="F89" s="7"/>
      <c r="G89" s="7"/>
      <c r="H89" s="7"/>
      <c r="I89" s="7"/>
      <c r="J89" s="7"/>
      <c r="K89" s="7"/>
      <c r="L89" s="9" t="s">
        <v>367</v>
      </c>
      <c r="M89" s="31">
        <v>5.2</v>
      </c>
      <c r="N89" s="31">
        <v>8.6999999999999993</v>
      </c>
      <c r="O89" s="31">
        <v>4.4000000000000004</v>
      </c>
      <c r="P89" s="31">
        <v>3.1</v>
      </c>
      <c r="Q89" s="31">
        <v>8.6</v>
      </c>
      <c r="R89" s="31">
        <v>7</v>
      </c>
      <c r="S89" s="31">
        <v>7.1</v>
      </c>
      <c r="T89" s="31">
        <v>0.5</v>
      </c>
      <c r="U89" s="31">
        <v>6.1</v>
      </c>
    </row>
    <row r="90" spans="1:21" ht="16.5" customHeight="1" x14ac:dyDescent="0.25">
      <c r="A90" s="7"/>
      <c r="B90" s="7" t="s">
        <v>369</v>
      </c>
      <c r="C90" s="7"/>
      <c r="D90" s="7"/>
      <c r="E90" s="7"/>
      <c r="F90" s="7"/>
      <c r="G90" s="7"/>
      <c r="H90" s="7"/>
      <c r="I90" s="7"/>
      <c r="J90" s="7"/>
      <c r="K90" s="7"/>
      <c r="L90" s="9"/>
      <c r="M90" s="10"/>
      <c r="N90" s="10"/>
      <c r="O90" s="10"/>
      <c r="P90" s="10"/>
      <c r="Q90" s="10"/>
      <c r="R90" s="10"/>
      <c r="S90" s="10"/>
      <c r="T90" s="10"/>
      <c r="U90" s="10"/>
    </row>
    <row r="91" spans="1:21" ht="16.5" customHeight="1" x14ac:dyDescent="0.25">
      <c r="A91" s="7"/>
      <c r="B91" s="7"/>
      <c r="C91" s="7" t="s">
        <v>363</v>
      </c>
      <c r="D91" s="7"/>
      <c r="E91" s="7"/>
      <c r="F91" s="7"/>
      <c r="G91" s="7"/>
      <c r="H91" s="7"/>
      <c r="I91" s="7"/>
      <c r="J91" s="7"/>
      <c r="K91" s="7"/>
      <c r="L91" s="9" t="s">
        <v>317</v>
      </c>
      <c r="M91" s="21">
        <v>49744</v>
      </c>
      <c r="N91" s="21">
        <v>69506</v>
      </c>
      <c r="O91" s="21">
        <v>37203</v>
      </c>
      <c r="P91" s="21">
        <v>14063</v>
      </c>
      <c r="Q91" s="21">
        <v>19474</v>
      </c>
      <c r="R91" s="23">
        <v>5846</v>
      </c>
      <c r="S91" s="23">
        <v>3465</v>
      </c>
      <c r="T91" s="20">
        <v>233</v>
      </c>
      <c r="U91" s="18">
        <v>199534</v>
      </c>
    </row>
    <row r="92" spans="1:21" ht="16.5" customHeight="1" x14ac:dyDescent="0.25">
      <c r="A92" s="7"/>
      <c r="B92" s="7"/>
      <c r="C92" s="7" t="s">
        <v>365</v>
      </c>
      <c r="D92" s="7"/>
      <c r="E92" s="7"/>
      <c r="F92" s="7"/>
      <c r="G92" s="7"/>
      <c r="H92" s="7"/>
      <c r="I92" s="7"/>
      <c r="J92" s="7"/>
      <c r="K92" s="7"/>
      <c r="L92" s="9" t="s">
        <v>300</v>
      </c>
      <c r="M92" s="41">
        <v>6328.4</v>
      </c>
      <c r="N92" s="41">
        <v>4969.2</v>
      </c>
      <c r="O92" s="41">
        <v>4040.1</v>
      </c>
      <c r="P92" s="41">
        <v>2221.3000000000002</v>
      </c>
      <c r="Q92" s="41">
        <v>1393.6</v>
      </c>
      <c r="R92" s="29">
        <v>420.3</v>
      </c>
      <c r="S92" s="29">
        <v>339.4</v>
      </c>
      <c r="T92" s="29">
        <v>220.2</v>
      </c>
      <c r="U92" s="42">
        <v>19932.5</v>
      </c>
    </row>
    <row r="93" spans="1:21" ht="16.5" customHeight="1" x14ac:dyDescent="0.25">
      <c r="A93" s="7"/>
      <c r="B93" s="7"/>
      <c r="C93" s="7" t="s">
        <v>366</v>
      </c>
      <c r="D93" s="7"/>
      <c r="E93" s="7"/>
      <c r="F93" s="7"/>
      <c r="G93" s="7"/>
      <c r="H93" s="7"/>
      <c r="I93" s="7"/>
      <c r="J93" s="7"/>
      <c r="K93" s="7"/>
      <c r="L93" s="9" t="s">
        <v>367</v>
      </c>
      <c r="M93" s="31">
        <v>7.9</v>
      </c>
      <c r="N93" s="32">
        <v>14</v>
      </c>
      <c r="O93" s="31">
        <v>9.1999999999999993</v>
      </c>
      <c r="P93" s="31">
        <v>6.3</v>
      </c>
      <c r="Q93" s="32">
        <v>14</v>
      </c>
      <c r="R93" s="32">
        <v>13.9</v>
      </c>
      <c r="S93" s="32">
        <v>10.199999999999999</v>
      </c>
      <c r="T93" s="31">
        <v>1.1000000000000001</v>
      </c>
      <c r="U93" s="32">
        <v>10</v>
      </c>
    </row>
    <row r="94" spans="1:21" ht="16.5" customHeight="1" x14ac:dyDescent="0.25">
      <c r="A94" s="7" t="s">
        <v>126</v>
      </c>
      <c r="B94" s="7"/>
      <c r="C94" s="7"/>
      <c r="D94" s="7"/>
      <c r="E94" s="7"/>
      <c r="F94" s="7"/>
      <c r="G94" s="7"/>
      <c r="H94" s="7"/>
      <c r="I94" s="7"/>
      <c r="J94" s="7"/>
      <c r="K94" s="7"/>
      <c r="L94" s="9"/>
      <c r="M94" s="10"/>
      <c r="N94" s="10"/>
      <c r="O94" s="10"/>
      <c r="P94" s="10"/>
      <c r="Q94" s="10"/>
      <c r="R94" s="10"/>
      <c r="S94" s="10"/>
      <c r="T94" s="10"/>
      <c r="U94" s="10"/>
    </row>
    <row r="95" spans="1:21" ht="16.5" customHeight="1" x14ac:dyDescent="0.25">
      <c r="A95" s="7"/>
      <c r="B95" s="7" t="s">
        <v>362</v>
      </c>
      <c r="C95" s="7"/>
      <c r="D95" s="7"/>
      <c r="E95" s="7"/>
      <c r="F95" s="7"/>
      <c r="G95" s="7"/>
      <c r="H95" s="7"/>
      <c r="I95" s="7"/>
      <c r="J95" s="7"/>
      <c r="K95" s="7"/>
      <c r="L95" s="9"/>
      <c r="M95" s="10"/>
      <c r="N95" s="10"/>
      <c r="O95" s="10"/>
      <c r="P95" s="10"/>
      <c r="Q95" s="10"/>
      <c r="R95" s="10"/>
      <c r="S95" s="10"/>
      <c r="T95" s="10"/>
      <c r="U95" s="10"/>
    </row>
    <row r="96" spans="1:21" ht="16.5" customHeight="1" x14ac:dyDescent="0.25">
      <c r="A96" s="7"/>
      <c r="B96" s="7"/>
      <c r="C96" s="7" t="s">
        <v>363</v>
      </c>
      <c r="D96" s="7"/>
      <c r="E96" s="7"/>
      <c r="F96" s="7"/>
      <c r="G96" s="7"/>
      <c r="H96" s="7"/>
      <c r="I96" s="7"/>
      <c r="J96" s="7"/>
      <c r="K96" s="7"/>
      <c r="L96" s="9" t="s">
        <v>317</v>
      </c>
      <c r="M96" s="23">
        <v>5106</v>
      </c>
      <c r="N96" s="23">
        <v>1075</v>
      </c>
      <c r="O96" s="23">
        <v>1425</v>
      </c>
      <c r="P96" s="20">
        <v>552</v>
      </c>
      <c r="Q96" s="20">
        <v>729</v>
      </c>
      <c r="R96" s="20">
        <v>132</v>
      </c>
      <c r="S96" s="34">
        <v>78</v>
      </c>
      <c r="T96" s="20">
        <v>139</v>
      </c>
      <c r="U96" s="23">
        <v>9236</v>
      </c>
    </row>
    <row r="97" spans="1:21" ht="16.5" customHeight="1" x14ac:dyDescent="0.25">
      <c r="A97" s="7"/>
      <c r="B97" s="7"/>
      <c r="C97" s="7" t="s">
        <v>365</v>
      </c>
      <c r="D97" s="7"/>
      <c r="E97" s="7"/>
      <c r="F97" s="7"/>
      <c r="G97" s="7"/>
      <c r="H97" s="7"/>
      <c r="I97" s="7"/>
      <c r="J97" s="7"/>
      <c r="K97" s="7"/>
      <c r="L97" s="9" t="s">
        <v>300</v>
      </c>
      <c r="M97" s="29">
        <v>183.9</v>
      </c>
      <c r="N97" s="32">
        <v>42.9</v>
      </c>
      <c r="O97" s="29">
        <v>172.4</v>
      </c>
      <c r="P97" s="32">
        <v>79.599999999999994</v>
      </c>
      <c r="Q97" s="32">
        <v>33.5</v>
      </c>
      <c r="R97" s="32">
        <v>21.3</v>
      </c>
      <c r="S97" s="31">
        <v>5.8</v>
      </c>
      <c r="T97" s="32">
        <v>61.4</v>
      </c>
      <c r="U97" s="29">
        <v>600.70000000000005</v>
      </c>
    </row>
    <row r="98" spans="1:21" ht="16.5" customHeight="1" x14ac:dyDescent="0.25">
      <c r="A98" s="7"/>
      <c r="B98" s="7"/>
      <c r="C98" s="7" t="s">
        <v>366</v>
      </c>
      <c r="D98" s="7"/>
      <c r="E98" s="7"/>
      <c r="F98" s="7"/>
      <c r="G98" s="7"/>
      <c r="H98" s="7"/>
      <c r="I98" s="7"/>
      <c r="J98" s="7"/>
      <c r="K98" s="7"/>
      <c r="L98" s="9" t="s">
        <v>367</v>
      </c>
      <c r="M98" s="32">
        <v>27.8</v>
      </c>
      <c r="N98" s="32">
        <v>25.1</v>
      </c>
      <c r="O98" s="31">
        <v>8.3000000000000007</v>
      </c>
      <c r="P98" s="31">
        <v>6.9</v>
      </c>
      <c r="Q98" s="32">
        <v>21.8</v>
      </c>
      <c r="R98" s="31">
        <v>6.2</v>
      </c>
      <c r="S98" s="32">
        <v>13.5</v>
      </c>
      <c r="T98" s="31">
        <v>2.2999999999999998</v>
      </c>
      <c r="U98" s="32">
        <v>15.4</v>
      </c>
    </row>
    <row r="99" spans="1:21" ht="16.5" customHeight="1" x14ac:dyDescent="0.25">
      <c r="A99" s="7"/>
      <c r="B99" s="7" t="s">
        <v>368</v>
      </c>
      <c r="C99" s="7"/>
      <c r="D99" s="7"/>
      <c r="E99" s="7"/>
      <c r="F99" s="7"/>
      <c r="G99" s="7"/>
      <c r="H99" s="7"/>
      <c r="I99" s="7"/>
      <c r="J99" s="7"/>
      <c r="K99" s="7"/>
      <c r="L99" s="9"/>
      <c r="M99" s="10"/>
      <c r="N99" s="10"/>
      <c r="O99" s="10"/>
      <c r="P99" s="10"/>
      <c r="Q99" s="10"/>
      <c r="R99" s="10"/>
      <c r="S99" s="10"/>
      <c r="T99" s="10"/>
      <c r="U99" s="10"/>
    </row>
    <row r="100" spans="1:21" ht="16.5" customHeight="1" x14ac:dyDescent="0.25">
      <c r="A100" s="7"/>
      <c r="B100" s="7"/>
      <c r="C100" s="7" t="s">
        <v>363</v>
      </c>
      <c r="D100" s="7"/>
      <c r="E100" s="7"/>
      <c r="F100" s="7"/>
      <c r="G100" s="7"/>
      <c r="H100" s="7"/>
      <c r="I100" s="7"/>
      <c r="J100" s="7"/>
      <c r="K100" s="7"/>
      <c r="L100" s="9" t="s">
        <v>317</v>
      </c>
      <c r="M100" s="23">
        <v>7295</v>
      </c>
      <c r="N100" s="21">
        <v>10301</v>
      </c>
      <c r="O100" s="23">
        <v>2159</v>
      </c>
      <c r="P100" s="23">
        <v>1236</v>
      </c>
      <c r="Q100" s="23">
        <v>1708</v>
      </c>
      <c r="R100" s="20">
        <v>182</v>
      </c>
      <c r="S100" s="20">
        <v>627</v>
      </c>
      <c r="T100" s="34">
        <v>21</v>
      </c>
      <c r="U100" s="21">
        <v>23529</v>
      </c>
    </row>
    <row r="101" spans="1:21" ht="16.5" customHeight="1" x14ac:dyDescent="0.25">
      <c r="A101" s="7"/>
      <c r="B101" s="7"/>
      <c r="C101" s="7" t="s">
        <v>365</v>
      </c>
      <c r="D101" s="7"/>
      <c r="E101" s="7"/>
      <c r="F101" s="7"/>
      <c r="G101" s="7"/>
      <c r="H101" s="7"/>
      <c r="I101" s="7"/>
      <c r="J101" s="7"/>
      <c r="K101" s="7"/>
      <c r="L101" s="9" t="s">
        <v>300</v>
      </c>
      <c r="M101" s="41">
        <v>1198.0999999999999</v>
      </c>
      <c r="N101" s="29">
        <v>940.7</v>
      </c>
      <c r="O101" s="29">
        <v>385.9</v>
      </c>
      <c r="P101" s="29">
        <v>312.7</v>
      </c>
      <c r="Q101" s="29">
        <v>166.2</v>
      </c>
      <c r="R101" s="32">
        <v>20.2</v>
      </c>
      <c r="S101" s="32">
        <v>55.6</v>
      </c>
      <c r="T101" s="32">
        <v>24.2</v>
      </c>
      <c r="U101" s="41">
        <v>3103.6</v>
      </c>
    </row>
    <row r="102" spans="1:21" ht="16.5" customHeight="1" x14ac:dyDescent="0.25">
      <c r="A102" s="7"/>
      <c r="B102" s="7"/>
      <c r="C102" s="7" t="s">
        <v>366</v>
      </c>
      <c r="D102" s="7"/>
      <c r="E102" s="7"/>
      <c r="F102" s="7"/>
      <c r="G102" s="7"/>
      <c r="H102" s="7"/>
      <c r="I102" s="7"/>
      <c r="J102" s="7"/>
      <c r="K102" s="7"/>
      <c r="L102" s="9" t="s">
        <v>367</v>
      </c>
      <c r="M102" s="31">
        <v>6.1</v>
      </c>
      <c r="N102" s="32">
        <v>11</v>
      </c>
      <c r="O102" s="31">
        <v>5.6</v>
      </c>
      <c r="P102" s="31">
        <v>4</v>
      </c>
      <c r="Q102" s="32">
        <v>10.3</v>
      </c>
      <c r="R102" s="31">
        <v>9</v>
      </c>
      <c r="S102" s="32">
        <v>11.3</v>
      </c>
      <c r="T102" s="31">
        <v>0.9</v>
      </c>
      <c r="U102" s="31">
        <v>7.6</v>
      </c>
    </row>
    <row r="103" spans="1:21" ht="16.5" customHeight="1" x14ac:dyDescent="0.25">
      <c r="A103" s="7"/>
      <c r="B103" s="7" t="s">
        <v>369</v>
      </c>
      <c r="C103" s="7"/>
      <c r="D103" s="7"/>
      <c r="E103" s="7"/>
      <c r="F103" s="7"/>
      <c r="G103" s="7"/>
      <c r="H103" s="7"/>
      <c r="I103" s="7"/>
      <c r="J103" s="7"/>
      <c r="K103" s="7"/>
      <c r="L103" s="9"/>
      <c r="M103" s="10"/>
      <c r="N103" s="10"/>
      <c r="O103" s="10"/>
      <c r="P103" s="10"/>
      <c r="Q103" s="10"/>
      <c r="R103" s="10"/>
      <c r="S103" s="10"/>
      <c r="T103" s="10"/>
      <c r="U103" s="10"/>
    </row>
    <row r="104" spans="1:21" ht="16.5" customHeight="1" x14ac:dyDescent="0.25">
      <c r="A104" s="7"/>
      <c r="B104" s="7"/>
      <c r="C104" s="7" t="s">
        <v>363</v>
      </c>
      <c r="D104" s="7"/>
      <c r="E104" s="7"/>
      <c r="F104" s="7"/>
      <c r="G104" s="7"/>
      <c r="H104" s="7"/>
      <c r="I104" s="7"/>
      <c r="J104" s="7"/>
      <c r="K104" s="7"/>
      <c r="L104" s="9" t="s">
        <v>317</v>
      </c>
      <c r="M104" s="21">
        <v>61939</v>
      </c>
      <c r="N104" s="21">
        <v>73861</v>
      </c>
      <c r="O104" s="21">
        <v>37028</v>
      </c>
      <c r="P104" s="21">
        <v>13881</v>
      </c>
      <c r="Q104" s="21">
        <v>20536</v>
      </c>
      <c r="R104" s="23">
        <v>5619</v>
      </c>
      <c r="S104" s="23">
        <v>4319</v>
      </c>
      <c r="T104" s="20">
        <v>244</v>
      </c>
      <c r="U104" s="18">
        <v>217427</v>
      </c>
    </row>
    <row r="105" spans="1:21" ht="16.5" customHeight="1" x14ac:dyDescent="0.25">
      <c r="A105" s="7"/>
      <c r="B105" s="7"/>
      <c r="C105" s="7" t="s">
        <v>365</v>
      </c>
      <c r="D105" s="7"/>
      <c r="E105" s="7"/>
      <c r="F105" s="7"/>
      <c r="G105" s="7"/>
      <c r="H105" s="7"/>
      <c r="I105" s="7"/>
      <c r="J105" s="7"/>
      <c r="K105" s="7"/>
      <c r="L105" s="9" t="s">
        <v>300</v>
      </c>
      <c r="M105" s="41">
        <v>6257.9</v>
      </c>
      <c r="N105" s="41">
        <v>4891</v>
      </c>
      <c r="O105" s="41">
        <v>3997.8</v>
      </c>
      <c r="P105" s="41">
        <v>2191.8000000000002</v>
      </c>
      <c r="Q105" s="41">
        <v>1386.8</v>
      </c>
      <c r="R105" s="29">
        <v>421.7</v>
      </c>
      <c r="S105" s="29">
        <v>336.9</v>
      </c>
      <c r="T105" s="29">
        <v>220.3</v>
      </c>
      <c r="U105" s="42">
        <v>19704.2</v>
      </c>
    </row>
    <row r="106" spans="1:21" ht="16.5" customHeight="1" x14ac:dyDescent="0.25">
      <c r="A106" s="14"/>
      <c r="B106" s="14"/>
      <c r="C106" s="14" t="s">
        <v>366</v>
      </c>
      <c r="D106" s="14"/>
      <c r="E106" s="14"/>
      <c r="F106" s="14"/>
      <c r="G106" s="14"/>
      <c r="H106" s="14"/>
      <c r="I106" s="14"/>
      <c r="J106" s="14"/>
      <c r="K106" s="14"/>
      <c r="L106" s="15" t="s">
        <v>367</v>
      </c>
      <c r="M106" s="36">
        <v>9.9</v>
      </c>
      <c r="N106" s="33">
        <v>15.1</v>
      </c>
      <c r="O106" s="36">
        <v>9.3000000000000007</v>
      </c>
      <c r="P106" s="36">
        <v>6.3</v>
      </c>
      <c r="Q106" s="33">
        <v>14.8</v>
      </c>
      <c r="R106" s="33">
        <v>13.3</v>
      </c>
      <c r="S106" s="33">
        <v>12.8</v>
      </c>
      <c r="T106" s="36">
        <v>1.1000000000000001</v>
      </c>
      <c r="U106" s="33">
        <v>11</v>
      </c>
    </row>
    <row r="107" spans="1:21" ht="4.5" customHeight="1" x14ac:dyDescent="0.25">
      <c r="A107" s="27"/>
      <c r="B107" s="27"/>
      <c r="C107" s="2"/>
      <c r="D107" s="2"/>
      <c r="E107" s="2"/>
      <c r="F107" s="2"/>
      <c r="G107" s="2"/>
      <c r="H107" s="2"/>
      <c r="I107" s="2"/>
      <c r="J107" s="2"/>
      <c r="K107" s="2"/>
      <c r="L107" s="2"/>
      <c r="M107" s="2"/>
      <c r="N107" s="2"/>
      <c r="O107" s="2"/>
      <c r="P107" s="2"/>
      <c r="Q107" s="2"/>
      <c r="R107" s="2"/>
      <c r="S107" s="2"/>
      <c r="T107" s="2"/>
      <c r="U107" s="2"/>
    </row>
    <row r="108" spans="1:21" ht="16.5" customHeight="1" x14ac:dyDescent="0.25">
      <c r="A108" s="27"/>
      <c r="B108" s="27"/>
      <c r="C108" s="67" t="s">
        <v>371</v>
      </c>
      <c r="D108" s="67"/>
      <c r="E108" s="67"/>
      <c r="F108" s="67"/>
      <c r="G108" s="67"/>
      <c r="H108" s="67"/>
      <c r="I108" s="67"/>
      <c r="J108" s="67"/>
      <c r="K108" s="67"/>
      <c r="L108" s="67"/>
      <c r="M108" s="67"/>
      <c r="N108" s="67"/>
      <c r="O108" s="67"/>
      <c r="P108" s="67"/>
      <c r="Q108" s="67"/>
      <c r="R108" s="67"/>
      <c r="S108" s="67"/>
      <c r="T108" s="67"/>
      <c r="U108" s="67"/>
    </row>
    <row r="109" spans="1:21" ht="4.5" customHeight="1" x14ac:dyDescent="0.25">
      <c r="A109" s="27"/>
      <c r="B109" s="27"/>
      <c r="C109" s="2"/>
      <c r="D109" s="2"/>
      <c r="E109" s="2"/>
      <c r="F109" s="2"/>
      <c r="G109" s="2"/>
      <c r="H109" s="2"/>
      <c r="I109" s="2"/>
      <c r="J109" s="2"/>
      <c r="K109" s="2"/>
      <c r="L109" s="2"/>
      <c r="M109" s="2"/>
      <c r="N109" s="2"/>
      <c r="O109" s="2"/>
      <c r="P109" s="2"/>
      <c r="Q109" s="2"/>
      <c r="R109" s="2"/>
      <c r="S109" s="2"/>
      <c r="T109" s="2"/>
      <c r="U109" s="2"/>
    </row>
    <row r="110" spans="1:21" ht="29.4" customHeight="1" x14ac:dyDescent="0.25">
      <c r="A110" s="27" t="s">
        <v>139</v>
      </c>
      <c r="B110" s="27"/>
      <c r="C110" s="67" t="s">
        <v>372</v>
      </c>
      <c r="D110" s="67"/>
      <c r="E110" s="67"/>
      <c r="F110" s="67"/>
      <c r="G110" s="67"/>
      <c r="H110" s="67"/>
      <c r="I110" s="67"/>
      <c r="J110" s="67"/>
      <c r="K110" s="67"/>
      <c r="L110" s="67"/>
      <c r="M110" s="67"/>
      <c r="N110" s="67"/>
      <c r="O110" s="67"/>
      <c r="P110" s="67"/>
      <c r="Q110" s="67"/>
      <c r="R110" s="67"/>
      <c r="S110" s="67"/>
      <c r="T110" s="67"/>
      <c r="U110" s="67"/>
    </row>
    <row r="111" spans="1:21" ht="29.4" customHeight="1" x14ac:dyDescent="0.25">
      <c r="A111" s="27" t="s">
        <v>141</v>
      </c>
      <c r="B111" s="27"/>
      <c r="C111" s="67" t="s">
        <v>373</v>
      </c>
      <c r="D111" s="67"/>
      <c r="E111" s="67"/>
      <c r="F111" s="67"/>
      <c r="G111" s="67"/>
      <c r="H111" s="67"/>
      <c r="I111" s="67"/>
      <c r="J111" s="67"/>
      <c r="K111" s="67"/>
      <c r="L111" s="67"/>
      <c r="M111" s="67"/>
      <c r="N111" s="67"/>
      <c r="O111" s="67"/>
      <c r="P111" s="67"/>
      <c r="Q111" s="67"/>
      <c r="R111" s="67"/>
      <c r="S111" s="67"/>
      <c r="T111" s="67"/>
      <c r="U111" s="67"/>
    </row>
    <row r="112" spans="1:21" ht="93.9" customHeight="1" x14ac:dyDescent="0.25">
      <c r="A112" s="27" t="s">
        <v>144</v>
      </c>
      <c r="B112" s="27"/>
      <c r="C112" s="67" t="s">
        <v>374</v>
      </c>
      <c r="D112" s="67"/>
      <c r="E112" s="67"/>
      <c r="F112" s="67"/>
      <c r="G112" s="67"/>
      <c r="H112" s="67"/>
      <c r="I112" s="67"/>
      <c r="J112" s="67"/>
      <c r="K112" s="67"/>
      <c r="L112" s="67"/>
      <c r="M112" s="67"/>
      <c r="N112" s="67"/>
      <c r="O112" s="67"/>
      <c r="P112" s="67"/>
      <c r="Q112" s="67"/>
      <c r="R112" s="67"/>
      <c r="S112" s="67"/>
      <c r="T112" s="67"/>
      <c r="U112" s="67"/>
    </row>
    <row r="113" spans="1:21" ht="42.45" customHeight="1" x14ac:dyDescent="0.25">
      <c r="A113" s="27" t="s">
        <v>146</v>
      </c>
      <c r="B113" s="27"/>
      <c r="C113" s="67" t="s">
        <v>375</v>
      </c>
      <c r="D113" s="67"/>
      <c r="E113" s="67"/>
      <c r="F113" s="67"/>
      <c r="G113" s="67"/>
      <c r="H113" s="67"/>
      <c r="I113" s="67"/>
      <c r="J113" s="67"/>
      <c r="K113" s="67"/>
      <c r="L113" s="67"/>
      <c r="M113" s="67"/>
      <c r="N113" s="67"/>
      <c r="O113" s="67"/>
      <c r="P113" s="67"/>
      <c r="Q113" s="67"/>
      <c r="R113" s="67"/>
      <c r="S113" s="67"/>
      <c r="T113" s="67"/>
      <c r="U113" s="67"/>
    </row>
    <row r="114" spans="1:21" ht="29.4" customHeight="1" x14ac:dyDescent="0.25">
      <c r="A114" s="27" t="s">
        <v>150</v>
      </c>
      <c r="B114" s="27"/>
      <c r="C114" s="67" t="s">
        <v>376</v>
      </c>
      <c r="D114" s="67"/>
      <c r="E114" s="67"/>
      <c r="F114" s="67"/>
      <c r="G114" s="67"/>
      <c r="H114" s="67"/>
      <c r="I114" s="67"/>
      <c r="J114" s="67"/>
      <c r="K114" s="67"/>
      <c r="L114" s="67"/>
      <c r="M114" s="67"/>
      <c r="N114" s="67"/>
      <c r="O114" s="67"/>
      <c r="P114" s="67"/>
      <c r="Q114" s="67"/>
      <c r="R114" s="67"/>
      <c r="S114" s="67"/>
      <c r="T114" s="67"/>
      <c r="U114" s="67"/>
    </row>
    <row r="115" spans="1:21" ht="16.5" customHeight="1" x14ac:dyDescent="0.25">
      <c r="A115" s="27" t="s">
        <v>152</v>
      </c>
      <c r="B115" s="27"/>
      <c r="C115" s="67" t="s">
        <v>377</v>
      </c>
      <c r="D115" s="67"/>
      <c r="E115" s="67"/>
      <c r="F115" s="67"/>
      <c r="G115" s="67"/>
      <c r="H115" s="67"/>
      <c r="I115" s="67"/>
      <c r="J115" s="67"/>
      <c r="K115" s="67"/>
      <c r="L115" s="67"/>
      <c r="M115" s="67"/>
      <c r="N115" s="67"/>
      <c r="O115" s="67"/>
      <c r="P115" s="67"/>
      <c r="Q115" s="67"/>
      <c r="R115" s="67"/>
      <c r="S115" s="67"/>
      <c r="T115" s="67"/>
      <c r="U115" s="67"/>
    </row>
    <row r="116" spans="1:21" ht="16.5" customHeight="1" x14ac:dyDescent="0.25">
      <c r="A116" s="27" t="s">
        <v>155</v>
      </c>
      <c r="B116" s="27"/>
      <c r="C116" s="67" t="s">
        <v>378</v>
      </c>
      <c r="D116" s="67"/>
      <c r="E116" s="67"/>
      <c r="F116" s="67"/>
      <c r="G116" s="67"/>
      <c r="H116" s="67"/>
      <c r="I116" s="67"/>
      <c r="J116" s="67"/>
      <c r="K116" s="67"/>
      <c r="L116" s="67"/>
      <c r="M116" s="67"/>
      <c r="N116" s="67"/>
      <c r="O116" s="67"/>
      <c r="P116" s="67"/>
      <c r="Q116" s="67"/>
      <c r="R116" s="67"/>
      <c r="S116" s="67"/>
      <c r="T116" s="67"/>
      <c r="U116" s="67"/>
    </row>
    <row r="117" spans="1:21" ht="4.5" customHeight="1" x14ac:dyDescent="0.25"/>
    <row r="118" spans="1:21" ht="29.4" customHeight="1" x14ac:dyDescent="0.25">
      <c r="A118" s="28" t="s">
        <v>167</v>
      </c>
      <c r="B118" s="27"/>
      <c r="C118" s="27"/>
      <c r="D118" s="27"/>
      <c r="E118" s="67" t="s">
        <v>379</v>
      </c>
      <c r="F118" s="67"/>
      <c r="G118" s="67"/>
      <c r="H118" s="67"/>
      <c r="I118" s="67"/>
      <c r="J118" s="67"/>
      <c r="K118" s="67"/>
      <c r="L118" s="67"/>
      <c r="M118" s="67"/>
      <c r="N118" s="67"/>
      <c r="O118" s="67"/>
      <c r="P118" s="67"/>
      <c r="Q118" s="67"/>
      <c r="R118" s="67"/>
      <c r="S118" s="67"/>
      <c r="T118" s="67"/>
      <c r="U118" s="67"/>
    </row>
  </sheetData>
  <mergeCells count="10">
    <mergeCell ref="K1:U1"/>
    <mergeCell ref="C108:U108"/>
    <mergeCell ref="C110:U110"/>
    <mergeCell ref="C111:U111"/>
    <mergeCell ref="C112:U112"/>
    <mergeCell ref="C113:U113"/>
    <mergeCell ref="C114:U114"/>
    <mergeCell ref="C115:U115"/>
    <mergeCell ref="C116:U116"/>
    <mergeCell ref="E118:U118"/>
  </mergeCells>
  <pageMargins left="0.7" right="0.7" top="0.75" bottom="0.75" header="0.3" footer="0.3"/>
  <pageSetup paperSize="9" fitToHeight="0" orientation="landscape" horizontalDpi="300" verticalDpi="300"/>
  <headerFooter scaleWithDoc="0" alignWithMargins="0">
    <oddHeader>&amp;C&amp;"Arial"&amp;8TABLE 15A.12</oddHeader>
    <oddFooter>&amp;L&amp;"Arial"&amp;8REPORT ON
GOVERNMENT
SERVICES 2022&amp;R&amp;"Arial"&amp;8SERVICES FOR PEOPLE
WITH DISABILITY
PAGE &amp;B&amp;P&amp;B</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236"/>
  <sheetViews>
    <sheetView showGridLines="0" workbookViewId="0"/>
  </sheetViews>
  <sheetFormatPr defaultRowHeight="13.2" x14ac:dyDescent="0.25"/>
  <cols>
    <col min="1" max="10" width="1.6640625" customWidth="1"/>
    <col min="11" max="11" width="8.5546875" customWidth="1"/>
    <col min="12" max="12" width="5.44140625" customWidth="1"/>
    <col min="13" max="20" width="10.109375" customWidth="1"/>
    <col min="21" max="21" width="11.109375" customWidth="1"/>
  </cols>
  <sheetData>
    <row r="1" spans="1:21" ht="33.9" customHeight="1" x14ac:dyDescent="0.25">
      <c r="A1" s="8" t="s">
        <v>380</v>
      </c>
      <c r="B1" s="8"/>
      <c r="C1" s="8"/>
      <c r="D1" s="8"/>
      <c r="E1" s="8"/>
      <c r="F1" s="8"/>
      <c r="G1" s="8"/>
      <c r="H1" s="8"/>
      <c r="I1" s="8"/>
      <c r="J1" s="8"/>
      <c r="K1" s="72" t="s">
        <v>381</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93</v>
      </c>
      <c r="N2" s="13" t="s">
        <v>94</v>
      </c>
      <c r="O2" s="13" t="s">
        <v>291</v>
      </c>
      <c r="P2" s="13" t="s">
        <v>292</v>
      </c>
      <c r="Q2" s="13" t="s">
        <v>293</v>
      </c>
      <c r="R2" s="13" t="s">
        <v>382</v>
      </c>
      <c r="S2" s="13" t="s">
        <v>99</v>
      </c>
      <c r="T2" s="13" t="s">
        <v>295</v>
      </c>
      <c r="U2" s="13" t="s">
        <v>296</v>
      </c>
    </row>
    <row r="3" spans="1:21" ht="16.5" customHeight="1" x14ac:dyDescent="0.25">
      <c r="A3" s="7" t="s">
        <v>383</v>
      </c>
      <c r="B3" s="7"/>
      <c r="C3" s="7"/>
      <c r="D3" s="7"/>
      <c r="E3" s="7"/>
      <c r="F3" s="7"/>
      <c r="G3" s="7"/>
      <c r="H3" s="7"/>
      <c r="I3" s="7"/>
      <c r="J3" s="7"/>
      <c r="K3" s="7"/>
      <c r="L3" s="9"/>
      <c r="M3" s="10"/>
      <c r="N3" s="10"/>
      <c r="O3" s="10"/>
      <c r="P3" s="10"/>
      <c r="Q3" s="10"/>
      <c r="R3" s="10"/>
      <c r="S3" s="10"/>
      <c r="T3" s="10"/>
      <c r="U3" s="10"/>
    </row>
    <row r="4" spans="1:21" ht="16.5" customHeight="1" x14ac:dyDescent="0.25">
      <c r="A4" s="7"/>
      <c r="B4" s="7" t="s">
        <v>384</v>
      </c>
      <c r="C4" s="7"/>
      <c r="D4" s="7"/>
      <c r="E4" s="7"/>
      <c r="F4" s="7"/>
      <c r="G4" s="7"/>
      <c r="H4" s="7"/>
      <c r="I4" s="7"/>
      <c r="J4" s="7"/>
      <c r="K4" s="7"/>
      <c r="L4" s="9"/>
      <c r="M4" s="10"/>
      <c r="N4" s="10"/>
      <c r="O4" s="10"/>
      <c r="P4" s="10"/>
      <c r="Q4" s="10"/>
      <c r="R4" s="10"/>
      <c r="S4" s="10"/>
      <c r="T4" s="10"/>
      <c r="U4" s="10"/>
    </row>
    <row r="5" spans="1:21" ht="16.5" customHeight="1" x14ac:dyDescent="0.25">
      <c r="A5" s="7"/>
      <c r="B5" s="7"/>
      <c r="C5" s="7" t="s">
        <v>385</v>
      </c>
      <c r="D5" s="7"/>
      <c r="E5" s="7"/>
      <c r="F5" s="7"/>
      <c r="G5" s="7"/>
      <c r="H5" s="7"/>
      <c r="I5" s="7"/>
      <c r="J5" s="7"/>
      <c r="K5" s="7"/>
      <c r="L5" s="9" t="s">
        <v>386</v>
      </c>
      <c r="M5" s="17" t="s">
        <v>364</v>
      </c>
      <c r="N5" s="18">
        <v>192739</v>
      </c>
      <c r="O5" s="17" t="s">
        <v>364</v>
      </c>
      <c r="P5" s="20">
        <v>121</v>
      </c>
      <c r="Q5" s="17" t="s">
        <v>364</v>
      </c>
      <c r="R5" s="23">
        <v>1834</v>
      </c>
      <c r="S5" s="17" t="s">
        <v>364</v>
      </c>
      <c r="T5" s="17" t="s">
        <v>364</v>
      </c>
      <c r="U5" s="18">
        <v>194694</v>
      </c>
    </row>
    <row r="6" spans="1:21" ht="16.5" customHeight="1" x14ac:dyDescent="0.25">
      <c r="A6" s="7"/>
      <c r="B6" s="7"/>
      <c r="C6" s="7" t="s">
        <v>387</v>
      </c>
      <c r="D6" s="7"/>
      <c r="E6" s="7"/>
      <c r="F6" s="7"/>
      <c r="G6" s="7"/>
      <c r="H6" s="7"/>
      <c r="I6" s="7"/>
      <c r="J6" s="7"/>
      <c r="K6" s="7"/>
      <c r="L6" s="9" t="s">
        <v>386</v>
      </c>
      <c r="M6" s="17" t="s">
        <v>364</v>
      </c>
      <c r="N6" s="21">
        <v>55538</v>
      </c>
      <c r="O6" s="17" t="s">
        <v>364</v>
      </c>
      <c r="P6" s="23">
        <v>3367</v>
      </c>
      <c r="Q6" s="17" t="s">
        <v>364</v>
      </c>
      <c r="R6" s="23">
        <v>1008</v>
      </c>
      <c r="S6" s="17" t="s">
        <v>364</v>
      </c>
      <c r="T6" s="17" t="s">
        <v>364</v>
      </c>
      <c r="U6" s="21">
        <v>59913</v>
      </c>
    </row>
    <row r="7" spans="1:21" ht="29.4" customHeight="1" x14ac:dyDescent="0.25">
      <c r="A7" s="7"/>
      <c r="B7" s="7"/>
      <c r="C7" s="74" t="s">
        <v>388</v>
      </c>
      <c r="D7" s="74"/>
      <c r="E7" s="74"/>
      <c r="F7" s="74"/>
      <c r="G7" s="74"/>
      <c r="H7" s="74"/>
      <c r="I7" s="74"/>
      <c r="J7" s="74"/>
      <c r="K7" s="74"/>
      <c r="L7" s="9" t="s">
        <v>386</v>
      </c>
      <c r="M7" s="17" t="s">
        <v>364</v>
      </c>
      <c r="N7" s="21">
        <v>22837</v>
      </c>
      <c r="O7" s="17" t="s">
        <v>364</v>
      </c>
      <c r="P7" s="34">
        <v>15</v>
      </c>
      <c r="Q7" s="17" t="s">
        <v>364</v>
      </c>
      <c r="R7" s="23">
        <v>8343</v>
      </c>
      <c r="S7" s="17" t="s">
        <v>364</v>
      </c>
      <c r="T7" s="17" t="s">
        <v>364</v>
      </c>
      <c r="U7" s="21">
        <v>31195</v>
      </c>
    </row>
    <row r="8" spans="1:21" ht="16.5" customHeight="1" x14ac:dyDescent="0.25">
      <c r="A8" s="7"/>
      <c r="B8" s="7"/>
      <c r="C8" s="7" t="s">
        <v>389</v>
      </c>
      <c r="D8" s="7"/>
      <c r="E8" s="7"/>
      <c r="F8" s="7"/>
      <c r="G8" s="7"/>
      <c r="H8" s="7"/>
      <c r="I8" s="7"/>
      <c r="J8" s="7"/>
      <c r="K8" s="7"/>
      <c r="L8" s="9" t="s">
        <v>386</v>
      </c>
      <c r="M8" s="17" t="s">
        <v>364</v>
      </c>
      <c r="N8" s="18">
        <v>120853</v>
      </c>
      <c r="O8" s="17" t="s">
        <v>364</v>
      </c>
      <c r="P8" s="21">
        <v>13240</v>
      </c>
      <c r="Q8" s="17" t="s">
        <v>364</v>
      </c>
      <c r="R8" s="23">
        <v>9943</v>
      </c>
      <c r="S8" s="17" t="s">
        <v>364</v>
      </c>
      <c r="T8" s="17" t="s">
        <v>364</v>
      </c>
      <c r="U8" s="18">
        <v>144036</v>
      </c>
    </row>
    <row r="9" spans="1:21" ht="29.4" customHeight="1" x14ac:dyDescent="0.25">
      <c r="A9" s="7"/>
      <c r="B9" s="7"/>
      <c r="C9" s="74" t="s">
        <v>390</v>
      </c>
      <c r="D9" s="74"/>
      <c r="E9" s="74"/>
      <c r="F9" s="74"/>
      <c r="G9" s="74"/>
      <c r="H9" s="74"/>
      <c r="I9" s="74"/>
      <c r="J9" s="74"/>
      <c r="K9" s="74"/>
      <c r="L9" s="9" t="s">
        <v>386</v>
      </c>
      <c r="M9" s="17" t="s">
        <v>364</v>
      </c>
      <c r="N9" s="21">
        <v>15762</v>
      </c>
      <c r="O9" s="17" t="s">
        <v>364</v>
      </c>
      <c r="P9" s="16" t="s">
        <v>110</v>
      </c>
      <c r="Q9" s="17" t="s">
        <v>364</v>
      </c>
      <c r="R9" s="23">
        <v>2307</v>
      </c>
      <c r="S9" s="17" t="s">
        <v>364</v>
      </c>
      <c r="T9" s="17" t="s">
        <v>364</v>
      </c>
      <c r="U9" s="21">
        <v>18069</v>
      </c>
    </row>
    <row r="10" spans="1:21" ht="16.5" customHeight="1" x14ac:dyDescent="0.25">
      <c r="A10" s="7"/>
      <c r="B10" s="7"/>
      <c r="C10" s="7" t="s">
        <v>391</v>
      </c>
      <c r="D10" s="7"/>
      <c r="E10" s="7"/>
      <c r="F10" s="7"/>
      <c r="G10" s="7"/>
      <c r="H10" s="7"/>
      <c r="I10" s="7"/>
      <c r="J10" s="7"/>
      <c r="K10" s="7"/>
      <c r="L10" s="9" t="s">
        <v>386</v>
      </c>
      <c r="M10" s="17" t="s">
        <v>364</v>
      </c>
      <c r="N10" s="18">
        <v>188811</v>
      </c>
      <c r="O10" s="17" t="s">
        <v>364</v>
      </c>
      <c r="P10" s="21">
        <v>29950</v>
      </c>
      <c r="Q10" s="17" t="s">
        <v>364</v>
      </c>
      <c r="R10" s="21">
        <v>39904</v>
      </c>
      <c r="S10" s="17" t="s">
        <v>364</v>
      </c>
      <c r="T10" s="17" t="s">
        <v>364</v>
      </c>
      <c r="U10" s="18">
        <v>258665</v>
      </c>
    </row>
    <row r="11" spans="1:21" ht="16.5" customHeight="1" x14ac:dyDescent="0.25">
      <c r="A11" s="7"/>
      <c r="B11" s="7"/>
      <c r="C11" s="7" t="s">
        <v>392</v>
      </c>
      <c r="D11" s="7"/>
      <c r="E11" s="7"/>
      <c r="F11" s="7"/>
      <c r="G11" s="7"/>
      <c r="H11" s="7"/>
      <c r="I11" s="7"/>
      <c r="J11" s="7"/>
      <c r="K11" s="7"/>
      <c r="L11" s="9" t="s">
        <v>386</v>
      </c>
      <c r="M11" s="17" t="s">
        <v>364</v>
      </c>
      <c r="N11" s="21">
        <v>15338</v>
      </c>
      <c r="O11" s="17" t="s">
        <v>364</v>
      </c>
      <c r="P11" s="23">
        <v>8044</v>
      </c>
      <c r="Q11" s="17" t="s">
        <v>364</v>
      </c>
      <c r="R11" s="23">
        <v>2633</v>
      </c>
      <c r="S11" s="17" t="s">
        <v>364</v>
      </c>
      <c r="T11" s="17" t="s">
        <v>364</v>
      </c>
      <c r="U11" s="21">
        <v>26015</v>
      </c>
    </row>
    <row r="12" spans="1:21" ht="16.5" customHeight="1" x14ac:dyDescent="0.25">
      <c r="A12" s="7"/>
      <c r="B12" s="7"/>
      <c r="C12" s="7" t="s">
        <v>393</v>
      </c>
      <c r="D12" s="7"/>
      <c r="E12" s="7"/>
      <c r="F12" s="7"/>
      <c r="G12" s="7"/>
      <c r="H12" s="7"/>
      <c r="I12" s="7"/>
      <c r="J12" s="7"/>
      <c r="K12" s="7"/>
      <c r="L12" s="9" t="s">
        <v>386</v>
      </c>
      <c r="M12" s="17" t="s">
        <v>364</v>
      </c>
      <c r="N12" s="18">
        <v>316898</v>
      </c>
      <c r="O12" s="17" t="s">
        <v>364</v>
      </c>
      <c r="P12" s="23">
        <v>1840</v>
      </c>
      <c r="Q12" s="17" t="s">
        <v>364</v>
      </c>
      <c r="R12" s="21">
        <v>24561</v>
      </c>
      <c r="S12" s="17" t="s">
        <v>364</v>
      </c>
      <c r="T12" s="17" t="s">
        <v>364</v>
      </c>
      <c r="U12" s="18">
        <v>343299</v>
      </c>
    </row>
    <row r="13" spans="1:21" ht="16.5" customHeight="1" x14ac:dyDescent="0.25">
      <c r="A13" s="7"/>
      <c r="B13" s="7"/>
      <c r="C13" s="7" t="s">
        <v>394</v>
      </c>
      <c r="D13" s="7"/>
      <c r="E13" s="7"/>
      <c r="F13" s="7"/>
      <c r="G13" s="7"/>
      <c r="H13" s="7"/>
      <c r="I13" s="7"/>
      <c r="J13" s="7"/>
      <c r="K13" s="7"/>
      <c r="L13" s="9" t="s">
        <v>386</v>
      </c>
      <c r="M13" s="17" t="s">
        <v>364</v>
      </c>
      <c r="N13" s="16" t="s">
        <v>110</v>
      </c>
      <c r="O13" s="17" t="s">
        <v>364</v>
      </c>
      <c r="P13" s="23">
        <v>1161</v>
      </c>
      <c r="Q13" s="17" t="s">
        <v>364</v>
      </c>
      <c r="R13" s="16" t="s">
        <v>110</v>
      </c>
      <c r="S13" s="17" t="s">
        <v>364</v>
      </c>
      <c r="T13" s="17" t="s">
        <v>364</v>
      </c>
      <c r="U13" s="23">
        <v>1161</v>
      </c>
    </row>
    <row r="14" spans="1:21" ht="16.5" customHeight="1" x14ac:dyDescent="0.25">
      <c r="A14" s="7"/>
      <c r="B14" s="7"/>
      <c r="C14" s="7" t="s">
        <v>395</v>
      </c>
      <c r="D14" s="7"/>
      <c r="E14" s="7"/>
      <c r="F14" s="7"/>
      <c r="G14" s="7"/>
      <c r="H14" s="7"/>
      <c r="I14" s="7"/>
      <c r="J14" s="7"/>
      <c r="K14" s="7"/>
      <c r="L14" s="9" t="s">
        <v>386</v>
      </c>
      <c r="M14" s="17" t="s">
        <v>364</v>
      </c>
      <c r="N14" s="21">
        <v>31204</v>
      </c>
      <c r="O14" s="17" t="s">
        <v>364</v>
      </c>
      <c r="P14" s="23">
        <v>9158</v>
      </c>
      <c r="Q14" s="17" t="s">
        <v>364</v>
      </c>
      <c r="R14" s="21">
        <v>19516</v>
      </c>
      <c r="S14" s="17" t="s">
        <v>364</v>
      </c>
      <c r="T14" s="17" t="s">
        <v>364</v>
      </c>
      <c r="U14" s="21">
        <v>59878</v>
      </c>
    </row>
    <row r="15" spans="1:21" ht="16.5" customHeight="1" x14ac:dyDescent="0.25">
      <c r="A15" s="7"/>
      <c r="B15" s="7"/>
      <c r="C15" s="7" t="s">
        <v>396</v>
      </c>
      <c r="D15" s="7"/>
      <c r="E15" s="7"/>
      <c r="F15" s="7"/>
      <c r="G15" s="7"/>
      <c r="H15" s="7"/>
      <c r="I15" s="7"/>
      <c r="J15" s="7"/>
      <c r="K15" s="7"/>
      <c r="L15" s="9" t="s">
        <v>386</v>
      </c>
      <c r="M15" s="17" t="s">
        <v>364</v>
      </c>
      <c r="N15" s="21">
        <v>16123</v>
      </c>
      <c r="O15" s="17" t="s">
        <v>364</v>
      </c>
      <c r="P15" s="23">
        <v>1319</v>
      </c>
      <c r="Q15" s="17" t="s">
        <v>364</v>
      </c>
      <c r="R15" s="23">
        <v>2428</v>
      </c>
      <c r="S15" s="17" t="s">
        <v>364</v>
      </c>
      <c r="T15" s="17" t="s">
        <v>364</v>
      </c>
      <c r="U15" s="21">
        <v>19870</v>
      </c>
    </row>
    <row r="16" spans="1:21" ht="16.5" customHeight="1" x14ac:dyDescent="0.25">
      <c r="A16" s="7"/>
      <c r="B16" s="7"/>
      <c r="C16" s="7" t="s">
        <v>397</v>
      </c>
      <c r="D16" s="7"/>
      <c r="E16" s="7"/>
      <c r="F16" s="7"/>
      <c r="G16" s="7"/>
      <c r="H16" s="7"/>
      <c r="I16" s="7"/>
      <c r="J16" s="7"/>
      <c r="K16" s="7"/>
      <c r="L16" s="9" t="s">
        <v>386</v>
      </c>
      <c r="M16" s="17" t="s">
        <v>364</v>
      </c>
      <c r="N16" s="18">
        <v>134611</v>
      </c>
      <c r="O16" s="17" t="s">
        <v>364</v>
      </c>
      <c r="P16" s="21">
        <v>26857</v>
      </c>
      <c r="Q16" s="17" t="s">
        <v>364</v>
      </c>
      <c r="R16" s="21">
        <v>16189</v>
      </c>
      <c r="S16" s="17" t="s">
        <v>364</v>
      </c>
      <c r="T16" s="17" t="s">
        <v>364</v>
      </c>
      <c r="U16" s="18">
        <v>177657</v>
      </c>
    </row>
    <row r="17" spans="1:21" ht="16.5" customHeight="1" x14ac:dyDescent="0.25">
      <c r="A17" s="7"/>
      <c r="B17" s="7"/>
      <c r="C17" s="7" t="s">
        <v>213</v>
      </c>
      <c r="D17" s="7"/>
      <c r="E17" s="7"/>
      <c r="F17" s="7"/>
      <c r="G17" s="7"/>
      <c r="H17" s="7"/>
      <c r="I17" s="7"/>
      <c r="J17" s="7"/>
      <c r="K17" s="7"/>
      <c r="L17" s="9" t="s">
        <v>386</v>
      </c>
      <c r="M17" s="17" t="s">
        <v>364</v>
      </c>
      <c r="N17" s="25">
        <v>1110714</v>
      </c>
      <c r="O17" s="17" t="s">
        <v>364</v>
      </c>
      <c r="P17" s="21">
        <v>95072</v>
      </c>
      <c r="Q17" s="17" t="s">
        <v>364</v>
      </c>
      <c r="R17" s="18">
        <v>128666</v>
      </c>
      <c r="S17" s="17" t="s">
        <v>364</v>
      </c>
      <c r="T17" s="17" t="s">
        <v>364</v>
      </c>
      <c r="U17" s="25">
        <v>1334452</v>
      </c>
    </row>
    <row r="18" spans="1:21" ht="16.5" customHeight="1" x14ac:dyDescent="0.25">
      <c r="A18" s="7"/>
      <c r="B18" s="7" t="s">
        <v>398</v>
      </c>
      <c r="C18" s="7"/>
      <c r="D18" s="7"/>
      <c r="E18" s="7"/>
      <c r="F18" s="7"/>
      <c r="G18" s="7"/>
      <c r="H18" s="7"/>
      <c r="I18" s="7"/>
      <c r="J18" s="7"/>
      <c r="K18" s="7"/>
      <c r="L18" s="9"/>
      <c r="M18" s="10"/>
      <c r="N18" s="10"/>
      <c r="O18" s="10"/>
      <c r="P18" s="10"/>
      <c r="Q18" s="10"/>
      <c r="R18" s="10"/>
      <c r="S18" s="10"/>
      <c r="T18" s="10"/>
      <c r="U18" s="10"/>
    </row>
    <row r="19" spans="1:21" ht="16.5" customHeight="1" x14ac:dyDescent="0.25">
      <c r="A19" s="7"/>
      <c r="B19" s="7"/>
      <c r="C19" s="7" t="s">
        <v>399</v>
      </c>
      <c r="D19" s="7"/>
      <c r="E19" s="7"/>
      <c r="F19" s="7"/>
      <c r="G19" s="7"/>
      <c r="H19" s="7"/>
      <c r="I19" s="7"/>
      <c r="J19" s="7"/>
      <c r="K19" s="7"/>
      <c r="L19" s="9" t="s">
        <v>317</v>
      </c>
      <c r="M19" s="17" t="s">
        <v>364</v>
      </c>
      <c r="N19" s="18">
        <v>316357</v>
      </c>
      <c r="O19" s="17" t="s">
        <v>364</v>
      </c>
      <c r="P19" s="21">
        <v>10938</v>
      </c>
      <c r="Q19" s="17" t="s">
        <v>364</v>
      </c>
      <c r="R19" s="21">
        <v>29721</v>
      </c>
      <c r="S19" s="17" t="s">
        <v>364</v>
      </c>
      <c r="T19" s="17" t="s">
        <v>364</v>
      </c>
      <c r="U19" s="18">
        <v>357016</v>
      </c>
    </row>
    <row r="20" spans="1:21" ht="16.5" customHeight="1" x14ac:dyDescent="0.25">
      <c r="A20" s="7"/>
      <c r="B20" s="7" t="s">
        <v>400</v>
      </c>
      <c r="C20" s="7"/>
      <c r="D20" s="7"/>
      <c r="E20" s="7"/>
      <c r="F20" s="7"/>
      <c r="G20" s="7"/>
      <c r="H20" s="7"/>
      <c r="I20" s="7"/>
      <c r="J20" s="7"/>
      <c r="K20" s="7"/>
      <c r="L20" s="9"/>
      <c r="M20" s="10"/>
      <c r="N20" s="10"/>
      <c r="O20" s="10"/>
      <c r="P20" s="10"/>
      <c r="Q20" s="10"/>
      <c r="R20" s="10"/>
      <c r="S20" s="10"/>
      <c r="T20" s="10"/>
      <c r="U20" s="10"/>
    </row>
    <row r="21" spans="1:21" ht="16.5" customHeight="1" x14ac:dyDescent="0.25">
      <c r="A21" s="7"/>
      <c r="B21" s="7"/>
      <c r="C21" s="7" t="s">
        <v>401</v>
      </c>
      <c r="D21" s="7"/>
      <c r="E21" s="7"/>
      <c r="F21" s="7"/>
      <c r="G21" s="7"/>
      <c r="H21" s="7"/>
      <c r="I21" s="7"/>
      <c r="J21" s="7"/>
      <c r="K21" s="7"/>
      <c r="L21" s="9" t="s">
        <v>317</v>
      </c>
      <c r="M21" s="17" t="s">
        <v>364</v>
      </c>
      <c r="N21" s="16" t="s">
        <v>110</v>
      </c>
      <c r="O21" s="17" t="s">
        <v>364</v>
      </c>
      <c r="P21" s="16" t="s">
        <v>110</v>
      </c>
      <c r="Q21" s="17" t="s">
        <v>364</v>
      </c>
      <c r="R21" s="16" t="s">
        <v>110</v>
      </c>
      <c r="S21" s="17" t="s">
        <v>364</v>
      </c>
      <c r="T21" s="17" t="s">
        <v>364</v>
      </c>
      <c r="U21" s="16" t="s">
        <v>110</v>
      </c>
    </row>
    <row r="22" spans="1:21" ht="16.5" customHeight="1" x14ac:dyDescent="0.25">
      <c r="A22" s="7"/>
      <c r="B22" s="7"/>
      <c r="C22" s="7" t="s">
        <v>402</v>
      </c>
      <c r="D22" s="7"/>
      <c r="E22" s="7"/>
      <c r="F22" s="7"/>
      <c r="G22" s="7"/>
      <c r="H22" s="7"/>
      <c r="I22" s="7"/>
      <c r="J22" s="7"/>
      <c r="K22" s="7"/>
      <c r="L22" s="9" t="s">
        <v>317</v>
      </c>
      <c r="M22" s="17" t="s">
        <v>364</v>
      </c>
      <c r="N22" s="16" t="s">
        <v>110</v>
      </c>
      <c r="O22" s="17" t="s">
        <v>364</v>
      </c>
      <c r="P22" s="16" t="s">
        <v>110</v>
      </c>
      <c r="Q22" s="17" t="s">
        <v>364</v>
      </c>
      <c r="R22" s="20">
        <v>891</v>
      </c>
      <c r="S22" s="17" t="s">
        <v>364</v>
      </c>
      <c r="T22" s="17" t="s">
        <v>364</v>
      </c>
      <c r="U22" s="20">
        <v>891</v>
      </c>
    </row>
    <row r="23" spans="1:21" ht="16.5" customHeight="1" x14ac:dyDescent="0.25">
      <c r="A23" s="7"/>
      <c r="B23" s="7" t="s">
        <v>403</v>
      </c>
      <c r="C23" s="7"/>
      <c r="D23" s="7"/>
      <c r="E23" s="7"/>
      <c r="F23" s="7"/>
      <c r="G23" s="7"/>
      <c r="H23" s="7"/>
      <c r="I23" s="7"/>
      <c r="J23" s="7"/>
      <c r="K23" s="7"/>
      <c r="L23" s="9"/>
      <c r="M23" s="10"/>
      <c r="N23" s="10"/>
      <c r="O23" s="10"/>
      <c r="P23" s="10"/>
      <c r="Q23" s="10"/>
      <c r="R23" s="10"/>
      <c r="S23" s="10"/>
      <c r="T23" s="10"/>
      <c r="U23" s="10"/>
    </row>
    <row r="24" spans="1:21" ht="16.5" customHeight="1" x14ac:dyDescent="0.25">
      <c r="A24" s="7"/>
      <c r="B24" s="7"/>
      <c r="C24" s="7" t="s">
        <v>404</v>
      </c>
      <c r="D24" s="7"/>
      <c r="E24" s="7"/>
      <c r="F24" s="7"/>
      <c r="G24" s="7"/>
      <c r="H24" s="7"/>
      <c r="I24" s="7"/>
      <c r="J24" s="7"/>
      <c r="K24" s="7"/>
      <c r="L24" s="9" t="s">
        <v>317</v>
      </c>
      <c r="M24" s="17" t="s">
        <v>364</v>
      </c>
      <c r="N24" s="16" t="s">
        <v>110</v>
      </c>
      <c r="O24" s="17" t="s">
        <v>364</v>
      </c>
      <c r="P24" s="21">
        <v>13304</v>
      </c>
      <c r="Q24" s="17" t="s">
        <v>364</v>
      </c>
      <c r="R24" s="21">
        <v>44692</v>
      </c>
      <c r="S24" s="17" t="s">
        <v>364</v>
      </c>
      <c r="T24" s="17" t="s">
        <v>364</v>
      </c>
      <c r="U24" s="21">
        <v>57996</v>
      </c>
    </row>
    <row r="25" spans="1:21" ht="16.5" customHeight="1" x14ac:dyDescent="0.25">
      <c r="A25" s="7" t="s">
        <v>405</v>
      </c>
      <c r="B25" s="7"/>
      <c r="C25" s="7"/>
      <c r="D25" s="7"/>
      <c r="E25" s="7"/>
      <c r="F25" s="7"/>
      <c r="G25" s="7"/>
      <c r="H25" s="7"/>
      <c r="I25" s="7"/>
      <c r="J25" s="7"/>
      <c r="K25" s="7"/>
      <c r="L25" s="9"/>
      <c r="M25" s="10"/>
      <c r="N25" s="10"/>
      <c r="O25" s="10"/>
      <c r="P25" s="10"/>
      <c r="Q25" s="10"/>
      <c r="R25" s="10"/>
      <c r="S25" s="10"/>
      <c r="T25" s="10"/>
      <c r="U25" s="10"/>
    </row>
    <row r="26" spans="1:21" ht="16.5" customHeight="1" x14ac:dyDescent="0.25">
      <c r="A26" s="7"/>
      <c r="B26" s="7" t="s">
        <v>384</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385</v>
      </c>
      <c r="D27" s="7"/>
      <c r="E27" s="7"/>
      <c r="F27" s="7"/>
      <c r="G27" s="7"/>
      <c r="H27" s="7"/>
      <c r="I27" s="7"/>
      <c r="J27" s="7"/>
      <c r="K27" s="7"/>
      <c r="L27" s="9" t="s">
        <v>386</v>
      </c>
      <c r="M27" s="17" t="s">
        <v>364</v>
      </c>
      <c r="N27" s="18">
        <v>201194</v>
      </c>
      <c r="O27" s="17" t="s">
        <v>364</v>
      </c>
      <c r="P27" s="20">
        <v>405</v>
      </c>
      <c r="Q27" s="17" t="s">
        <v>364</v>
      </c>
      <c r="R27" s="23">
        <v>1428</v>
      </c>
      <c r="S27" s="17" t="s">
        <v>364</v>
      </c>
      <c r="T27" s="17" t="s">
        <v>364</v>
      </c>
      <c r="U27" s="18">
        <v>203027</v>
      </c>
    </row>
    <row r="28" spans="1:21" ht="16.5" customHeight="1" x14ac:dyDescent="0.25">
      <c r="A28" s="7"/>
      <c r="B28" s="7"/>
      <c r="C28" s="7" t="s">
        <v>387</v>
      </c>
      <c r="D28" s="7"/>
      <c r="E28" s="7"/>
      <c r="F28" s="7"/>
      <c r="G28" s="7"/>
      <c r="H28" s="7"/>
      <c r="I28" s="7"/>
      <c r="J28" s="7"/>
      <c r="K28" s="7"/>
      <c r="L28" s="9" t="s">
        <v>386</v>
      </c>
      <c r="M28" s="17" t="s">
        <v>364</v>
      </c>
      <c r="N28" s="21">
        <v>45693</v>
      </c>
      <c r="O28" s="17" t="s">
        <v>364</v>
      </c>
      <c r="P28" s="23">
        <v>3279</v>
      </c>
      <c r="Q28" s="17" t="s">
        <v>364</v>
      </c>
      <c r="R28" s="23">
        <v>1718</v>
      </c>
      <c r="S28" s="17" t="s">
        <v>364</v>
      </c>
      <c r="T28" s="17" t="s">
        <v>364</v>
      </c>
      <c r="U28" s="21">
        <v>50690</v>
      </c>
    </row>
    <row r="29" spans="1:21" ht="29.4" customHeight="1" x14ac:dyDescent="0.25">
      <c r="A29" s="7"/>
      <c r="B29" s="7"/>
      <c r="C29" s="74" t="s">
        <v>388</v>
      </c>
      <c r="D29" s="74"/>
      <c r="E29" s="74"/>
      <c r="F29" s="74"/>
      <c r="G29" s="74"/>
      <c r="H29" s="74"/>
      <c r="I29" s="74"/>
      <c r="J29" s="74"/>
      <c r="K29" s="74"/>
      <c r="L29" s="9" t="s">
        <v>386</v>
      </c>
      <c r="M29" s="17" t="s">
        <v>364</v>
      </c>
      <c r="N29" s="21">
        <v>17067</v>
      </c>
      <c r="O29" s="17" t="s">
        <v>364</v>
      </c>
      <c r="P29" s="34">
        <v>62</v>
      </c>
      <c r="Q29" s="17" t="s">
        <v>364</v>
      </c>
      <c r="R29" s="23">
        <v>9061</v>
      </c>
      <c r="S29" s="17" t="s">
        <v>364</v>
      </c>
      <c r="T29" s="17" t="s">
        <v>364</v>
      </c>
      <c r="U29" s="21">
        <v>26190</v>
      </c>
    </row>
    <row r="30" spans="1:21" ht="16.5" customHeight="1" x14ac:dyDescent="0.25">
      <c r="A30" s="7"/>
      <c r="B30" s="7"/>
      <c r="C30" s="7" t="s">
        <v>389</v>
      </c>
      <c r="D30" s="7"/>
      <c r="E30" s="7"/>
      <c r="F30" s="7"/>
      <c r="G30" s="7"/>
      <c r="H30" s="7"/>
      <c r="I30" s="7"/>
      <c r="J30" s="7"/>
      <c r="K30" s="7"/>
      <c r="L30" s="9" t="s">
        <v>386</v>
      </c>
      <c r="M30" s="17" t="s">
        <v>364</v>
      </c>
      <c r="N30" s="18">
        <v>222760</v>
      </c>
      <c r="O30" s="17" t="s">
        <v>364</v>
      </c>
      <c r="P30" s="21">
        <v>79110</v>
      </c>
      <c r="Q30" s="17" t="s">
        <v>364</v>
      </c>
      <c r="R30" s="21">
        <v>27502</v>
      </c>
      <c r="S30" s="17" t="s">
        <v>364</v>
      </c>
      <c r="T30" s="17" t="s">
        <v>364</v>
      </c>
      <c r="U30" s="18">
        <v>329372</v>
      </c>
    </row>
    <row r="31" spans="1:21" ht="29.4" customHeight="1" x14ac:dyDescent="0.25">
      <c r="A31" s="7"/>
      <c r="B31" s="7"/>
      <c r="C31" s="74" t="s">
        <v>390</v>
      </c>
      <c r="D31" s="74"/>
      <c r="E31" s="74"/>
      <c r="F31" s="74"/>
      <c r="G31" s="74"/>
      <c r="H31" s="74"/>
      <c r="I31" s="74"/>
      <c r="J31" s="74"/>
      <c r="K31" s="74"/>
      <c r="L31" s="9" t="s">
        <v>386</v>
      </c>
      <c r="M31" s="17" t="s">
        <v>364</v>
      </c>
      <c r="N31" s="20">
        <v>907</v>
      </c>
      <c r="O31" s="17" t="s">
        <v>364</v>
      </c>
      <c r="P31" s="23">
        <v>1337</v>
      </c>
      <c r="Q31" s="17" t="s">
        <v>364</v>
      </c>
      <c r="R31" s="23">
        <v>3170</v>
      </c>
      <c r="S31" s="17" t="s">
        <v>364</v>
      </c>
      <c r="T31" s="17" t="s">
        <v>364</v>
      </c>
      <c r="U31" s="23">
        <v>5414</v>
      </c>
    </row>
    <row r="32" spans="1:21" ht="16.5" customHeight="1" x14ac:dyDescent="0.25">
      <c r="A32" s="7"/>
      <c r="B32" s="7"/>
      <c r="C32" s="7" t="s">
        <v>391</v>
      </c>
      <c r="D32" s="7"/>
      <c r="E32" s="7"/>
      <c r="F32" s="7"/>
      <c r="G32" s="7"/>
      <c r="H32" s="7"/>
      <c r="I32" s="7"/>
      <c r="J32" s="7"/>
      <c r="K32" s="7"/>
      <c r="L32" s="9" t="s">
        <v>386</v>
      </c>
      <c r="M32" s="17" t="s">
        <v>364</v>
      </c>
      <c r="N32" s="18">
        <v>134180</v>
      </c>
      <c r="O32" s="17" t="s">
        <v>364</v>
      </c>
      <c r="P32" s="21">
        <v>65678</v>
      </c>
      <c r="Q32" s="17" t="s">
        <v>364</v>
      </c>
      <c r="R32" s="21">
        <v>39587</v>
      </c>
      <c r="S32" s="17" t="s">
        <v>364</v>
      </c>
      <c r="T32" s="17" t="s">
        <v>364</v>
      </c>
      <c r="U32" s="18">
        <v>239445</v>
      </c>
    </row>
    <row r="33" spans="1:21" ht="16.5" customHeight="1" x14ac:dyDescent="0.25">
      <c r="A33" s="7"/>
      <c r="B33" s="7"/>
      <c r="C33" s="7" t="s">
        <v>392</v>
      </c>
      <c r="D33" s="7"/>
      <c r="E33" s="7"/>
      <c r="F33" s="7"/>
      <c r="G33" s="7"/>
      <c r="H33" s="7"/>
      <c r="I33" s="7"/>
      <c r="J33" s="7"/>
      <c r="K33" s="7"/>
      <c r="L33" s="9" t="s">
        <v>386</v>
      </c>
      <c r="M33" s="17" t="s">
        <v>364</v>
      </c>
      <c r="N33" s="21">
        <v>13445</v>
      </c>
      <c r="O33" s="17" t="s">
        <v>364</v>
      </c>
      <c r="P33" s="21">
        <v>12399</v>
      </c>
      <c r="Q33" s="17" t="s">
        <v>364</v>
      </c>
      <c r="R33" s="23">
        <v>3066</v>
      </c>
      <c r="S33" s="17" t="s">
        <v>364</v>
      </c>
      <c r="T33" s="17" t="s">
        <v>364</v>
      </c>
      <c r="U33" s="21">
        <v>28910</v>
      </c>
    </row>
    <row r="34" spans="1:21" ht="16.5" customHeight="1" x14ac:dyDescent="0.25">
      <c r="A34" s="7"/>
      <c r="B34" s="7"/>
      <c r="C34" s="7" t="s">
        <v>393</v>
      </c>
      <c r="D34" s="7"/>
      <c r="E34" s="7"/>
      <c r="F34" s="7"/>
      <c r="G34" s="7"/>
      <c r="H34" s="7"/>
      <c r="I34" s="7"/>
      <c r="J34" s="7"/>
      <c r="K34" s="7"/>
      <c r="L34" s="9" t="s">
        <v>386</v>
      </c>
      <c r="M34" s="17" t="s">
        <v>364</v>
      </c>
      <c r="N34" s="18">
        <v>294568</v>
      </c>
      <c r="O34" s="17" t="s">
        <v>364</v>
      </c>
      <c r="P34" s="23">
        <v>9918</v>
      </c>
      <c r="Q34" s="17" t="s">
        <v>364</v>
      </c>
      <c r="R34" s="21">
        <v>27087</v>
      </c>
      <c r="S34" s="17" t="s">
        <v>364</v>
      </c>
      <c r="T34" s="17" t="s">
        <v>364</v>
      </c>
      <c r="U34" s="18">
        <v>331573</v>
      </c>
    </row>
    <row r="35" spans="1:21" ht="16.5" customHeight="1" x14ac:dyDescent="0.25">
      <c r="A35" s="7"/>
      <c r="B35" s="7"/>
      <c r="C35" s="7" t="s">
        <v>394</v>
      </c>
      <c r="D35" s="7"/>
      <c r="E35" s="7"/>
      <c r="F35" s="7"/>
      <c r="G35" s="7"/>
      <c r="H35" s="7"/>
      <c r="I35" s="7"/>
      <c r="J35" s="7"/>
      <c r="K35" s="7"/>
      <c r="L35" s="9" t="s">
        <v>386</v>
      </c>
      <c r="M35" s="17" t="s">
        <v>364</v>
      </c>
      <c r="N35" s="17" t="s">
        <v>128</v>
      </c>
      <c r="O35" s="17" t="s">
        <v>364</v>
      </c>
      <c r="P35" s="23">
        <v>2109</v>
      </c>
      <c r="Q35" s="17" t="s">
        <v>364</v>
      </c>
      <c r="R35" s="34">
        <v>13</v>
      </c>
      <c r="S35" s="17" t="s">
        <v>364</v>
      </c>
      <c r="T35" s="17" t="s">
        <v>364</v>
      </c>
      <c r="U35" s="23">
        <v>2122</v>
      </c>
    </row>
    <row r="36" spans="1:21" ht="16.5" customHeight="1" x14ac:dyDescent="0.25">
      <c r="A36" s="7"/>
      <c r="B36" s="7"/>
      <c r="C36" s="7" t="s">
        <v>395</v>
      </c>
      <c r="D36" s="7"/>
      <c r="E36" s="7"/>
      <c r="F36" s="7"/>
      <c r="G36" s="7"/>
      <c r="H36" s="7"/>
      <c r="I36" s="7"/>
      <c r="J36" s="7"/>
      <c r="K36" s="7"/>
      <c r="L36" s="9" t="s">
        <v>386</v>
      </c>
      <c r="M36" s="17" t="s">
        <v>364</v>
      </c>
      <c r="N36" s="21">
        <v>76886</v>
      </c>
      <c r="O36" s="17" t="s">
        <v>364</v>
      </c>
      <c r="P36" s="21">
        <v>33539</v>
      </c>
      <c r="Q36" s="17" t="s">
        <v>364</v>
      </c>
      <c r="R36" s="21">
        <v>23442</v>
      </c>
      <c r="S36" s="17" t="s">
        <v>364</v>
      </c>
      <c r="T36" s="17" t="s">
        <v>364</v>
      </c>
      <c r="U36" s="18">
        <v>133867</v>
      </c>
    </row>
    <row r="37" spans="1:21" ht="16.5" customHeight="1" x14ac:dyDescent="0.25">
      <c r="A37" s="7"/>
      <c r="B37" s="7"/>
      <c r="C37" s="7" t="s">
        <v>396</v>
      </c>
      <c r="D37" s="7"/>
      <c r="E37" s="7"/>
      <c r="F37" s="7"/>
      <c r="G37" s="7"/>
      <c r="H37" s="7"/>
      <c r="I37" s="7"/>
      <c r="J37" s="7"/>
      <c r="K37" s="7"/>
      <c r="L37" s="9" t="s">
        <v>386</v>
      </c>
      <c r="M37" s="17" t="s">
        <v>364</v>
      </c>
      <c r="N37" s="21">
        <v>38046</v>
      </c>
      <c r="O37" s="17" t="s">
        <v>364</v>
      </c>
      <c r="P37" s="21">
        <v>14337</v>
      </c>
      <c r="Q37" s="17" t="s">
        <v>364</v>
      </c>
      <c r="R37" s="23">
        <v>4800</v>
      </c>
      <c r="S37" s="17" t="s">
        <v>364</v>
      </c>
      <c r="T37" s="17" t="s">
        <v>364</v>
      </c>
      <c r="U37" s="21">
        <v>57183</v>
      </c>
    </row>
    <row r="38" spans="1:21" ht="16.5" customHeight="1" x14ac:dyDescent="0.25">
      <c r="A38" s="7"/>
      <c r="B38" s="7"/>
      <c r="C38" s="7" t="s">
        <v>397</v>
      </c>
      <c r="D38" s="7"/>
      <c r="E38" s="7"/>
      <c r="F38" s="7"/>
      <c r="G38" s="7"/>
      <c r="H38" s="7"/>
      <c r="I38" s="7"/>
      <c r="J38" s="7"/>
      <c r="K38" s="7"/>
      <c r="L38" s="9" t="s">
        <v>386</v>
      </c>
      <c r="M38" s="17" t="s">
        <v>364</v>
      </c>
      <c r="N38" s="21">
        <v>94404</v>
      </c>
      <c r="O38" s="17" t="s">
        <v>364</v>
      </c>
      <c r="P38" s="21">
        <v>70747</v>
      </c>
      <c r="Q38" s="17" t="s">
        <v>364</v>
      </c>
      <c r="R38" s="21">
        <v>20365</v>
      </c>
      <c r="S38" s="17" t="s">
        <v>364</v>
      </c>
      <c r="T38" s="17" t="s">
        <v>364</v>
      </c>
      <c r="U38" s="18">
        <v>185516</v>
      </c>
    </row>
    <row r="39" spans="1:21" ht="16.5" customHeight="1" x14ac:dyDescent="0.25">
      <c r="A39" s="7"/>
      <c r="B39" s="7"/>
      <c r="C39" s="7" t="s">
        <v>213</v>
      </c>
      <c r="D39" s="7"/>
      <c r="E39" s="7"/>
      <c r="F39" s="7"/>
      <c r="G39" s="7"/>
      <c r="H39" s="7"/>
      <c r="I39" s="7"/>
      <c r="J39" s="7"/>
      <c r="K39" s="7"/>
      <c r="L39" s="9" t="s">
        <v>386</v>
      </c>
      <c r="M39" s="17" t="s">
        <v>364</v>
      </c>
      <c r="N39" s="25">
        <v>1139149</v>
      </c>
      <c r="O39" s="17" t="s">
        <v>364</v>
      </c>
      <c r="P39" s="18">
        <v>292920</v>
      </c>
      <c r="Q39" s="17" t="s">
        <v>364</v>
      </c>
      <c r="R39" s="18">
        <v>161239</v>
      </c>
      <c r="S39" s="17" t="s">
        <v>364</v>
      </c>
      <c r="T39" s="17" t="s">
        <v>364</v>
      </c>
      <c r="U39" s="25">
        <v>1593308</v>
      </c>
    </row>
    <row r="40" spans="1:21" ht="16.5" customHeight="1" x14ac:dyDescent="0.25">
      <c r="A40" s="7"/>
      <c r="B40" s="7" t="s">
        <v>398</v>
      </c>
      <c r="C40" s="7"/>
      <c r="D40" s="7"/>
      <c r="E40" s="7"/>
      <c r="F40" s="7"/>
      <c r="G40" s="7"/>
      <c r="H40" s="7"/>
      <c r="I40" s="7"/>
      <c r="J40" s="7"/>
      <c r="K40" s="7"/>
      <c r="L40" s="9"/>
      <c r="M40" s="10"/>
      <c r="N40" s="10"/>
      <c r="O40" s="10"/>
      <c r="P40" s="10"/>
      <c r="Q40" s="10"/>
      <c r="R40" s="10"/>
      <c r="S40" s="10"/>
      <c r="T40" s="10"/>
      <c r="U40" s="10"/>
    </row>
    <row r="41" spans="1:21" ht="16.5" customHeight="1" x14ac:dyDescent="0.25">
      <c r="A41" s="7"/>
      <c r="B41" s="7"/>
      <c r="C41" s="7" t="s">
        <v>399</v>
      </c>
      <c r="D41" s="7"/>
      <c r="E41" s="7"/>
      <c r="F41" s="7"/>
      <c r="G41" s="7"/>
      <c r="H41" s="7"/>
      <c r="I41" s="7"/>
      <c r="J41" s="7"/>
      <c r="K41" s="7"/>
      <c r="L41" s="9" t="s">
        <v>317</v>
      </c>
      <c r="M41" s="17" t="s">
        <v>364</v>
      </c>
      <c r="N41" s="18">
        <v>149070</v>
      </c>
      <c r="O41" s="17" t="s">
        <v>364</v>
      </c>
      <c r="P41" s="21">
        <v>20374</v>
      </c>
      <c r="Q41" s="17" t="s">
        <v>364</v>
      </c>
      <c r="R41" s="21">
        <v>37004</v>
      </c>
      <c r="S41" s="17" t="s">
        <v>364</v>
      </c>
      <c r="T41" s="17" t="s">
        <v>364</v>
      </c>
      <c r="U41" s="18">
        <v>206448</v>
      </c>
    </row>
    <row r="42" spans="1:21" ht="16.5" customHeight="1" x14ac:dyDescent="0.25">
      <c r="A42" s="7"/>
      <c r="B42" s="7" t="s">
        <v>400</v>
      </c>
      <c r="C42" s="7"/>
      <c r="D42" s="7"/>
      <c r="E42" s="7"/>
      <c r="F42" s="7"/>
      <c r="G42" s="7"/>
      <c r="H42" s="7"/>
      <c r="I42" s="7"/>
      <c r="J42" s="7"/>
      <c r="K42" s="7"/>
      <c r="L42" s="9"/>
      <c r="M42" s="10"/>
      <c r="N42" s="10"/>
      <c r="O42" s="10"/>
      <c r="P42" s="10"/>
      <c r="Q42" s="10"/>
      <c r="R42" s="10"/>
      <c r="S42" s="10"/>
      <c r="T42" s="10"/>
      <c r="U42" s="10"/>
    </row>
    <row r="43" spans="1:21" ht="16.5" customHeight="1" x14ac:dyDescent="0.25">
      <c r="A43" s="7"/>
      <c r="B43" s="7"/>
      <c r="C43" s="7" t="s">
        <v>401</v>
      </c>
      <c r="D43" s="7"/>
      <c r="E43" s="7"/>
      <c r="F43" s="7"/>
      <c r="G43" s="7"/>
      <c r="H43" s="7"/>
      <c r="I43" s="7"/>
      <c r="J43" s="7"/>
      <c r="K43" s="7"/>
      <c r="L43" s="9" t="s">
        <v>317</v>
      </c>
      <c r="M43" s="17" t="s">
        <v>364</v>
      </c>
      <c r="N43" s="17" t="s">
        <v>128</v>
      </c>
      <c r="O43" s="17" t="s">
        <v>364</v>
      </c>
      <c r="P43" s="16" t="s">
        <v>110</v>
      </c>
      <c r="Q43" s="17" t="s">
        <v>364</v>
      </c>
      <c r="R43" s="16" t="s">
        <v>110</v>
      </c>
      <c r="S43" s="17" t="s">
        <v>364</v>
      </c>
      <c r="T43" s="17" t="s">
        <v>364</v>
      </c>
      <c r="U43" s="16" t="s">
        <v>110</v>
      </c>
    </row>
    <row r="44" spans="1:21" ht="16.5" customHeight="1" x14ac:dyDescent="0.25">
      <c r="A44" s="7"/>
      <c r="B44" s="7"/>
      <c r="C44" s="7" t="s">
        <v>402</v>
      </c>
      <c r="D44" s="7"/>
      <c r="E44" s="7"/>
      <c r="F44" s="7"/>
      <c r="G44" s="7"/>
      <c r="H44" s="7"/>
      <c r="I44" s="7"/>
      <c r="J44" s="7"/>
      <c r="K44" s="7"/>
      <c r="L44" s="9" t="s">
        <v>317</v>
      </c>
      <c r="M44" s="17" t="s">
        <v>364</v>
      </c>
      <c r="N44" s="17" t="s">
        <v>128</v>
      </c>
      <c r="O44" s="17" t="s">
        <v>364</v>
      </c>
      <c r="P44" s="20">
        <v>104</v>
      </c>
      <c r="Q44" s="17" t="s">
        <v>364</v>
      </c>
      <c r="R44" s="20">
        <v>102</v>
      </c>
      <c r="S44" s="17" t="s">
        <v>364</v>
      </c>
      <c r="T44" s="17" t="s">
        <v>364</v>
      </c>
      <c r="U44" s="20">
        <v>206</v>
      </c>
    </row>
    <row r="45" spans="1:21" ht="16.5" customHeight="1" x14ac:dyDescent="0.25">
      <c r="A45" s="7"/>
      <c r="B45" s="7" t="s">
        <v>403</v>
      </c>
      <c r="C45" s="7"/>
      <c r="D45" s="7"/>
      <c r="E45" s="7"/>
      <c r="F45" s="7"/>
      <c r="G45" s="7"/>
      <c r="H45" s="7"/>
      <c r="I45" s="7"/>
      <c r="J45" s="7"/>
      <c r="K45" s="7"/>
      <c r="L45" s="9"/>
      <c r="M45" s="10"/>
      <c r="N45" s="10"/>
      <c r="O45" s="10"/>
      <c r="P45" s="10"/>
      <c r="Q45" s="10"/>
      <c r="R45" s="10"/>
      <c r="S45" s="10"/>
      <c r="T45" s="10"/>
      <c r="U45" s="10"/>
    </row>
    <row r="46" spans="1:21" ht="16.5" customHeight="1" x14ac:dyDescent="0.25">
      <c r="A46" s="7"/>
      <c r="B46" s="7"/>
      <c r="C46" s="7" t="s">
        <v>404</v>
      </c>
      <c r="D46" s="7"/>
      <c r="E46" s="7"/>
      <c r="F46" s="7"/>
      <c r="G46" s="7"/>
      <c r="H46" s="7"/>
      <c r="I46" s="7"/>
      <c r="J46" s="7"/>
      <c r="K46" s="7"/>
      <c r="L46" s="9" t="s">
        <v>317</v>
      </c>
      <c r="M46" s="17" t="s">
        <v>364</v>
      </c>
      <c r="N46" s="17" t="s">
        <v>128</v>
      </c>
      <c r="O46" s="17" t="s">
        <v>364</v>
      </c>
      <c r="P46" s="21">
        <v>39645</v>
      </c>
      <c r="Q46" s="17" t="s">
        <v>364</v>
      </c>
      <c r="R46" s="21">
        <v>50696</v>
      </c>
      <c r="S46" s="17" t="s">
        <v>364</v>
      </c>
      <c r="T46" s="17" t="s">
        <v>364</v>
      </c>
      <c r="U46" s="21">
        <v>90341</v>
      </c>
    </row>
    <row r="47" spans="1:21" ht="16.5" customHeight="1" x14ac:dyDescent="0.25">
      <c r="A47" s="7" t="s">
        <v>406</v>
      </c>
      <c r="B47" s="7"/>
      <c r="C47" s="7"/>
      <c r="D47" s="7"/>
      <c r="E47" s="7"/>
      <c r="F47" s="7"/>
      <c r="G47" s="7"/>
      <c r="H47" s="7"/>
      <c r="I47" s="7"/>
      <c r="J47" s="7"/>
      <c r="K47" s="7"/>
      <c r="L47" s="9"/>
      <c r="M47" s="10"/>
      <c r="N47" s="10"/>
      <c r="O47" s="10"/>
      <c r="P47" s="10"/>
      <c r="Q47" s="10"/>
      <c r="R47" s="10"/>
      <c r="S47" s="10"/>
      <c r="T47" s="10"/>
      <c r="U47" s="10"/>
    </row>
    <row r="48" spans="1:21" ht="16.5" customHeight="1" x14ac:dyDescent="0.25">
      <c r="A48" s="7"/>
      <c r="B48" s="7" t="s">
        <v>384</v>
      </c>
      <c r="C48" s="7"/>
      <c r="D48" s="7"/>
      <c r="E48" s="7"/>
      <c r="F48" s="7"/>
      <c r="G48" s="7"/>
      <c r="H48" s="7"/>
      <c r="I48" s="7"/>
      <c r="J48" s="7"/>
      <c r="K48" s="7"/>
      <c r="L48" s="9"/>
      <c r="M48" s="10"/>
      <c r="N48" s="10"/>
      <c r="O48" s="10"/>
      <c r="P48" s="10"/>
      <c r="Q48" s="10"/>
      <c r="R48" s="10"/>
      <c r="S48" s="10"/>
      <c r="T48" s="10"/>
      <c r="U48" s="10"/>
    </row>
    <row r="49" spans="1:21" ht="16.5" customHeight="1" x14ac:dyDescent="0.25">
      <c r="A49" s="7"/>
      <c r="B49" s="7"/>
      <c r="C49" s="7" t="s">
        <v>385</v>
      </c>
      <c r="D49" s="7"/>
      <c r="E49" s="7"/>
      <c r="F49" s="7"/>
      <c r="G49" s="7"/>
      <c r="H49" s="7"/>
      <c r="I49" s="7"/>
      <c r="J49" s="7"/>
      <c r="K49" s="7"/>
      <c r="L49" s="9" t="s">
        <v>386</v>
      </c>
      <c r="M49" s="17" t="s">
        <v>364</v>
      </c>
      <c r="N49" s="18">
        <v>226942</v>
      </c>
      <c r="O49" s="21">
        <v>62676</v>
      </c>
      <c r="P49" s="23">
        <v>1715</v>
      </c>
      <c r="Q49" s="17" t="s">
        <v>364</v>
      </c>
      <c r="R49" s="23">
        <v>2632</v>
      </c>
      <c r="S49" s="17" t="s">
        <v>364</v>
      </c>
      <c r="T49" s="17" t="s">
        <v>364</v>
      </c>
      <c r="U49" s="18">
        <v>293965</v>
      </c>
    </row>
    <row r="50" spans="1:21" ht="16.5" customHeight="1" x14ac:dyDescent="0.25">
      <c r="A50" s="7"/>
      <c r="B50" s="7"/>
      <c r="C50" s="7" t="s">
        <v>387</v>
      </c>
      <c r="D50" s="7"/>
      <c r="E50" s="7"/>
      <c r="F50" s="7"/>
      <c r="G50" s="7"/>
      <c r="H50" s="7"/>
      <c r="I50" s="7"/>
      <c r="J50" s="7"/>
      <c r="K50" s="7"/>
      <c r="L50" s="9" t="s">
        <v>386</v>
      </c>
      <c r="M50" s="17" t="s">
        <v>364</v>
      </c>
      <c r="N50" s="21">
        <v>51716</v>
      </c>
      <c r="O50" s="23">
        <v>8653</v>
      </c>
      <c r="P50" s="23">
        <v>2820</v>
      </c>
      <c r="Q50" s="17" t="s">
        <v>364</v>
      </c>
      <c r="R50" s="23">
        <v>1645</v>
      </c>
      <c r="S50" s="17" t="s">
        <v>364</v>
      </c>
      <c r="T50" s="17" t="s">
        <v>364</v>
      </c>
      <c r="U50" s="21">
        <v>64834</v>
      </c>
    </row>
    <row r="51" spans="1:21" ht="29.4" customHeight="1" x14ac:dyDescent="0.25">
      <c r="A51" s="7"/>
      <c r="B51" s="7"/>
      <c r="C51" s="74" t="s">
        <v>388</v>
      </c>
      <c r="D51" s="74"/>
      <c r="E51" s="74"/>
      <c r="F51" s="74"/>
      <c r="G51" s="74"/>
      <c r="H51" s="74"/>
      <c r="I51" s="74"/>
      <c r="J51" s="74"/>
      <c r="K51" s="74"/>
      <c r="L51" s="9" t="s">
        <v>386</v>
      </c>
      <c r="M51" s="17" t="s">
        <v>364</v>
      </c>
      <c r="N51" s="21">
        <v>29260</v>
      </c>
      <c r="O51" s="21">
        <v>30540</v>
      </c>
      <c r="P51" s="20">
        <v>317</v>
      </c>
      <c r="Q51" s="17" t="s">
        <v>364</v>
      </c>
      <c r="R51" s="21">
        <v>12017</v>
      </c>
      <c r="S51" s="17" t="s">
        <v>364</v>
      </c>
      <c r="T51" s="17" t="s">
        <v>364</v>
      </c>
      <c r="U51" s="21">
        <v>72134</v>
      </c>
    </row>
    <row r="52" spans="1:21" ht="16.5" customHeight="1" x14ac:dyDescent="0.25">
      <c r="A52" s="7"/>
      <c r="B52" s="7"/>
      <c r="C52" s="7" t="s">
        <v>389</v>
      </c>
      <c r="D52" s="7"/>
      <c r="E52" s="7"/>
      <c r="F52" s="7"/>
      <c r="G52" s="7"/>
      <c r="H52" s="7"/>
      <c r="I52" s="7"/>
      <c r="J52" s="7"/>
      <c r="K52" s="7"/>
      <c r="L52" s="9" t="s">
        <v>386</v>
      </c>
      <c r="M52" s="17" t="s">
        <v>364</v>
      </c>
      <c r="N52" s="18">
        <v>450125</v>
      </c>
      <c r="O52" s="18">
        <v>423197</v>
      </c>
      <c r="P52" s="18">
        <v>182631</v>
      </c>
      <c r="Q52" s="17" t="s">
        <v>364</v>
      </c>
      <c r="R52" s="21">
        <v>53069</v>
      </c>
      <c r="S52" s="17" t="s">
        <v>364</v>
      </c>
      <c r="T52" s="17" t="s">
        <v>364</v>
      </c>
      <c r="U52" s="25">
        <v>1109022</v>
      </c>
    </row>
    <row r="53" spans="1:21" ht="29.4" customHeight="1" x14ac:dyDescent="0.25">
      <c r="A53" s="7"/>
      <c r="B53" s="7"/>
      <c r="C53" s="74" t="s">
        <v>390</v>
      </c>
      <c r="D53" s="74"/>
      <c r="E53" s="74"/>
      <c r="F53" s="74"/>
      <c r="G53" s="74"/>
      <c r="H53" s="74"/>
      <c r="I53" s="74"/>
      <c r="J53" s="74"/>
      <c r="K53" s="74"/>
      <c r="L53" s="9" t="s">
        <v>386</v>
      </c>
      <c r="M53" s="17" t="s">
        <v>364</v>
      </c>
      <c r="N53" s="23">
        <v>1744</v>
      </c>
      <c r="O53" s="21">
        <v>14767</v>
      </c>
      <c r="P53" s="23">
        <v>3286</v>
      </c>
      <c r="Q53" s="17" t="s">
        <v>364</v>
      </c>
      <c r="R53" s="23">
        <v>5970</v>
      </c>
      <c r="S53" s="17" t="s">
        <v>364</v>
      </c>
      <c r="T53" s="17" t="s">
        <v>364</v>
      </c>
      <c r="U53" s="21">
        <v>25767</v>
      </c>
    </row>
    <row r="54" spans="1:21" ht="16.5" customHeight="1" x14ac:dyDescent="0.25">
      <c r="A54" s="7"/>
      <c r="B54" s="7"/>
      <c r="C54" s="7" t="s">
        <v>391</v>
      </c>
      <c r="D54" s="7"/>
      <c r="E54" s="7"/>
      <c r="F54" s="7"/>
      <c r="G54" s="7"/>
      <c r="H54" s="7"/>
      <c r="I54" s="7"/>
      <c r="J54" s="7"/>
      <c r="K54" s="7"/>
      <c r="L54" s="9" t="s">
        <v>386</v>
      </c>
      <c r="M54" s="17" t="s">
        <v>364</v>
      </c>
      <c r="N54" s="18">
        <v>185450</v>
      </c>
      <c r="O54" s="18">
        <v>261464</v>
      </c>
      <c r="P54" s="18">
        <v>106479</v>
      </c>
      <c r="Q54" s="17" t="s">
        <v>364</v>
      </c>
      <c r="R54" s="21">
        <v>47974</v>
      </c>
      <c r="S54" s="17" t="s">
        <v>364</v>
      </c>
      <c r="T54" s="17" t="s">
        <v>364</v>
      </c>
      <c r="U54" s="18">
        <v>601367</v>
      </c>
    </row>
    <row r="55" spans="1:21" ht="16.5" customHeight="1" x14ac:dyDescent="0.25">
      <c r="A55" s="7"/>
      <c r="B55" s="7"/>
      <c r="C55" s="7" t="s">
        <v>392</v>
      </c>
      <c r="D55" s="7"/>
      <c r="E55" s="7"/>
      <c r="F55" s="7"/>
      <c r="G55" s="7"/>
      <c r="H55" s="7"/>
      <c r="I55" s="7"/>
      <c r="J55" s="7"/>
      <c r="K55" s="7"/>
      <c r="L55" s="9" t="s">
        <v>386</v>
      </c>
      <c r="M55" s="17" t="s">
        <v>364</v>
      </c>
      <c r="N55" s="21">
        <v>15330</v>
      </c>
      <c r="O55" s="21">
        <v>27525</v>
      </c>
      <c r="P55" s="21">
        <v>19092</v>
      </c>
      <c r="Q55" s="17" t="s">
        <v>364</v>
      </c>
      <c r="R55" s="23">
        <v>2764</v>
      </c>
      <c r="S55" s="17" t="s">
        <v>364</v>
      </c>
      <c r="T55" s="17" t="s">
        <v>364</v>
      </c>
      <c r="U55" s="21">
        <v>64711</v>
      </c>
    </row>
    <row r="56" spans="1:21" ht="16.5" customHeight="1" x14ac:dyDescent="0.25">
      <c r="A56" s="7"/>
      <c r="B56" s="7"/>
      <c r="C56" s="7" t="s">
        <v>393</v>
      </c>
      <c r="D56" s="7"/>
      <c r="E56" s="7"/>
      <c r="F56" s="7"/>
      <c r="G56" s="7"/>
      <c r="H56" s="7"/>
      <c r="I56" s="7"/>
      <c r="J56" s="7"/>
      <c r="K56" s="7"/>
      <c r="L56" s="9" t="s">
        <v>386</v>
      </c>
      <c r="M56" s="17" t="s">
        <v>364</v>
      </c>
      <c r="N56" s="18">
        <v>290993</v>
      </c>
      <c r="O56" s="21">
        <v>96868</v>
      </c>
      <c r="P56" s="21">
        <v>18725</v>
      </c>
      <c r="Q56" s="17" t="s">
        <v>364</v>
      </c>
      <c r="R56" s="21">
        <v>25834</v>
      </c>
      <c r="S56" s="17" t="s">
        <v>364</v>
      </c>
      <c r="T56" s="17" t="s">
        <v>364</v>
      </c>
      <c r="U56" s="18">
        <v>432420</v>
      </c>
    </row>
    <row r="57" spans="1:21" ht="16.5" customHeight="1" x14ac:dyDescent="0.25">
      <c r="A57" s="7"/>
      <c r="B57" s="7"/>
      <c r="C57" s="7" t="s">
        <v>394</v>
      </c>
      <c r="D57" s="7"/>
      <c r="E57" s="7"/>
      <c r="F57" s="7"/>
      <c r="G57" s="7"/>
      <c r="H57" s="7"/>
      <c r="I57" s="7"/>
      <c r="J57" s="7"/>
      <c r="K57" s="7"/>
      <c r="L57" s="9" t="s">
        <v>386</v>
      </c>
      <c r="M57" s="17" t="s">
        <v>364</v>
      </c>
      <c r="N57" s="10"/>
      <c r="O57" s="23">
        <v>1375</v>
      </c>
      <c r="P57" s="23">
        <v>2674</v>
      </c>
      <c r="Q57" s="17" t="s">
        <v>364</v>
      </c>
      <c r="R57" s="20">
        <v>135</v>
      </c>
      <c r="S57" s="17" t="s">
        <v>364</v>
      </c>
      <c r="T57" s="17" t="s">
        <v>364</v>
      </c>
      <c r="U57" s="23">
        <v>4184</v>
      </c>
    </row>
    <row r="58" spans="1:21" ht="16.5" customHeight="1" x14ac:dyDescent="0.25">
      <c r="A58" s="7"/>
      <c r="B58" s="7"/>
      <c r="C58" s="7" t="s">
        <v>395</v>
      </c>
      <c r="D58" s="7"/>
      <c r="E58" s="7"/>
      <c r="F58" s="7"/>
      <c r="G58" s="7"/>
      <c r="H58" s="7"/>
      <c r="I58" s="7"/>
      <c r="J58" s="7"/>
      <c r="K58" s="7"/>
      <c r="L58" s="9" t="s">
        <v>386</v>
      </c>
      <c r="M58" s="17" t="s">
        <v>364</v>
      </c>
      <c r="N58" s="18">
        <v>133990</v>
      </c>
      <c r="O58" s="18">
        <v>106251</v>
      </c>
      <c r="P58" s="21">
        <v>62446</v>
      </c>
      <c r="Q58" s="17" t="s">
        <v>364</v>
      </c>
      <c r="R58" s="21">
        <v>51135</v>
      </c>
      <c r="S58" s="17" t="s">
        <v>364</v>
      </c>
      <c r="T58" s="17" t="s">
        <v>364</v>
      </c>
      <c r="U58" s="18">
        <v>353822</v>
      </c>
    </row>
    <row r="59" spans="1:21" ht="16.5" customHeight="1" x14ac:dyDescent="0.25">
      <c r="A59" s="7"/>
      <c r="B59" s="7"/>
      <c r="C59" s="7" t="s">
        <v>396</v>
      </c>
      <c r="D59" s="7"/>
      <c r="E59" s="7"/>
      <c r="F59" s="7"/>
      <c r="G59" s="7"/>
      <c r="H59" s="7"/>
      <c r="I59" s="7"/>
      <c r="J59" s="7"/>
      <c r="K59" s="7"/>
      <c r="L59" s="9" t="s">
        <v>386</v>
      </c>
      <c r="M59" s="17" t="s">
        <v>364</v>
      </c>
      <c r="N59" s="18">
        <v>177708</v>
      </c>
      <c r="O59" s="21">
        <v>69581</v>
      </c>
      <c r="P59" s="21">
        <v>32415</v>
      </c>
      <c r="Q59" s="17" t="s">
        <v>364</v>
      </c>
      <c r="R59" s="21">
        <v>16818</v>
      </c>
      <c r="S59" s="17" t="s">
        <v>364</v>
      </c>
      <c r="T59" s="17" t="s">
        <v>364</v>
      </c>
      <c r="U59" s="18">
        <v>296522</v>
      </c>
    </row>
    <row r="60" spans="1:21" ht="16.5" customHeight="1" x14ac:dyDescent="0.25">
      <c r="A60" s="7"/>
      <c r="B60" s="7"/>
      <c r="C60" s="7" t="s">
        <v>397</v>
      </c>
      <c r="D60" s="7"/>
      <c r="E60" s="7"/>
      <c r="F60" s="7"/>
      <c r="G60" s="7"/>
      <c r="H60" s="7"/>
      <c r="I60" s="7"/>
      <c r="J60" s="7"/>
      <c r="K60" s="7"/>
      <c r="L60" s="9" t="s">
        <v>386</v>
      </c>
      <c r="M60" s="17" t="s">
        <v>364</v>
      </c>
      <c r="N60" s="18">
        <v>157084</v>
      </c>
      <c r="O60" s="18">
        <v>232041</v>
      </c>
      <c r="P60" s="18">
        <v>127722</v>
      </c>
      <c r="Q60" s="17" t="s">
        <v>364</v>
      </c>
      <c r="R60" s="21">
        <v>29865</v>
      </c>
      <c r="S60" s="17" t="s">
        <v>364</v>
      </c>
      <c r="T60" s="17" t="s">
        <v>364</v>
      </c>
      <c r="U60" s="18">
        <v>546712</v>
      </c>
    </row>
    <row r="61" spans="1:21" ht="16.5" customHeight="1" x14ac:dyDescent="0.25">
      <c r="A61" s="7"/>
      <c r="B61" s="7"/>
      <c r="C61" s="7" t="s">
        <v>213</v>
      </c>
      <c r="D61" s="7"/>
      <c r="E61" s="7"/>
      <c r="F61" s="7"/>
      <c r="G61" s="7"/>
      <c r="H61" s="7"/>
      <c r="I61" s="7"/>
      <c r="J61" s="7"/>
      <c r="K61" s="7"/>
      <c r="L61" s="9" t="s">
        <v>386</v>
      </c>
      <c r="M61" s="17" t="s">
        <v>364</v>
      </c>
      <c r="N61" s="25">
        <v>1720342</v>
      </c>
      <c r="O61" s="25">
        <v>1334938</v>
      </c>
      <c r="P61" s="18">
        <v>560322</v>
      </c>
      <c r="Q61" s="17" t="s">
        <v>364</v>
      </c>
      <c r="R61" s="18">
        <v>249858</v>
      </c>
      <c r="S61" s="17" t="s">
        <v>364</v>
      </c>
      <c r="T61" s="17" t="s">
        <v>364</v>
      </c>
      <c r="U61" s="25">
        <v>3865460</v>
      </c>
    </row>
    <row r="62" spans="1:21" ht="16.5" customHeight="1" x14ac:dyDescent="0.25">
      <c r="A62" s="7"/>
      <c r="B62" s="7" t="s">
        <v>398</v>
      </c>
      <c r="C62" s="7"/>
      <c r="D62" s="7"/>
      <c r="E62" s="7"/>
      <c r="F62" s="7"/>
      <c r="G62" s="7"/>
      <c r="H62" s="7"/>
      <c r="I62" s="7"/>
      <c r="J62" s="7"/>
      <c r="K62" s="7"/>
      <c r="L62" s="9"/>
      <c r="M62" s="10"/>
      <c r="N62" s="10"/>
      <c r="O62" s="10"/>
      <c r="P62" s="10"/>
      <c r="Q62" s="10"/>
      <c r="R62" s="10"/>
      <c r="S62" s="10"/>
      <c r="T62" s="10"/>
      <c r="U62" s="10"/>
    </row>
    <row r="63" spans="1:21" ht="16.5" customHeight="1" x14ac:dyDescent="0.25">
      <c r="A63" s="7"/>
      <c r="B63" s="7"/>
      <c r="C63" s="7" t="s">
        <v>399</v>
      </c>
      <c r="D63" s="7"/>
      <c r="E63" s="7"/>
      <c r="F63" s="7"/>
      <c r="G63" s="7"/>
      <c r="H63" s="7"/>
      <c r="I63" s="7"/>
      <c r="J63" s="7"/>
      <c r="K63" s="7"/>
      <c r="L63" s="9" t="s">
        <v>317</v>
      </c>
      <c r="M63" s="17" t="s">
        <v>364</v>
      </c>
      <c r="N63" s="18">
        <v>222692</v>
      </c>
      <c r="O63" s="18">
        <v>166905</v>
      </c>
      <c r="P63" s="21">
        <v>30694</v>
      </c>
      <c r="Q63" s="17" t="s">
        <v>364</v>
      </c>
      <c r="R63" s="21">
        <v>37044</v>
      </c>
      <c r="S63" s="17" t="s">
        <v>364</v>
      </c>
      <c r="T63" s="17" t="s">
        <v>364</v>
      </c>
      <c r="U63" s="18">
        <v>457335</v>
      </c>
    </row>
    <row r="64" spans="1:21" ht="16.5" customHeight="1" x14ac:dyDescent="0.25">
      <c r="A64" s="7"/>
      <c r="B64" s="7" t="s">
        <v>400</v>
      </c>
      <c r="C64" s="7"/>
      <c r="D64" s="7"/>
      <c r="E64" s="7"/>
      <c r="F64" s="7"/>
      <c r="G64" s="7"/>
      <c r="H64" s="7"/>
      <c r="I64" s="7"/>
      <c r="J64" s="7"/>
      <c r="K64" s="7"/>
      <c r="L64" s="9"/>
      <c r="M64" s="10"/>
      <c r="N64" s="10"/>
      <c r="O64" s="10"/>
      <c r="P64" s="10"/>
      <c r="Q64" s="10"/>
      <c r="R64" s="10"/>
      <c r="S64" s="10"/>
      <c r="T64" s="10"/>
      <c r="U64" s="10"/>
    </row>
    <row r="65" spans="1:21" ht="16.5" customHeight="1" x14ac:dyDescent="0.25">
      <c r="A65" s="7"/>
      <c r="B65" s="7"/>
      <c r="C65" s="7" t="s">
        <v>401</v>
      </c>
      <c r="D65" s="7"/>
      <c r="E65" s="7"/>
      <c r="F65" s="7"/>
      <c r="G65" s="7"/>
      <c r="H65" s="7"/>
      <c r="I65" s="7"/>
      <c r="J65" s="7"/>
      <c r="K65" s="7"/>
      <c r="L65" s="9" t="s">
        <v>317</v>
      </c>
      <c r="M65" s="17" t="s">
        <v>364</v>
      </c>
      <c r="N65" s="16" t="s">
        <v>110</v>
      </c>
      <c r="O65" s="16">
        <v>3</v>
      </c>
      <c r="P65" s="16" t="s">
        <v>110</v>
      </c>
      <c r="Q65" s="17" t="s">
        <v>364</v>
      </c>
      <c r="R65" s="34">
        <v>10</v>
      </c>
      <c r="S65" s="17" t="s">
        <v>364</v>
      </c>
      <c r="T65" s="17" t="s">
        <v>364</v>
      </c>
      <c r="U65" s="34">
        <v>13</v>
      </c>
    </row>
    <row r="66" spans="1:21" ht="16.5" customHeight="1" x14ac:dyDescent="0.25">
      <c r="A66" s="7"/>
      <c r="B66" s="7"/>
      <c r="C66" s="7" t="s">
        <v>402</v>
      </c>
      <c r="D66" s="7"/>
      <c r="E66" s="7"/>
      <c r="F66" s="7"/>
      <c r="G66" s="7"/>
      <c r="H66" s="7"/>
      <c r="I66" s="7"/>
      <c r="J66" s="7"/>
      <c r="K66" s="7"/>
      <c r="L66" s="9" t="s">
        <v>317</v>
      </c>
      <c r="M66" s="17" t="s">
        <v>364</v>
      </c>
      <c r="N66" s="16" t="s">
        <v>110</v>
      </c>
      <c r="O66" s="20">
        <v>225</v>
      </c>
      <c r="P66" s="23">
        <v>1790</v>
      </c>
      <c r="Q66" s="17" t="s">
        <v>364</v>
      </c>
      <c r="R66" s="20">
        <v>116</v>
      </c>
      <c r="S66" s="17" t="s">
        <v>364</v>
      </c>
      <c r="T66" s="17" t="s">
        <v>364</v>
      </c>
      <c r="U66" s="23">
        <v>2131</v>
      </c>
    </row>
    <row r="67" spans="1:21" ht="16.5" customHeight="1" x14ac:dyDescent="0.25">
      <c r="A67" s="7"/>
      <c r="B67" s="7" t="s">
        <v>403</v>
      </c>
      <c r="C67" s="7"/>
      <c r="D67" s="7"/>
      <c r="E67" s="7"/>
      <c r="F67" s="7"/>
      <c r="G67" s="7"/>
      <c r="H67" s="7"/>
      <c r="I67" s="7"/>
      <c r="J67" s="7"/>
      <c r="K67" s="7"/>
      <c r="L67" s="9"/>
      <c r="M67" s="10"/>
      <c r="N67" s="10"/>
      <c r="O67" s="10"/>
      <c r="P67" s="10"/>
      <c r="Q67" s="10"/>
      <c r="R67" s="10"/>
      <c r="S67" s="10"/>
      <c r="T67" s="10"/>
      <c r="U67" s="10"/>
    </row>
    <row r="68" spans="1:21" ht="16.5" customHeight="1" x14ac:dyDescent="0.25">
      <c r="A68" s="7"/>
      <c r="B68" s="7"/>
      <c r="C68" s="7" t="s">
        <v>404</v>
      </c>
      <c r="D68" s="7"/>
      <c r="E68" s="7"/>
      <c r="F68" s="7"/>
      <c r="G68" s="7"/>
      <c r="H68" s="7"/>
      <c r="I68" s="7"/>
      <c r="J68" s="7"/>
      <c r="K68" s="7"/>
      <c r="L68" s="9" t="s">
        <v>317</v>
      </c>
      <c r="M68" s="17" t="s">
        <v>364</v>
      </c>
      <c r="N68" s="16" t="s">
        <v>110</v>
      </c>
      <c r="O68" s="18">
        <v>199226</v>
      </c>
      <c r="P68" s="21">
        <v>89476</v>
      </c>
      <c r="Q68" s="17" t="s">
        <v>364</v>
      </c>
      <c r="R68" s="21">
        <v>56974</v>
      </c>
      <c r="S68" s="17" t="s">
        <v>364</v>
      </c>
      <c r="T68" s="17" t="s">
        <v>364</v>
      </c>
      <c r="U68" s="18">
        <v>345676</v>
      </c>
    </row>
    <row r="69" spans="1:21" ht="16.5" customHeight="1" x14ac:dyDescent="0.25">
      <c r="A69" s="7" t="s">
        <v>407</v>
      </c>
      <c r="B69" s="7"/>
      <c r="C69" s="7"/>
      <c r="D69" s="7"/>
      <c r="E69" s="7"/>
      <c r="F69" s="7"/>
      <c r="G69" s="7"/>
      <c r="H69" s="7"/>
      <c r="I69" s="7"/>
      <c r="J69" s="7"/>
      <c r="K69" s="7"/>
      <c r="L69" s="9"/>
      <c r="M69" s="10"/>
      <c r="N69" s="10"/>
      <c r="O69" s="10"/>
      <c r="P69" s="10"/>
      <c r="Q69" s="10"/>
      <c r="R69" s="10"/>
      <c r="S69" s="10"/>
      <c r="T69" s="10"/>
      <c r="U69" s="10"/>
    </row>
    <row r="70" spans="1:21" ht="16.5" customHeight="1" x14ac:dyDescent="0.25">
      <c r="A70" s="7"/>
      <c r="B70" s="7" t="s">
        <v>384</v>
      </c>
      <c r="C70" s="7"/>
      <c r="D70" s="7"/>
      <c r="E70" s="7"/>
      <c r="F70" s="7"/>
      <c r="G70" s="7"/>
      <c r="H70" s="7"/>
      <c r="I70" s="7"/>
      <c r="J70" s="7"/>
      <c r="K70" s="7"/>
      <c r="L70" s="9"/>
      <c r="M70" s="10"/>
      <c r="N70" s="10"/>
      <c r="O70" s="10"/>
      <c r="P70" s="10"/>
      <c r="Q70" s="10"/>
      <c r="R70" s="10"/>
      <c r="S70" s="10"/>
      <c r="T70" s="10"/>
      <c r="U70" s="10"/>
    </row>
    <row r="71" spans="1:21" ht="16.5" customHeight="1" x14ac:dyDescent="0.25">
      <c r="A71" s="7"/>
      <c r="B71" s="7"/>
      <c r="C71" s="7" t="s">
        <v>385</v>
      </c>
      <c r="D71" s="7"/>
      <c r="E71" s="7"/>
      <c r="F71" s="7"/>
      <c r="G71" s="7"/>
      <c r="H71" s="7"/>
      <c r="I71" s="7"/>
      <c r="J71" s="7"/>
      <c r="K71" s="7"/>
      <c r="L71" s="9" t="s">
        <v>386</v>
      </c>
      <c r="M71" s="23">
        <v>8922</v>
      </c>
      <c r="N71" s="18">
        <v>252378</v>
      </c>
      <c r="O71" s="21">
        <v>94092</v>
      </c>
      <c r="P71" s="23">
        <v>3082</v>
      </c>
      <c r="Q71" s="23">
        <v>3736</v>
      </c>
      <c r="R71" s="23">
        <v>2960</v>
      </c>
      <c r="S71" s="16" t="s">
        <v>110</v>
      </c>
      <c r="T71" s="17" t="s">
        <v>364</v>
      </c>
      <c r="U71" s="18">
        <v>365170</v>
      </c>
    </row>
    <row r="72" spans="1:21" ht="16.5" customHeight="1" x14ac:dyDescent="0.25">
      <c r="A72" s="7"/>
      <c r="B72" s="7"/>
      <c r="C72" s="7" t="s">
        <v>387</v>
      </c>
      <c r="D72" s="7"/>
      <c r="E72" s="7"/>
      <c r="F72" s="7"/>
      <c r="G72" s="7"/>
      <c r="H72" s="7"/>
      <c r="I72" s="7"/>
      <c r="J72" s="7"/>
      <c r="K72" s="7"/>
      <c r="L72" s="9" t="s">
        <v>386</v>
      </c>
      <c r="M72" s="20">
        <v>650</v>
      </c>
      <c r="N72" s="21">
        <v>39810</v>
      </c>
      <c r="O72" s="21">
        <v>10777</v>
      </c>
      <c r="P72" s="23">
        <v>9183</v>
      </c>
      <c r="Q72" s="21">
        <v>13653</v>
      </c>
      <c r="R72" s="23">
        <v>4386</v>
      </c>
      <c r="S72" s="16" t="s">
        <v>110</v>
      </c>
      <c r="T72" s="17" t="s">
        <v>364</v>
      </c>
      <c r="U72" s="21">
        <v>78459</v>
      </c>
    </row>
    <row r="73" spans="1:21" ht="29.4" customHeight="1" x14ac:dyDescent="0.25">
      <c r="A73" s="7"/>
      <c r="B73" s="7"/>
      <c r="C73" s="74" t="s">
        <v>388</v>
      </c>
      <c r="D73" s="74"/>
      <c r="E73" s="74"/>
      <c r="F73" s="74"/>
      <c r="G73" s="74"/>
      <c r="H73" s="74"/>
      <c r="I73" s="74"/>
      <c r="J73" s="74"/>
      <c r="K73" s="74"/>
      <c r="L73" s="9" t="s">
        <v>386</v>
      </c>
      <c r="M73" s="21">
        <v>27446</v>
      </c>
      <c r="N73" s="21">
        <v>46772</v>
      </c>
      <c r="O73" s="21">
        <v>44748</v>
      </c>
      <c r="P73" s="20">
        <v>974</v>
      </c>
      <c r="Q73" s="21">
        <v>12514</v>
      </c>
      <c r="R73" s="21">
        <v>11285</v>
      </c>
      <c r="S73" s="20">
        <v>337</v>
      </c>
      <c r="T73" s="17" t="s">
        <v>364</v>
      </c>
      <c r="U73" s="18">
        <v>144076</v>
      </c>
    </row>
    <row r="74" spans="1:21" ht="16.5" customHeight="1" x14ac:dyDescent="0.25">
      <c r="A74" s="7"/>
      <c r="B74" s="7"/>
      <c r="C74" s="7" t="s">
        <v>389</v>
      </c>
      <c r="D74" s="7"/>
      <c r="E74" s="7"/>
      <c r="F74" s="7"/>
      <c r="G74" s="7"/>
      <c r="H74" s="7"/>
      <c r="I74" s="7"/>
      <c r="J74" s="7"/>
      <c r="K74" s="7"/>
      <c r="L74" s="9" t="s">
        <v>386</v>
      </c>
      <c r="M74" s="21">
        <v>48805</v>
      </c>
      <c r="N74" s="18">
        <v>581452</v>
      </c>
      <c r="O74" s="18">
        <v>818066</v>
      </c>
      <c r="P74" s="18">
        <v>233166</v>
      </c>
      <c r="Q74" s="18">
        <v>107117</v>
      </c>
      <c r="R74" s="21">
        <v>45534</v>
      </c>
      <c r="S74" s="16" t="s">
        <v>110</v>
      </c>
      <c r="T74" s="17" t="s">
        <v>364</v>
      </c>
      <c r="U74" s="25">
        <v>1834140</v>
      </c>
    </row>
    <row r="75" spans="1:21" ht="29.4" customHeight="1" x14ac:dyDescent="0.25">
      <c r="A75" s="7"/>
      <c r="B75" s="7"/>
      <c r="C75" s="74" t="s">
        <v>390</v>
      </c>
      <c r="D75" s="74"/>
      <c r="E75" s="74"/>
      <c r="F75" s="74"/>
      <c r="G75" s="74"/>
      <c r="H75" s="74"/>
      <c r="I75" s="74"/>
      <c r="J75" s="74"/>
      <c r="K75" s="74"/>
      <c r="L75" s="9" t="s">
        <v>386</v>
      </c>
      <c r="M75" s="23">
        <v>8915</v>
      </c>
      <c r="N75" s="23">
        <v>2192</v>
      </c>
      <c r="O75" s="21">
        <v>50501</v>
      </c>
      <c r="P75" s="23">
        <v>9430</v>
      </c>
      <c r="Q75" s="21">
        <v>44139</v>
      </c>
      <c r="R75" s="23">
        <v>6341</v>
      </c>
      <c r="S75" s="16" t="s">
        <v>110</v>
      </c>
      <c r="T75" s="17" t="s">
        <v>364</v>
      </c>
      <c r="U75" s="18">
        <v>121518</v>
      </c>
    </row>
    <row r="76" spans="1:21" ht="16.5" customHeight="1" x14ac:dyDescent="0.25">
      <c r="A76" s="7"/>
      <c r="B76" s="7"/>
      <c r="C76" s="7" t="s">
        <v>391</v>
      </c>
      <c r="D76" s="7"/>
      <c r="E76" s="7"/>
      <c r="F76" s="7"/>
      <c r="G76" s="7"/>
      <c r="H76" s="7"/>
      <c r="I76" s="7"/>
      <c r="J76" s="7"/>
      <c r="K76" s="7"/>
      <c r="L76" s="9" t="s">
        <v>386</v>
      </c>
      <c r="M76" s="21">
        <v>30481</v>
      </c>
      <c r="N76" s="18">
        <v>235123</v>
      </c>
      <c r="O76" s="18">
        <v>313413</v>
      </c>
      <c r="P76" s="18">
        <v>116087</v>
      </c>
      <c r="Q76" s="21">
        <v>32287</v>
      </c>
      <c r="R76" s="21">
        <v>47590</v>
      </c>
      <c r="S76" s="20">
        <v>315</v>
      </c>
      <c r="T76" s="17" t="s">
        <v>364</v>
      </c>
      <c r="U76" s="18">
        <v>775296</v>
      </c>
    </row>
    <row r="77" spans="1:21" ht="16.5" customHeight="1" x14ac:dyDescent="0.25">
      <c r="A77" s="7"/>
      <c r="B77" s="7"/>
      <c r="C77" s="7" t="s">
        <v>392</v>
      </c>
      <c r="D77" s="7"/>
      <c r="E77" s="7"/>
      <c r="F77" s="7"/>
      <c r="G77" s="7"/>
      <c r="H77" s="7"/>
      <c r="I77" s="7"/>
      <c r="J77" s="7"/>
      <c r="K77" s="7"/>
      <c r="L77" s="9" t="s">
        <v>386</v>
      </c>
      <c r="M77" s="23">
        <v>6935</v>
      </c>
      <c r="N77" s="21">
        <v>22532</v>
      </c>
      <c r="O77" s="21">
        <v>32423</v>
      </c>
      <c r="P77" s="21">
        <v>24611</v>
      </c>
      <c r="Q77" s="23">
        <v>3914</v>
      </c>
      <c r="R77" s="23">
        <v>3145</v>
      </c>
      <c r="S77" s="16" t="s">
        <v>110</v>
      </c>
      <c r="T77" s="17" t="s">
        <v>364</v>
      </c>
      <c r="U77" s="21">
        <v>93560</v>
      </c>
    </row>
    <row r="78" spans="1:21" ht="16.5" customHeight="1" x14ac:dyDescent="0.25">
      <c r="A78" s="7"/>
      <c r="B78" s="7"/>
      <c r="C78" s="7" t="s">
        <v>393</v>
      </c>
      <c r="D78" s="7"/>
      <c r="E78" s="7"/>
      <c r="F78" s="7"/>
      <c r="G78" s="7"/>
      <c r="H78" s="7"/>
      <c r="I78" s="7"/>
      <c r="J78" s="7"/>
      <c r="K78" s="7"/>
      <c r="L78" s="9" t="s">
        <v>386</v>
      </c>
      <c r="M78" s="21">
        <v>13540</v>
      </c>
      <c r="N78" s="18">
        <v>294782</v>
      </c>
      <c r="O78" s="18">
        <v>111203</v>
      </c>
      <c r="P78" s="21">
        <v>51489</v>
      </c>
      <c r="Q78" s="21">
        <v>45603</v>
      </c>
      <c r="R78" s="21">
        <v>24850</v>
      </c>
      <c r="S78" s="16" t="s">
        <v>110</v>
      </c>
      <c r="T78" s="17" t="s">
        <v>364</v>
      </c>
      <c r="U78" s="18">
        <v>541467</v>
      </c>
    </row>
    <row r="79" spans="1:21" ht="16.5" customHeight="1" x14ac:dyDescent="0.25">
      <c r="A79" s="7"/>
      <c r="B79" s="7"/>
      <c r="C79" s="7" t="s">
        <v>394</v>
      </c>
      <c r="D79" s="7"/>
      <c r="E79" s="7"/>
      <c r="F79" s="7"/>
      <c r="G79" s="7"/>
      <c r="H79" s="7"/>
      <c r="I79" s="7"/>
      <c r="J79" s="7"/>
      <c r="K79" s="7"/>
      <c r="L79" s="9" t="s">
        <v>386</v>
      </c>
      <c r="M79" s="23">
        <v>2163</v>
      </c>
      <c r="N79" s="10"/>
      <c r="O79" s="23">
        <v>1410</v>
      </c>
      <c r="P79" s="23">
        <v>4231</v>
      </c>
      <c r="Q79" s="23">
        <v>2235</v>
      </c>
      <c r="R79" s="20">
        <v>134</v>
      </c>
      <c r="S79" s="16" t="s">
        <v>110</v>
      </c>
      <c r="T79" s="17" t="s">
        <v>364</v>
      </c>
      <c r="U79" s="21">
        <v>10173</v>
      </c>
    </row>
    <row r="80" spans="1:21" ht="16.5" customHeight="1" x14ac:dyDescent="0.25">
      <c r="A80" s="7"/>
      <c r="B80" s="7"/>
      <c r="C80" s="7" t="s">
        <v>395</v>
      </c>
      <c r="D80" s="7"/>
      <c r="E80" s="7"/>
      <c r="F80" s="7"/>
      <c r="G80" s="7"/>
      <c r="H80" s="7"/>
      <c r="I80" s="7"/>
      <c r="J80" s="7"/>
      <c r="K80" s="7"/>
      <c r="L80" s="9" t="s">
        <v>386</v>
      </c>
      <c r="M80" s="21">
        <v>15278</v>
      </c>
      <c r="N80" s="18">
        <v>211071</v>
      </c>
      <c r="O80" s="18">
        <v>172887</v>
      </c>
      <c r="P80" s="21">
        <v>62774</v>
      </c>
      <c r="Q80" s="23">
        <v>7348</v>
      </c>
      <c r="R80" s="21">
        <v>69239</v>
      </c>
      <c r="S80" s="16" t="s">
        <v>110</v>
      </c>
      <c r="T80" s="17" t="s">
        <v>364</v>
      </c>
      <c r="U80" s="18">
        <v>538597</v>
      </c>
    </row>
    <row r="81" spans="1:21" ht="16.5" customHeight="1" x14ac:dyDescent="0.25">
      <c r="A81" s="7"/>
      <c r="B81" s="7"/>
      <c r="C81" s="7" t="s">
        <v>396</v>
      </c>
      <c r="D81" s="7"/>
      <c r="E81" s="7"/>
      <c r="F81" s="7"/>
      <c r="G81" s="7"/>
      <c r="H81" s="7"/>
      <c r="I81" s="7"/>
      <c r="J81" s="7"/>
      <c r="K81" s="7"/>
      <c r="L81" s="9" t="s">
        <v>386</v>
      </c>
      <c r="M81" s="21">
        <v>84280</v>
      </c>
      <c r="N81" s="18">
        <v>328280</v>
      </c>
      <c r="O81" s="18">
        <v>310726</v>
      </c>
      <c r="P81" s="21">
        <v>36221</v>
      </c>
      <c r="Q81" s="21">
        <v>39234</v>
      </c>
      <c r="R81" s="21">
        <v>26013</v>
      </c>
      <c r="S81" s="16" t="s">
        <v>110</v>
      </c>
      <c r="T81" s="17" t="s">
        <v>364</v>
      </c>
      <c r="U81" s="18">
        <v>824754</v>
      </c>
    </row>
    <row r="82" spans="1:21" ht="16.5" customHeight="1" x14ac:dyDescent="0.25">
      <c r="A82" s="7"/>
      <c r="B82" s="7"/>
      <c r="C82" s="7" t="s">
        <v>397</v>
      </c>
      <c r="D82" s="7"/>
      <c r="E82" s="7"/>
      <c r="F82" s="7"/>
      <c r="G82" s="7"/>
      <c r="H82" s="7"/>
      <c r="I82" s="7"/>
      <c r="J82" s="7"/>
      <c r="K82" s="7"/>
      <c r="L82" s="9" t="s">
        <v>386</v>
      </c>
      <c r="M82" s="21">
        <v>92934</v>
      </c>
      <c r="N82" s="18">
        <v>201722</v>
      </c>
      <c r="O82" s="18">
        <v>324214</v>
      </c>
      <c r="P82" s="18">
        <v>162517</v>
      </c>
      <c r="Q82" s="21">
        <v>70622</v>
      </c>
      <c r="R82" s="21">
        <v>36809</v>
      </c>
      <c r="S82" s="20">
        <v>342</v>
      </c>
      <c r="T82" s="17" t="s">
        <v>364</v>
      </c>
      <c r="U82" s="18">
        <v>889160</v>
      </c>
    </row>
    <row r="83" spans="1:21" ht="16.5" customHeight="1" x14ac:dyDescent="0.25">
      <c r="A83" s="7"/>
      <c r="B83" s="7"/>
      <c r="C83" s="7" t="s">
        <v>213</v>
      </c>
      <c r="D83" s="7"/>
      <c r="E83" s="7"/>
      <c r="F83" s="7"/>
      <c r="G83" s="7"/>
      <c r="H83" s="7"/>
      <c r="I83" s="7"/>
      <c r="J83" s="7"/>
      <c r="K83" s="7"/>
      <c r="L83" s="9" t="s">
        <v>386</v>
      </c>
      <c r="M83" s="18">
        <v>340349</v>
      </c>
      <c r="N83" s="25">
        <v>2216114</v>
      </c>
      <c r="O83" s="25">
        <v>2284460</v>
      </c>
      <c r="P83" s="18">
        <v>713765</v>
      </c>
      <c r="Q83" s="18">
        <v>382402</v>
      </c>
      <c r="R83" s="18">
        <v>278286</v>
      </c>
      <c r="S83" s="20">
        <v>994</v>
      </c>
      <c r="T83" s="17" t="s">
        <v>364</v>
      </c>
      <c r="U83" s="25">
        <v>6216370</v>
      </c>
    </row>
    <row r="84" spans="1:21" ht="16.5" customHeight="1" x14ac:dyDescent="0.25">
      <c r="A84" s="7"/>
      <c r="B84" s="7" t="s">
        <v>398</v>
      </c>
      <c r="C84" s="7"/>
      <c r="D84" s="7"/>
      <c r="E84" s="7"/>
      <c r="F84" s="7"/>
      <c r="G84" s="7"/>
      <c r="H84" s="7"/>
      <c r="I84" s="7"/>
      <c r="J84" s="7"/>
      <c r="K84" s="7"/>
      <c r="L84" s="9"/>
      <c r="M84" s="10"/>
      <c r="N84" s="10"/>
      <c r="O84" s="10"/>
      <c r="P84" s="10"/>
      <c r="Q84" s="10"/>
      <c r="R84" s="10"/>
      <c r="S84" s="10"/>
      <c r="T84" s="10"/>
      <c r="U84" s="10"/>
    </row>
    <row r="85" spans="1:21" ht="16.5" customHeight="1" x14ac:dyDescent="0.25">
      <c r="A85" s="7"/>
      <c r="B85" s="7"/>
      <c r="C85" s="7" t="s">
        <v>399</v>
      </c>
      <c r="D85" s="7"/>
      <c r="E85" s="7"/>
      <c r="F85" s="7"/>
      <c r="G85" s="7"/>
      <c r="H85" s="7"/>
      <c r="I85" s="7"/>
      <c r="J85" s="7"/>
      <c r="K85" s="7"/>
      <c r="L85" s="9" t="s">
        <v>317</v>
      </c>
      <c r="M85" s="21">
        <v>47159</v>
      </c>
      <c r="N85" s="18">
        <v>220814</v>
      </c>
      <c r="O85" s="18">
        <v>219755</v>
      </c>
      <c r="P85" s="21">
        <v>36658</v>
      </c>
      <c r="Q85" s="18">
        <v>150308</v>
      </c>
      <c r="R85" s="21">
        <v>35437</v>
      </c>
      <c r="S85" s="16" t="s">
        <v>110</v>
      </c>
      <c r="T85" s="17" t="s">
        <v>364</v>
      </c>
      <c r="U85" s="18">
        <v>710131</v>
      </c>
    </row>
    <row r="86" spans="1:21" ht="16.5" customHeight="1" x14ac:dyDescent="0.25">
      <c r="A86" s="7"/>
      <c r="B86" s="7" t="s">
        <v>400</v>
      </c>
      <c r="C86" s="7"/>
      <c r="D86" s="7"/>
      <c r="E86" s="7"/>
      <c r="F86" s="7"/>
      <c r="G86" s="7"/>
      <c r="H86" s="7"/>
      <c r="I86" s="7"/>
      <c r="J86" s="7"/>
      <c r="K86" s="7"/>
      <c r="L86" s="9"/>
      <c r="M86" s="10"/>
      <c r="N86" s="10"/>
      <c r="O86" s="10"/>
      <c r="P86" s="10"/>
      <c r="Q86" s="10"/>
      <c r="R86" s="10"/>
      <c r="S86" s="10"/>
      <c r="T86" s="10"/>
      <c r="U86" s="10"/>
    </row>
    <row r="87" spans="1:21" ht="16.5" customHeight="1" x14ac:dyDescent="0.25">
      <c r="A87" s="7"/>
      <c r="B87" s="7"/>
      <c r="C87" s="7" t="s">
        <v>401</v>
      </c>
      <c r="D87" s="7"/>
      <c r="E87" s="7"/>
      <c r="F87" s="7"/>
      <c r="G87" s="7"/>
      <c r="H87" s="7"/>
      <c r="I87" s="7"/>
      <c r="J87" s="7"/>
      <c r="K87" s="7"/>
      <c r="L87" s="9" t="s">
        <v>317</v>
      </c>
      <c r="M87" s="23">
        <v>1291</v>
      </c>
      <c r="N87" s="16" t="s">
        <v>110</v>
      </c>
      <c r="O87" s="16">
        <v>2</v>
      </c>
      <c r="P87" s="16" t="s">
        <v>110</v>
      </c>
      <c r="Q87" s="34">
        <v>51</v>
      </c>
      <c r="R87" s="34">
        <v>13</v>
      </c>
      <c r="S87" s="16" t="s">
        <v>110</v>
      </c>
      <c r="T87" s="17" t="s">
        <v>364</v>
      </c>
      <c r="U87" s="23">
        <v>1357</v>
      </c>
    </row>
    <row r="88" spans="1:21" ht="16.5" customHeight="1" x14ac:dyDescent="0.25">
      <c r="A88" s="7"/>
      <c r="B88" s="7"/>
      <c r="C88" s="7" t="s">
        <v>402</v>
      </c>
      <c r="D88" s="7"/>
      <c r="E88" s="7"/>
      <c r="F88" s="7"/>
      <c r="G88" s="7"/>
      <c r="H88" s="7"/>
      <c r="I88" s="7"/>
      <c r="J88" s="7"/>
      <c r="K88" s="7"/>
      <c r="L88" s="9" t="s">
        <v>317</v>
      </c>
      <c r="M88" s="20">
        <v>136</v>
      </c>
      <c r="N88" s="16" t="s">
        <v>110</v>
      </c>
      <c r="O88" s="20">
        <v>251</v>
      </c>
      <c r="P88" s="23">
        <v>1095</v>
      </c>
      <c r="Q88" s="21">
        <v>10799</v>
      </c>
      <c r="R88" s="20">
        <v>137</v>
      </c>
      <c r="S88" s="16" t="s">
        <v>110</v>
      </c>
      <c r="T88" s="17" t="s">
        <v>364</v>
      </c>
      <c r="U88" s="21">
        <v>12418</v>
      </c>
    </row>
    <row r="89" spans="1:21" ht="16.5" customHeight="1" x14ac:dyDescent="0.25">
      <c r="A89" s="7"/>
      <c r="B89" s="7" t="s">
        <v>403</v>
      </c>
      <c r="C89" s="7"/>
      <c r="D89" s="7"/>
      <c r="E89" s="7"/>
      <c r="F89" s="7"/>
      <c r="G89" s="7"/>
      <c r="H89" s="7"/>
      <c r="I89" s="7"/>
      <c r="J89" s="7"/>
      <c r="K89" s="7"/>
      <c r="L89" s="9"/>
      <c r="M89" s="10"/>
      <c r="N89" s="10"/>
      <c r="O89" s="10"/>
      <c r="P89" s="10"/>
      <c r="Q89" s="10"/>
      <c r="R89" s="10"/>
      <c r="S89" s="10"/>
      <c r="T89" s="10"/>
      <c r="U89" s="10"/>
    </row>
    <row r="90" spans="1:21" ht="16.5" customHeight="1" x14ac:dyDescent="0.25">
      <c r="A90" s="7"/>
      <c r="B90" s="7"/>
      <c r="C90" s="7" t="s">
        <v>404</v>
      </c>
      <c r="D90" s="7"/>
      <c r="E90" s="7"/>
      <c r="F90" s="7"/>
      <c r="G90" s="7"/>
      <c r="H90" s="7"/>
      <c r="I90" s="7"/>
      <c r="J90" s="7"/>
      <c r="K90" s="7"/>
      <c r="L90" s="9" t="s">
        <v>317</v>
      </c>
      <c r="M90" s="21">
        <v>59322</v>
      </c>
      <c r="N90" s="16" t="s">
        <v>110</v>
      </c>
      <c r="O90" s="18">
        <v>311984</v>
      </c>
      <c r="P90" s="18">
        <v>109228</v>
      </c>
      <c r="Q90" s="21">
        <v>66121</v>
      </c>
      <c r="R90" s="21">
        <v>54808</v>
      </c>
      <c r="S90" s="34">
        <v>99</v>
      </c>
      <c r="T90" s="17" t="s">
        <v>364</v>
      </c>
      <c r="U90" s="18">
        <v>601562</v>
      </c>
    </row>
    <row r="91" spans="1:21" ht="16.5" customHeight="1" x14ac:dyDescent="0.25">
      <c r="A91" s="7" t="s">
        <v>408</v>
      </c>
      <c r="B91" s="7"/>
      <c r="C91" s="7"/>
      <c r="D91" s="7"/>
      <c r="E91" s="7"/>
      <c r="F91" s="7"/>
      <c r="G91" s="7"/>
      <c r="H91" s="7"/>
      <c r="I91" s="7"/>
      <c r="J91" s="7"/>
      <c r="K91" s="7"/>
      <c r="L91" s="9"/>
      <c r="M91" s="10"/>
      <c r="N91" s="10"/>
      <c r="O91" s="10"/>
      <c r="P91" s="10"/>
      <c r="Q91" s="10"/>
      <c r="R91" s="10"/>
      <c r="S91" s="10"/>
      <c r="T91" s="10"/>
      <c r="U91" s="10"/>
    </row>
    <row r="92" spans="1:21" ht="16.5" customHeight="1" x14ac:dyDescent="0.25">
      <c r="A92" s="7"/>
      <c r="B92" s="7" t="s">
        <v>384</v>
      </c>
      <c r="C92" s="7"/>
      <c r="D92" s="7"/>
      <c r="E92" s="7"/>
      <c r="F92" s="7"/>
      <c r="G92" s="7"/>
      <c r="H92" s="7"/>
      <c r="I92" s="7"/>
      <c r="J92" s="7"/>
      <c r="K92" s="7"/>
      <c r="L92" s="9"/>
      <c r="M92" s="10"/>
      <c r="N92" s="10"/>
      <c r="O92" s="10"/>
      <c r="P92" s="10"/>
      <c r="Q92" s="10"/>
      <c r="R92" s="10"/>
      <c r="S92" s="10"/>
      <c r="T92" s="10"/>
      <c r="U92" s="10"/>
    </row>
    <row r="93" spans="1:21" ht="16.5" customHeight="1" x14ac:dyDescent="0.25">
      <c r="A93" s="7"/>
      <c r="B93" s="7"/>
      <c r="C93" s="7" t="s">
        <v>385</v>
      </c>
      <c r="D93" s="7"/>
      <c r="E93" s="7"/>
      <c r="F93" s="7"/>
      <c r="G93" s="7"/>
      <c r="H93" s="7"/>
      <c r="I93" s="7"/>
      <c r="J93" s="7"/>
      <c r="K93" s="7"/>
      <c r="L93" s="9" t="s">
        <v>386</v>
      </c>
      <c r="M93" s="21">
        <v>39210</v>
      </c>
      <c r="N93" s="17" t="s">
        <v>364</v>
      </c>
      <c r="O93" s="18">
        <v>112539</v>
      </c>
      <c r="P93" s="23">
        <v>3579</v>
      </c>
      <c r="Q93" s="23">
        <v>2545</v>
      </c>
      <c r="R93" s="23">
        <v>2498</v>
      </c>
      <c r="S93" s="16" t="s">
        <v>110</v>
      </c>
      <c r="T93" s="17" t="s">
        <v>364</v>
      </c>
      <c r="U93" s="18">
        <v>160371</v>
      </c>
    </row>
    <row r="94" spans="1:21" ht="16.5" customHeight="1" x14ac:dyDescent="0.25">
      <c r="A94" s="7"/>
      <c r="B94" s="7"/>
      <c r="C94" s="7" t="s">
        <v>387</v>
      </c>
      <c r="D94" s="7"/>
      <c r="E94" s="7"/>
      <c r="F94" s="7"/>
      <c r="G94" s="7"/>
      <c r="H94" s="7"/>
      <c r="I94" s="7"/>
      <c r="J94" s="7"/>
      <c r="K94" s="7"/>
      <c r="L94" s="9" t="s">
        <v>386</v>
      </c>
      <c r="M94" s="21">
        <v>15173</v>
      </c>
      <c r="N94" s="17" t="s">
        <v>364</v>
      </c>
      <c r="O94" s="21">
        <v>13631</v>
      </c>
      <c r="P94" s="21">
        <v>14352</v>
      </c>
      <c r="Q94" s="21">
        <v>12886</v>
      </c>
      <c r="R94" s="23">
        <v>3782</v>
      </c>
      <c r="S94" s="16" t="s">
        <v>110</v>
      </c>
      <c r="T94" s="17" t="s">
        <v>364</v>
      </c>
      <c r="U94" s="21">
        <v>59824</v>
      </c>
    </row>
    <row r="95" spans="1:21" ht="29.4" customHeight="1" x14ac:dyDescent="0.25">
      <c r="A95" s="7"/>
      <c r="B95" s="7"/>
      <c r="C95" s="74" t="s">
        <v>388</v>
      </c>
      <c r="D95" s="74"/>
      <c r="E95" s="74"/>
      <c r="F95" s="74"/>
      <c r="G95" s="74"/>
      <c r="H95" s="74"/>
      <c r="I95" s="74"/>
      <c r="J95" s="74"/>
      <c r="K95" s="74"/>
      <c r="L95" s="9" t="s">
        <v>386</v>
      </c>
      <c r="M95" s="18">
        <v>125576</v>
      </c>
      <c r="N95" s="17" t="s">
        <v>364</v>
      </c>
      <c r="O95" s="21">
        <v>18008</v>
      </c>
      <c r="P95" s="23">
        <v>1648</v>
      </c>
      <c r="Q95" s="21">
        <v>11059</v>
      </c>
      <c r="R95" s="21">
        <v>12312</v>
      </c>
      <c r="S95" s="20">
        <v>328</v>
      </c>
      <c r="T95" s="17" t="s">
        <v>364</v>
      </c>
      <c r="U95" s="18">
        <v>168931</v>
      </c>
    </row>
    <row r="96" spans="1:21" ht="16.5" customHeight="1" x14ac:dyDescent="0.25">
      <c r="A96" s="7"/>
      <c r="B96" s="7"/>
      <c r="C96" s="7" t="s">
        <v>389</v>
      </c>
      <c r="D96" s="7"/>
      <c r="E96" s="7"/>
      <c r="F96" s="7"/>
      <c r="G96" s="7"/>
      <c r="H96" s="7"/>
      <c r="I96" s="7"/>
      <c r="J96" s="7"/>
      <c r="K96" s="7"/>
      <c r="L96" s="9" t="s">
        <v>386</v>
      </c>
      <c r="M96" s="18">
        <v>178912</v>
      </c>
      <c r="N96" s="17" t="s">
        <v>364</v>
      </c>
      <c r="O96" s="25">
        <v>1034474</v>
      </c>
      <c r="P96" s="18">
        <v>288773</v>
      </c>
      <c r="Q96" s="21">
        <v>90321</v>
      </c>
      <c r="R96" s="21">
        <v>77930</v>
      </c>
      <c r="S96" s="20">
        <v>223</v>
      </c>
      <c r="T96" s="17" t="s">
        <v>364</v>
      </c>
      <c r="U96" s="25">
        <v>1670633</v>
      </c>
    </row>
    <row r="97" spans="1:21" ht="29.4" customHeight="1" x14ac:dyDescent="0.25">
      <c r="A97" s="7"/>
      <c r="B97" s="7"/>
      <c r="C97" s="74" t="s">
        <v>390</v>
      </c>
      <c r="D97" s="74"/>
      <c r="E97" s="74"/>
      <c r="F97" s="74"/>
      <c r="G97" s="74"/>
      <c r="H97" s="74"/>
      <c r="I97" s="74"/>
      <c r="J97" s="74"/>
      <c r="K97" s="74"/>
      <c r="L97" s="9" t="s">
        <v>386</v>
      </c>
      <c r="M97" s="21">
        <v>33839</v>
      </c>
      <c r="N97" s="17" t="s">
        <v>364</v>
      </c>
      <c r="O97" s="21">
        <v>54495</v>
      </c>
      <c r="P97" s="21">
        <v>11315</v>
      </c>
      <c r="Q97" s="21">
        <v>40080</v>
      </c>
      <c r="R97" s="23">
        <v>4847</v>
      </c>
      <c r="S97" s="16" t="s">
        <v>110</v>
      </c>
      <c r="T97" s="17" t="s">
        <v>364</v>
      </c>
      <c r="U97" s="18">
        <v>144576</v>
      </c>
    </row>
    <row r="98" spans="1:21" ht="16.5" customHeight="1" x14ac:dyDescent="0.25">
      <c r="A98" s="7"/>
      <c r="B98" s="7"/>
      <c r="C98" s="7" t="s">
        <v>391</v>
      </c>
      <c r="D98" s="7"/>
      <c r="E98" s="7"/>
      <c r="F98" s="7"/>
      <c r="G98" s="7"/>
      <c r="H98" s="7"/>
      <c r="I98" s="7"/>
      <c r="J98" s="7"/>
      <c r="K98" s="7"/>
      <c r="L98" s="9" t="s">
        <v>386</v>
      </c>
      <c r="M98" s="18">
        <v>281818</v>
      </c>
      <c r="N98" s="17" t="s">
        <v>364</v>
      </c>
      <c r="O98" s="18">
        <v>321564</v>
      </c>
      <c r="P98" s="18">
        <v>134323</v>
      </c>
      <c r="Q98" s="21">
        <v>25564</v>
      </c>
      <c r="R98" s="21">
        <v>43938</v>
      </c>
      <c r="S98" s="20">
        <v>394</v>
      </c>
      <c r="T98" s="17" t="s">
        <v>364</v>
      </c>
      <c r="U98" s="18">
        <v>807601</v>
      </c>
    </row>
    <row r="99" spans="1:21" ht="16.5" customHeight="1" x14ac:dyDescent="0.25">
      <c r="A99" s="7"/>
      <c r="B99" s="7"/>
      <c r="C99" s="7" t="s">
        <v>392</v>
      </c>
      <c r="D99" s="7"/>
      <c r="E99" s="7"/>
      <c r="F99" s="7"/>
      <c r="G99" s="7"/>
      <c r="H99" s="7"/>
      <c r="I99" s="7"/>
      <c r="J99" s="7"/>
      <c r="K99" s="7"/>
      <c r="L99" s="9" t="s">
        <v>386</v>
      </c>
      <c r="M99" s="21">
        <v>54725</v>
      </c>
      <c r="N99" s="17" t="s">
        <v>364</v>
      </c>
      <c r="O99" s="21">
        <v>39134</v>
      </c>
      <c r="P99" s="21">
        <v>29214</v>
      </c>
      <c r="Q99" s="23">
        <v>3914</v>
      </c>
      <c r="R99" s="23">
        <v>3157</v>
      </c>
      <c r="S99" s="16" t="s">
        <v>110</v>
      </c>
      <c r="T99" s="17" t="s">
        <v>364</v>
      </c>
      <c r="U99" s="18">
        <v>130144</v>
      </c>
    </row>
    <row r="100" spans="1:21" ht="16.5" customHeight="1" x14ac:dyDescent="0.25">
      <c r="A100" s="7"/>
      <c r="B100" s="7"/>
      <c r="C100" s="7" t="s">
        <v>393</v>
      </c>
      <c r="D100" s="7"/>
      <c r="E100" s="7"/>
      <c r="F100" s="7"/>
      <c r="G100" s="7"/>
      <c r="H100" s="7"/>
      <c r="I100" s="7"/>
      <c r="J100" s="7"/>
      <c r="K100" s="7"/>
      <c r="L100" s="9" t="s">
        <v>386</v>
      </c>
      <c r="M100" s="21">
        <v>46730</v>
      </c>
      <c r="N100" s="17" t="s">
        <v>364</v>
      </c>
      <c r="O100" s="18">
        <v>121485</v>
      </c>
      <c r="P100" s="21">
        <v>58515</v>
      </c>
      <c r="Q100" s="21">
        <v>41793</v>
      </c>
      <c r="R100" s="21">
        <v>21701</v>
      </c>
      <c r="S100" s="16" t="s">
        <v>110</v>
      </c>
      <c r="T100" s="17" t="s">
        <v>364</v>
      </c>
      <c r="U100" s="18">
        <v>290224</v>
      </c>
    </row>
    <row r="101" spans="1:21" ht="16.5" customHeight="1" x14ac:dyDescent="0.25">
      <c r="A101" s="7"/>
      <c r="B101" s="7"/>
      <c r="C101" s="7" t="s">
        <v>394</v>
      </c>
      <c r="D101" s="7"/>
      <c r="E101" s="7"/>
      <c r="F101" s="7"/>
      <c r="G101" s="7"/>
      <c r="H101" s="7"/>
      <c r="I101" s="7"/>
      <c r="J101" s="7"/>
      <c r="K101" s="7"/>
      <c r="L101" s="9" t="s">
        <v>386</v>
      </c>
      <c r="M101" s="23">
        <v>8102</v>
      </c>
      <c r="N101" s="17" t="s">
        <v>364</v>
      </c>
      <c r="O101" s="23">
        <v>2104</v>
      </c>
      <c r="P101" s="23">
        <v>6181</v>
      </c>
      <c r="Q101" s="20">
        <v>212</v>
      </c>
      <c r="R101" s="20">
        <v>704</v>
      </c>
      <c r="S101" s="16" t="s">
        <v>110</v>
      </c>
      <c r="T101" s="17" t="s">
        <v>364</v>
      </c>
      <c r="U101" s="21">
        <v>17303</v>
      </c>
    </row>
    <row r="102" spans="1:21" ht="16.5" customHeight="1" x14ac:dyDescent="0.25">
      <c r="A102" s="7"/>
      <c r="B102" s="7"/>
      <c r="C102" s="7" t="s">
        <v>395</v>
      </c>
      <c r="D102" s="7"/>
      <c r="E102" s="7"/>
      <c r="F102" s="7"/>
      <c r="G102" s="7"/>
      <c r="H102" s="7"/>
      <c r="I102" s="7"/>
      <c r="J102" s="7"/>
      <c r="K102" s="7"/>
      <c r="L102" s="9" t="s">
        <v>386</v>
      </c>
      <c r="M102" s="18">
        <v>298672</v>
      </c>
      <c r="N102" s="17" t="s">
        <v>364</v>
      </c>
      <c r="O102" s="18">
        <v>187570</v>
      </c>
      <c r="P102" s="21">
        <v>78054</v>
      </c>
      <c r="Q102" s="23">
        <v>3402</v>
      </c>
      <c r="R102" s="21">
        <v>70737</v>
      </c>
      <c r="S102" s="16" t="s">
        <v>110</v>
      </c>
      <c r="T102" s="17" t="s">
        <v>364</v>
      </c>
      <c r="U102" s="18">
        <v>638435</v>
      </c>
    </row>
    <row r="103" spans="1:21" ht="16.5" customHeight="1" x14ac:dyDescent="0.25">
      <c r="A103" s="7"/>
      <c r="B103" s="7"/>
      <c r="C103" s="7" t="s">
        <v>396</v>
      </c>
      <c r="D103" s="7"/>
      <c r="E103" s="7"/>
      <c r="F103" s="7"/>
      <c r="G103" s="7"/>
      <c r="H103" s="7"/>
      <c r="I103" s="7"/>
      <c r="J103" s="7"/>
      <c r="K103" s="7"/>
      <c r="L103" s="9" t="s">
        <v>386</v>
      </c>
      <c r="M103" s="18">
        <v>476460</v>
      </c>
      <c r="N103" s="17" t="s">
        <v>364</v>
      </c>
      <c r="O103" s="18">
        <v>371185</v>
      </c>
      <c r="P103" s="21">
        <v>48373</v>
      </c>
      <c r="Q103" s="21">
        <v>22689</v>
      </c>
      <c r="R103" s="21">
        <v>38871</v>
      </c>
      <c r="S103" s="34">
        <v>81</v>
      </c>
      <c r="T103" s="17" t="s">
        <v>364</v>
      </c>
      <c r="U103" s="18">
        <v>957659</v>
      </c>
    </row>
    <row r="104" spans="1:21" ht="16.5" customHeight="1" x14ac:dyDescent="0.25">
      <c r="A104" s="7"/>
      <c r="B104" s="7"/>
      <c r="C104" s="7" t="s">
        <v>397</v>
      </c>
      <c r="D104" s="7"/>
      <c r="E104" s="7"/>
      <c r="F104" s="7"/>
      <c r="G104" s="7"/>
      <c r="H104" s="7"/>
      <c r="I104" s="7"/>
      <c r="J104" s="7"/>
      <c r="K104" s="7"/>
      <c r="L104" s="9" t="s">
        <v>386</v>
      </c>
      <c r="M104" s="18">
        <v>515722</v>
      </c>
      <c r="N104" s="17" t="s">
        <v>364</v>
      </c>
      <c r="O104" s="18">
        <v>374087</v>
      </c>
      <c r="P104" s="18">
        <v>191604</v>
      </c>
      <c r="Q104" s="21">
        <v>86706</v>
      </c>
      <c r="R104" s="21">
        <v>34545</v>
      </c>
      <c r="S104" s="20">
        <v>941</v>
      </c>
      <c r="T104" s="17" t="s">
        <v>364</v>
      </c>
      <c r="U104" s="25">
        <v>1203605</v>
      </c>
    </row>
    <row r="105" spans="1:21" ht="16.5" customHeight="1" x14ac:dyDescent="0.25">
      <c r="A105" s="7"/>
      <c r="B105" s="7"/>
      <c r="C105" s="7" t="s">
        <v>213</v>
      </c>
      <c r="D105" s="7"/>
      <c r="E105" s="7"/>
      <c r="F105" s="7"/>
      <c r="G105" s="7"/>
      <c r="H105" s="7"/>
      <c r="I105" s="7"/>
      <c r="J105" s="7"/>
      <c r="K105" s="7"/>
      <c r="L105" s="9" t="s">
        <v>386</v>
      </c>
      <c r="M105" s="25">
        <v>2074939</v>
      </c>
      <c r="N105" s="17" t="s">
        <v>364</v>
      </c>
      <c r="O105" s="25">
        <v>2650276</v>
      </c>
      <c r="P105" s="18">
        <v>865931</v>
      </c>
      <c r="Q105" s="18">
        <v>341171</v>
      </c>
      <c r="R105" s="18">
        <v>315022</v>
      </c>
      <c r="S105" s="23">
        <v>1967</v>
      </c>
      <c r="T105" s="17" t="s">
        <v>364</v>
      </c>
      <c r="U105" s="25">
        <v>6249306</v>
      </c>
    </row>
    <row r="106" spans="1:21" ht="16.5" customHeight="1" x14ac:dyDescent="0.25">
      <c r="A106" s="7"/>
      <c r="B106" s="7" t="s">
        <v>398</v>
      </c>
      <c r="C106" s="7"/>
      <c r="D106" s="7"/>
      <c r="E106" s="7"/>
      <c r="F106" s="7"/>
      <c r="G106" s="7"/>
      <c r="H106" s="7"/>
      <c r="I106" s="7"/>
      <c r="J106" s="7"/>
      <c r="K106" s="7"/>
      <c r="L106" s="9"/>
      <c r="M106" s="10"/>
      <c r="N106" s="10"/>
      <c r="O106" s="10"/>
      <c r="P106" s="10"/>
      <c r="Q106" s="10"/>
      <c r="R106" s="10"/>
      <c r="S106" s="10"/>
      <c r="T106" s="10"/>
      <c r="U106" s="10"/>
    </row>
    <row r="107" spans="1:21" ht="16.5" customHeight="1" x14ac:dyDescent="0.25">
      <c r="A107" s="7"/>
      <c r="B107" s="7"/>
      <c r="C107" s="7" t="s">
        <v>399</v>
      </c>
      <c r="D107" s="7"/>
      <c r="E107" s="7"/>
      <c r="F107" s="7"/>
      <c r="G107" s="7"/>
      <c r="H107" s="7"/>
      <c r="I107" s="7"/>
      <c r="J107" s="7"/>
      <c r="K107" s="7"/>
      <c r="L107" s="9" t="s">
        <v>317</v>
      </c>
      <c r="M107" s="18">
        <v>175602</v>
      </c>
      <c r="N107" s="17" t="s">
        <v>364</v>
      </c>
      <c r="O107" s="18">
        <v>230545</v>
      </c>
      <c r="P107" s="21">
        <v>47228</v>
      </c>
      <c r="Q107" s="18">
        <v>113535</v>
      </c>
      <c r="R107" s="21">
        <v>41148</v>
      </c>
      <c r="S107" s="16" t="s">
        <v>110</v>
      </c>
      <c r="T107" s="17" t="s">
        <v>364</v>
      </c>
      <c r="U107" s="18">
        <v>608058</v>
      </c>
    </row>
    <row r="108" spans="1:21" ht="16.5" customHeight="1" x14ac:dyDescent="0.25">
      <c r="A108" s="7"/>
      <c r="B108" s="7" t="s">
        <v>400</v>
      </c>
      <c r="C108" s="7"/>
      <c r="D108" s="7"/>
      <c r="E108" s="7"/>
      <c r="F108" s="7"/>
      <c r="G108" s="7"/>
      <c r="H108" s="7"/>
      <c r="I108" s="7"/>
      <c r="J108" s="7"/>
      <c r="K108" s="7"/>
      <c r="L108" s="9"/>
      <c r="M108" s="10"/>
      <c r="N108" s="10"/>
      <c r="O108" s="10"/>
      <c r="P108" s="10"/>
      <c r="Q108" s="10"/>
      <c r="R108" s="10"/>
      <c r="S108" s="10"/>
      <c r="T108" s="10"/>
      <c r="U108" s="10"/>
    </row>
    <row r="109" spans="1:21" ht="16.5" customHeight="1" x14ac:dyDescent="0.25">
      <c r="A109" s="7"/>
      <c r="B109" s="7"/>
      <c r="C109" s="7" t="s">
        <v>401</v>
      </c>
      <c r="D109" s="7"/>
      <c r="E109" s="7"/>
      <c r="F109" s="7"/>
      <c r="G109" s="7"/>
      <c r="H109" s="7"/>
      <c r="I109" s="7"/>
      <c r="J109" s="7"/>
      <c r="K109" s="7"/>
      <c r="L109" s="9" t="s">
        <v>317</v>
      </c>
      <c r="M109" s="23">
        <v>6339</v>
      </c>
      <c r="N109" s="17" t="s">
        <v>364</v>
      </c>
      <c r="O109" s="16">
        <v>5</v>
      </c>
      <c r="P109" s="16" t="s">
        <v>110</v>
      </c>
      <c r="Q109" s="34">
        <v>67</v>
      </c>
      <c r="R109" s="34">
        <v>39</v>
      </c>
      <c r="S109" s="16" t="s">
        <v>110</v>
      </c>
      <c r="T109" s="17" t="s">
        <v>364</v>
      </c>
      <c r="U109" s="23">
        <v>6450</v>
      </c>
    </row>
    <row r="110" spans="1:21" ht="16.5" customHeight="1" x14ac:dyDescent="0.25">
      <c r="A110" s="7"/>
      <c r="B110" s="7"/>
      <c r="C110" s="7" t="s">
        <v>402</v>
      </c>
      <c r="D110" s="7"/>
      <c r="E110" s="7"/>
      <c r="F110" s="7"/>
      <c r="G110" s="7"/>
      <c r="H110" s="7"/>
      <c r="I110" s="7"/>
      <c r="J110" s="7"/>
      <c r="K110" s="7"/>
      <c r="L110" s="9" t="s">
        <v>317</v>
      </c>
      <c r="M110" s="23">
        <v>3358</v>
      </c>
      <c r="N110" s="17" t="s">
        <v>364</v>
      </c>
      <c r="O110" s="23">
        <v>1883</v>
      </c>
      <c r="P110" s="23">
        <v>2583</v>
      </c>
      <c r="Q110" s="23">
        <v>6857</v>
      </c>
      <c r="R110" s="20">
        <v>312</v>
      </c>
      <c r="S110" s="16" t="s">
        <v>110</v>
      </c>
      <c r="T110" s="17" t="s">
        <v>364</v>
      </c>
      <c r="U110" s="21">
        <v>14993</v>
      </c>
    </row>
    <row r="111" spans="1:21" ht="16.5" customHeight="1" x14ac:dyDescent="0.25">
      <c r="A111" s="7"/>
      <c r="B111" s="7" t="s">
        <v>403</v>
      </c>
      <c r="C111" s="7"/>
      <c r="D111" s="7"/>
      <c r="E111" s="7"/>
      <c r="F111" s="7"/>
      <c r="G111" s="7"/>
      <c r="H111" s="7"/>
      <c r="I111" s="7"/>
      <c r="J111" s="7"/>
      <c r="K111" s="7"/>
      <c r="L111" s="9"/>
      <c r="M111" s="10"/>
      <c r="N111" s="10"/>
      <c r="O111" s="10"/>
      <c r="P111" s="10"/>
      <c r="Q111" s="10"/>
      <c r="R111" s="10"/>
      <c r="S111" s="10"/>
      <c r="T111" s="10"/>
      <c r="U111" s="10"/>
    </row>
    <row r="112" spans="1:21" ht="16.5" customHeight="1" x14ac:dyDescent="0.25">
      <c r="A112" s="7"/>
      <c r="B112" s="7"/>
      <c r="C112" s="7" t="s">
        <v>404</v>
      </c>
      <c r="D112" s="7"/>
      <c r="E112" s="7"/>
      <c r="F112" s="7"/>
      <c r="G112" s="7"/>
      <c r="H112" s="7"/>
      <c r="I112" s="7"/>
      <c r="J112" s="7"/>
      <c r="K112" s="7"/>
      <c r="L112" s="9" t="s">
        <v>317</v>
      </c>
      <c r="M112" s="18">
        <v>252410</v>
      </c>
      <c r="N112" s="17" t="s">
        <v>364</v>
      </c>
      <c r="O112" s="18">
        <v>361979</v>
      </c>
      <c r="P112" s="18">
        <v>132002</v>
      </c>
      <c r="Q112" s="21">
        <v>61060</v>
      </c>
      <c r="R112" s="21">
        <v>61086</v>
      </c>
      <c r="S112" s="34">
        <v>50</v>
      </c>
      <c r="T112" s="17" t="s">
        <v>364</v>
      </c>
      <c r="U112" s="18">
        <v>868587</v>
      </c>
    </row>
    <row r="113" spans="1:21" ht="16.5" customHeight="1" x14ac:dyDescent="0.25">
      <c r="A113" s="7" t="s">
        <v>409</v>
      </c>
      <c r="B113" s="7"/>
      <c r="C113" s="7"/>
      <c r="D113" s="7"/>
      <c r="E113" s="7"/>
      <c r="F113" s="7"/>
      <c r="G113" s="7"/>
      <c r="H113" s="7"/>
      <c r="I113" s="7"/>
      <c r="J113" s="7"/>
      <c r="K113" s="7"/>
      <c r="L113" s="9"/>
      <c r="M113" s="10"/>
      <c r="N113" s="10"/>
      <c r="O113" s="10"/>
      <c r="P113" s="10"/>
      <c r="Q113" s="10"/>
      <c r="R113" s="10"/>
      <c r="S113" s="10"/>
      <c r="T113" s="10"/>
      <c r="U113" s="10"/>
    </row>
    <row r="114" spans="1:21" ht="16.5" customHeight="1" x14ac:dyDescent="0.25">
      <c r="A114" s="7"/>
      <c r="B114" s="7" t="s">
        <v>384</v>
      </c>
      <c r="C114" s="7"/>
      <c r="D114" s="7"/>
      <c r="E114" s="7"/>
      <c r="F114" s="7"/>
      <c r="G114" s="7"/>
      <c r="H114" s="7"/>
      <c r="I114" s="7"/>
      <c r="J114" s="7"/>
      <c r="K114" s="7"/>
      <c r="L114" s="9"/>
      <c r="M114" s="10"/>
      <c r="N114" s="10"/>
      <c r="O114" s="10"/>
      <c r="P114" s="10"/>
      <c r="Q114" s="10"/>
      <c r="R114" s="10"/>
      <c r="S114" s="10"/>
      <c r="T114" s="10"/>
      <c r="U114" s="10"/>
    </row>
    <row r="115" spans="1:21" ht="16.5" customHeight="1" x14ac:dyDescent="0.25">
      <c r="A115" s="7"/>
      <c r="B115" s="7"/>
      <c r="C115" s="7" t="s">
        <v>385</v>
      </c>
      <c r="D115" s="7"/>
      <c r="E115" s="7"/>
      <c r="F115" s="7"/>
      <c r="G115" s="7"/>
      <c r="H115" s="7"/>
      <c r="I115" s="7"/>
      <c r="J115" s="7"/>
      <c r="K115" s="7"/>
      <c r="L115" s="9" t="s">
        <v>386</v>
      </c>
      <c r="M115" s="21">
        <v>31898</v>
      </c>
      <c r="N115" s="18">
        <v>294436</v>
      </c>
      <c r="O115" s="18">
        <v>121113</v>
      </c>
      <c r="P115" s="23">
        <v>7294</v>
      </c>
      <c r="Q115" s="16" t="s">
        <v>110</v>
      </c>
      <c r="R115" s="23">
        <v>2349</v>
      </c>
      <c r="S115" s="23">
        <v>1631</v>
      </c>
      <c r="T115" s="16" t="s">
        <v>110</v>
      </c>
      <c r="U115" s="18">
        <v>458721</v>
      </c>
    </row>
    <row r="116" spans="1:21" ht="16.5" customHeight="1" x14ac:dyDescent="0.25">
      <c r="A116" s="7"/>
      <c r="B116" s="7"/>
      <c r="C116" s="7" t="s">
        <v>387</v>
      </c>
      <c r="D116" s="7"/>
      <c r="E116" s="7"/>
      <c r="F116" s="7"/>
      <c r="G116" s="7"/>
      <c r="H116" s="7"/>
      <c r="I116" s="7"/>
      <c r="J116" s="7"/>
      <c r="K116" s="7"/>
      <c r="L116" s="9" t="s">
        <v>386</v>
      </c>
      <c r="M116" s="21">
        <v>29253</v>
      </c>
      <c r="N116" s="21">
        <v>71813</v>
      </c>
      <c r="O116" s="21">
        <v>12091</v>
      </c>
      <c r="P116" s="21">
        <v>20686</v>
      </c>
      <c r="Q116" s="20">
        <v>540</v>
      </c>
      <c r="R116" s="23">
        <v>3335</v>
      </c>
      <c r="S116" s="34">
        <v>15</v>
      </c>
      <c r="T116" s="16">
        <v>1</v>
      </c>
      <c r="U116" s="18">
        <v>137734</v>
      </c>
    </row>
    <row r="117" spans="1:21" ht="29.4" customHeight="1" x14ac:dyDescent="0.25">
      <c r="A117" s="7"/>
      <c r="B117" s="7"/>
      <c r="C117" s="74" t="s">
        <v>388</v>
      </c>
      <c r="D117" s="74"/>
      <c r="E117" s="74"/>
      <c r="F117" s="74"/>
      <c r="G117" s="74"/>
      <c r="H117" s="74"/>
      <c r="I117" s="74"/>
      <c r="J117" s="74"/>
      <c r="K117" s="74"/>
      <c r="L117" s="9" t="s">
        <v>386</v>
      </c>
      <c r="M117" s="18">
        <v>186824</v>
      </c>
      <c r="N117" s="21">
        <v>53560</v>
      </c>
      <c r="O117" s="21">
        <v>20197</v>
      </c>
      <c r="P117" s="20">
        <v>218</v>
      </c>
      <c r="Q117" s="23">
        <v>1615</v>
      </c>
      <c r="R117" s="23">
        <v>3448</v>
      </c>
      <c r="S117" s="21">
        <v>11095</v>
      </c>
      <c r="T117" s="16">
        <v>9</v>
      </c>
      <c r="U117" s="18">
        <v>365937</v>
      </c>
    </row>
    <row r="118" spans="1:21" ht="16.5" customHeight="1" x14ac:dyDescent="0.25">
      <c r="A118" s="7"/>
      <c r="B118" s="7"/>
      <c r="C118" s="7" t="s">
        <v>389</v>
      </c>
      <c r="D118" s="7"/>
      <c r="E118" s="7"/>
      <c r="F118" s="7"/>
      <c r="G118" s="7"/>
      <c r="H118" s="7"/>
      <c r="I118" s="7"/>
      <c r="J118" s="7"/>
      <c r="K118" s="7"/>
      <c r="L118" s="9" t="s">
        <v>386</v>
      </c>
      <c r="M118" s="18">
        <v>223358</v>
      </c>
      <c r="N118" s="18">
        <v>628302</v>
      </c>
      <c r="O118" s="25">
        <v>1001397</v>
      </c>
      <c r="P118" s="18">
        <v>340892</v>
      </c>
      <c r="Q118" s="21">
        <v>17419</v>
      </c>
      <c r="R118" s="21">
        <v>77190</v>
      </c>
      <c r="S118" s="21">
        <v>18973</v>
      </c>
      <c r="T118" s="20">
        <v>432</v>
      </c>
      <c r="U118" s="25">
        <v>2307963</v>
      </c>
    </row>
    <row r="119" spans="1:21" ht="29.4" customHeight="1" x14ac:dyDescent="0.25">
      <c r="A119" s="7"/>
      <c r="B119" s="7"/>
      <c r="C119" s="74" t="s">
        <v>390</v>
      </c>
      <c r="D119" s="74"/>
      <c r="E119" s="74"/>
      <c r="F119" s="74"/>
      <c r="G119" s="74"/>
      <c r="H119" s="74"/>
      <c r="I119" s="74"/>
      <c r="J119" s="74"/>
      <c r="K119" s="74"/>
      <c r="L119" s="9" t="s">
        <v>386</v>
      </c>
      <c r="M119" s="21">
        <v>45111</v>
      </c>
      <c r="N119" s="23">
        <v>3776</v>
      </c>
      <c r="O119" s="21">
        <v>46339</v>
      </c>
      <c r="P119" s="21">
        <v>13894</v>
      </c>
      <c r="Q119" s="21">
        <v>10376</v>
      </c>
      <c r="R119" s="23">
        <v>5769</v>
      </c>
      <c r="S119" s="23">
        <v>4902</v>
      </c>
      <c r="T119" s="16">
        <v>7</v>
      </c>
      <c r="U119" s="18">
        <v>130174</v>
      </c>
    </row>
    <row r="120" spans="1:21" ht="16.5" customHeight="1" x14ac:dyDescent="0.25">
      <c r="A120" s="7"/>
      <c r="B120" s="7"/>
      <c r="C120" s="7" t="s">
        <v>391</v>
      </c>
      <c r="D120" s="7"/>
      <c r="E120" s="7"/>
      <c r="F120" s="7"/>
      <c r="G120" s="7"/>
      <c r="H120" s="7"/>
      <c r="I120" s="7"/>
      <c r="J120" s="7"/>
      <c r="K120" s="7"/>
      <c r="L120" s="9" t="s">
        <v>386</v>
      </c>
      <c r="M120" s="18">
        <v>381526</v>
      </c>
      <c r="N120" s="18">
        <v>332411</v>
      </c>
      <c r="O120" s="18">
        <v>284760</v>
      </c>
      <c r="P120" s="18">
        <v>151116</v>
      </c>
      <c r="Q120" s="20">
        <v>463</v>
      </c>
      <c r="R120" s="21">
        <v>46742</v>
      </c>
      <c r="S120" s="21">
        <v>24297</v>
      </c>
      <c r="T120" s="20">
        <v>322</v>
      </c>
      <c r="U120" s="25">
        <v>1221637</v>
      </c>
    </row>
    <row r="121" spans="1:21" ht="16.5" customHeight="1" x14ac:dyDescent="0.25">
      <c r="A121" s="7"/>
      <c r="B121" s="7"/>
      <c r="C121" s="7" t="s">
        <v>392</v>
      </c>
      <c r="D121" s="7"/>
      <c r="E121" s="7"/>
      <c r="F121" s="7"/>
      <c r="G121" s="7"/>
      <c r="H121" s="7"/>
      <c r="I121" s="7"/>
      <c r="J121" s="7"/>
      <c r="K121" s="7"/>
      <c r="L121" s="9" t="s">
        <v>386</v>
      </c>
      <c r="M121" s="21">
        <v>57227</v>
      </c>
      <c r="N121" s="21">
        <v>35459</v>
      </c>
      <c r="O121" s="21">
        <v>37815</v>
      </c>
      <c r="P121" s="21">
        <v>31340</v>
      </c>
      <c r="Q121" s="20">
        <v>210</v>
      </c>
      <c r="R121" s="23">
        <v>3328</v>
      </c>
      <c r="S121" s="23">
        <v>1907</v>
      </c>
      <c r="T121" s="16" t="s">
        <v>110</v>
      </c>
      <c r="U121" s="18">
        <v>167286</v>
      </c>
    </row>
    <row r="122" spans="1:21" ht="16.5" customHeight="1" x14ac:dyDescent="0.25">
      <c r="A122" s="7"/>
      <c r="B122" s="7"/>
      <c r="C122" s="7" t="s">
        <v>393</v>
      </c>
      <c r="D122" s="7"/>
      <c r="E122" s="7"/>
      <c r="F122" s="7"/>
      <c r="G122" s="7"/>
      <c r="H122" s="7"/>
      <c r="I122" s="7"/>
      <c r="J122" s="7"/>
      <c r="K122" s="7"/>
      <c r="L122" s="9" t="s">
        <v>386</v>
      </c>
      <c r="M122" s="21">
        <v>80983</v>
      </c>
      <c r="N122" s="18">
        <v>325881</v>
      </c>
      <c r="O122" s="18">
        <v>133957</v>
      </c>
      <c r="P122" s="21">
        <v>64108</v>
      </c>
      <c r="Q122" s="16" t="s">
        <v>110</v>
      </c>
      <c r="R122" s="21">
        <v>20095</v>
      </c>
      <c r="S122" s="23">
        <v>3160</v>
      </c>
      <c r="T122" s="16" t="s">
        <v>110</v>
      </c>
      <c r="U122" s="18">
        <v>628184</v>
      </c>
    </row>
    <row r="123" spans="1:21" ht="16.5" customHeight="1" x14ac:dyDescent="0.25">
      <c r="A123" s="7"/>
      <c r="B123" s="7"/>
      <c r="C123" s="7" t="s">
        <v>394</v>
      </c>
      <c r="D123" s="7"/>
      <c r="E123" s="7"/>
      <c r="F123" s="7"/>
      <c r="G123" s="7"/>
      <c r="H123" s="7"/>
      <c r="I123" s="7"/>
      <c r="J123" s="7"/>
      <c r="K123" s="7"/>
      <c r="L123" s="9" t="s">
        <v>386</v>
      </c>
      <c r="M123" s="21">
        <v>12265</v>
      </c>
      <c r="N123" s="16" t="s">
        <v>110</v>
      </c>
      <c r="O123" s="23">
        <v>1501</v>
      </c>
      <c r="P123" s="23">
        <v>7598</v>
      </c>
      <c r="Q123" s="20">
        <v>131</v>
      </c>
      <c r="R123" s="20">
        <v>128</v>
      </c>
      <c r="S123" s="16" t="s">
        <v>110</v>
      </c>
      <c r="T123" s="16">
        <v>2</v>
      </c>
      <c r="U123" s="21">
        <v>21625</v>
      </c>
    </row>
    <row r="124" spans="1:21" ht="16.5" customHeight="1" x14ac:dyDescent="0.25">
      <c r="A124" s="7"/>
      <c r="B124" s="7"/>
      <c r="C124" s="7" t="s">
        <v>395</v>
      </c>
      <c r="D124" s="7"/>
      <c r="E124" s="7"/>
      <c r="F124" s="7"/>
      <c r="G124" s="7"/>
      <c r="H124" s="7"/>
      <c r="I124" s="7"/>
      <c r="J124" s="7"/>
      <c r="K124" s="7"/>
      <c r="L124" s="9" t="s">
        <v>386</v>
      </c>
      <c r="M124" s="18">
        <v>552343</v>
      </c>
      <c r="N124" s="18">
        <v>327209</v>
      </c>
      <c r="O124" s="18">
        <v>193102</v>
      </c>
      <c r="P124" s="21">
        <v>96398</v>
      </c>
      <c r="Q124" s="23">
        <v>6295</v>
      </c>
      <c r="R124" s="21">
        <v>74300</v>
      </c>
      <c r="S124" s="21">
        <v>22517</v>
      </c>
      <c r="T124" s="20">
        <v>194</v>
      </c>
      <c r="U124" s="25">
        <v>1272358</v>
      </c>
    </row>
    <row r="125" spans="1:21" ht="16.5" customHeight="1" x14ac:dyDescent="0.25">
      <c r="A125" s="7"/>
      <c r="B125" s="7"/>
      <c r="C125" s="7" t="s">
        <v>396</v>
      </c>
      <c r="D125" s="7"/>
      <c r="E125" s="7"/>
      <c r="F125" s="7"/>
      <c r="G125" s="7"/>
      <c r="H125" s="7"/>
      <c r="I125" s="7"/>
      <c r="J125" s="7"/>
      <c r="K125" s="7"/>
      <c r="L125" s="9" t="s">
        <v>386</v>
      </c>
      <c r="M125" s="18">
        <v>496455</v>
      </c>
      <c r="N125" s="18">
        <v>423644</v>
      </c>
      <c r="O125" s="18">
        <v>392910</v>
      </c>
      <c r="P125" s="21">
        <v>56753</v>
      </c>
      <c r="Q125" s="21">
        <v>29555</v>
      </c>
      <c r="R125" s="21">
        <v>39504</v>
      </c>
      <c r="S125" s="21">
        <v>17610</v>
      </c>
      <c r="T125" s="16" t="s">
        <v>110</v>
      </c>
      <c r="U125" s="25">
        <v>1456431</v>
      </c>
    </row>
    <row r="126" spans="1:21" ht="16.5" customHeight="1" x14ac:dyDescent="0.25">
      <c r="A126" s="7"/>
      <c r="B126" s="7"/>
      <c r="C126" s="7" t="s">
        <v>397</v>
      </c>
      <c r="D126" s="7"/>
      <c r="E126" s="7"/>
      <c r="F126" s="7"/>
      <c r="G126" s="7"/>
      <c r="H126" s="7"/>
      <c r="I126" s="7"/>
      <c r="J126" s="7"/>
      <c r="K126" s="7"/>
      <c r="L126" s="9" t="s">
        <v>386</v>
      </c>
      <c r="M126" s="18">
        <v>639563</v>
      </c>
      <c r="N126" s="18">
        <v>249463</v>
      </c>
      <c r="O126" s="18">
        <v>343037</v>
      </c>
      <c r="P126" s="18">
        <v>232970</v>
      </c>
      <c r="Q126" s="21">
        <v>10405</v>
      </c>
      <c r="R126" s="21">
        <v>33061</v>
      </c>
      <c r="S126" s="21">
        <v>31118</v>
      </c>
      <c r="T126" s="23">
        <v>1031</v>
      </c>
      <c r="U126" s="25">
        <v>1540648</v>
      </c>
    </row>
    <row r="127" spans="1:21" ht="16.5" customHeight="1" x14ac:dyDescent="0.25">
      <c r="A127" s="7"/>
      <c r="B127" s="7"/>
      <c r="C127" s="7" t="s">
        <v>213</v>
      </c>
      <c r="D127" s="7"/>
      <c r="E127" s="7"/>
      <c r="F127" s="7"/>
      <c r="G127" s="7"/>
      <c r="H127" s="7"/>
      <c r="I127" s="7"/>
      <c r="J127" s="7"/>
      <c r="K127" s="7"/>
      <c r="L127" s="9" t="s">
        <v>386</v>
      </c>
      <c r="M127" s="25">
        <v>2736806</v>
      </c>
      <c r="N127" s="25">
        <v>2745954</v>
      </c>
      <c r="O127" s="25">
        <v>2588219</v>
      </c>
      <c r="P127" s="25">
        <v>1023267</v>
      </c>
      <c r="Q127" s="21">
        <v>77009</v>
      </c>
      <c r="R127" s="18">
        <v>309249</v>
      </c>
      <c r="S127" s="18">
        <v>137225</v>
      </c>
      <c r="T127" s="23">
        <v>1998</v>
      </c>
      <c r="U127" s="25">
        <v>9708698</v>
      </c>
    </row>
    <row r="128" spans="1:21" ht="16.5" customHeight="1" x14ac:dyDescent="0.25">
      <c r="A128" s="7"/>
      <c r="B128" s="7" t="s">
        <v>398</v>
      </c>
      <c r="C128" s="7"/>
      <c r="D128" s="7"/>
      <c r="E128" s="7"/>
      <c r="F128" s="7"/>
      <c r="G128" s="7"/>
      <c r="H128" s="7"/>
      <c r="I128" s="7"/>
      <c r="J128" s="7"/>
      <c r="K128" s="7"/>
      <c r="L128" s="9"/>
      <c r="M128" s="10"/>
      <c r="N128" s="10"/>
      <c r="O128" s="10"/>
      <c r="P128" s="10"/>
      <c r="Q128" s="10"/>
      <c r="R128" s="10"/>
      <c r="S128" s="10"/>
      <c r="T128" s="10"/>
      <c r="U128" s="10"/>
    </row>
    <row r="129" spans="1:21" ht="16.5" customHeight="1" x14ac:dyDescent="0.25">
      <c r="A129" s="7"/>
      <c r="B129" s="7"/>
      <c r="C129" s="7" t="s">
        <v>399</v>
      </c>
      <c r="D129" s="7"/>
      <c r="E129" s="7"/>
      <c r="F129" s="7"/>
      <c r="G129" s="7"/>
      <c r="H129" s="7"/>
      <c r="I129" s="7"/>
      <c r="J129" s="7"/>
      <c r="K129" s="7"/>
      <c r="L129" s="9" t="s">
        <v>317</v>
      </c>
      <c r="M129" s="18">
        <v>235972</v>
      </c>
      <c r="N129" s="18">
        <v>270169</v>
      </c>
      <c r="O129" s="18">
        <v>234101</v>
      </c>
      <c r="P129" s="21">
        <v>55479</v>
      </c>
      <c r="Q129" s="23">
        <v>1081</v>
      </c>
      <c r="R129" s="21">
        <v>30321</v>
      </c>
      <c r="S129" s="21">
        <v>11821</v>
      </c>
      <c r="T129" s="23">
        <v>3332</v>
      </c>
      <c r="U129" s="18">
        <v>842276</v>
      </c>
    </row>
    <row r="130" spans="1:21" ht="16.5" customHeight="1" x14ac:dyDescent="0.25">
      <c r="A130" s="7"/>
      <c r="B130" s="7" t="s">
        <v>400</v>
      </c>
      <c r="C130" s="7"/>
      <c r="D130" s="7"/>
      <c r="E130" s="7"/>
      <c r="F130" s="7"/>
      <c r="G130" s="7"/>
      <c r="H130" s="7"/>
      <c r="I130" s="7"/>
      <c r="J130" s="7"/>
      <c r="K130" s="7"/>
      <c r="L130" s="9"/>
      <c r="M130" s="10"/>
      <c r="N130" s="10"/>
      <c r="O130" s="10"/>
      <c r="P130" s="10"/>
      <c r="Q130" s="10"/>
      <c r="R130" s="10"/>
      <c r="S130" s="10"/>
      <c r="T130" s="10"/>
      <c r="U130" s="10"/>
    </row>
    <row r="131" spans="1:21" ht="16.5" customHeight="1" x14ac:dyDescent="0.25">
      <c r="A131" s="7"/>
      <c r="B131" s="7"/>
      <c r="C131" s="7" t="s">
        <v>401</v>
      </c>
      <c r="D131" s="7"/>
      <c r="E131" s="7"/>
      <c r="F131" s="7"/>
      <c r="G131" s="7"/>
      <c r="H131" s="7"/>
      <c r="I131" s="7"/>
      <c r="J131" s="7"/>
      <c r="K131" s="7"/>
      <c r="L131" s="9" t="s">
        <v>317</v>
      </c>
      <c r="M131" s="21">
        <v>12095</v>
      </c>
      <c r="N131" s="16" t="s">
        <v>110</v>
      </c>
      <c r="O131" s="16">
        <v>2</v>
      </c>
      <c r="P131" s="16" t="s">
        <v>110</v>
      </c>
      <c r="Q131" s="16">
        <v>2</v>
      </c>
      <c r="R131" s="34">
        <v>24</v>
      </c>
      <c r="S131" s="23">
        <v>1307</v>
      </c>
      <c r="T131" s="16" t="s">
        <v>110</v>
      </c>
      <c r="U131" s="21">
        <v>13430</v>
      </c>
    </row>
    <row r="132" spans="1:21" ht="16.5" customHeight="1" x14ac:dyDescent="0.25">
      <c r="A132" s="7"/>
      <c r="B132" s="7"/>
      <c r="C132" s="7" t="s">
        <v>402</v>
      </c>
      <c r="D132" s="7"/>
      <c r="E132" s="7"/>
      <c r="F132" s="7"/>
      <c r="G132" s="7"/>
      <c r="H132" s="7"/>
      <c r="I132" s="7"/>
      <c r="J132" s="7"/>
      <c r="K132" s="7"/>
      <c r="L132" s="9" t="s">
        <v>317</v>
      </c>
      <c r="M132" s="23">
        <v>6509</v>
      </c>
      <c r="N132" s="16" t="s">
        <v>110</v>
      </c>
      <c r="O132" s="23">
        <v>1027</v>
      </c>
      <c r="P132" s="23">
        <v>2819</v>
      </c>
      <c r="Q132" s="16" t="s">
        <v>110</v>
      </c>
      <c r="R132" s="20">
        <v>315</v>
      </c>
      <c r="S132" s="34">
        <v>19</v>
      </c>
      <c r="T132" s="16" t="s">
        <v>110</v>
      </c>
      <c r="U132" s="21">
        <v>10689</v>
      </c>
    </row>
    <row r="133" spans="1:21" ht="16.5" customHeight="1" x14ac:dyDescent="0.25">
      <c r="A133" s="7"/>
      <c r="B133" s="7" t="s">
        <v>403</v>
      </c>
      <c r="C133" s="7"/>
      <c r="D133" s="7"/>
      <c r="E133" s="7"/>
      <c r="F133" s="7"/>
      <c r="G133" s="7"/>
      <c r="H133" s="7"/>
      <c r="I133" s="7"/>
      <c r="J133" s="7"/>
      <c r="K133" s="7"/>
      <c r="L133" s="9"/>
      <c r="M133" s="10"/>
      <c r="N133" s="10"/>
      <c r="O133" s="10"/>
      <c r="P133" s="10"/>
      <c r="Q133" s="10"/>
      <c r="R133" s="10"/>
      <c r="S133" s="10"/>
      <c r="T133" s="10"/>
      <c r="U133" s="10"/>
    </row>
    <row r="134" spans="1:21" ht="16.5" customHeight="1" x14ac:dyDescent="0.25">
      <c r="A134" s="7"/>
      <c r="B134" s="7"/>
      <c r="C134" s="7" t="s">
        <v>404</v>
      </c>
      <c r="D134" s="7"/>
      <c r="E134" s="7"/>
      <c r="F134" s="7"/>
      <c r="G134" s="7"/>
      <c r="H134" s="7"/>
      <c r="I134" s="7"/>
      <c r="J134" s="7"/>
      <c r="K134" s="7"/>
      <c r="L134" s="9" t="s">
        <v>317</v>
      </c>
      <c r="M134" s="18">
        <v>405099</v>
      </c>
      <c r="N134" s="16" t="s">
        <v>110</v>
      </c>
      <c r="O134" s="18">
        <v>411992</v>
      </c>
      <c r="P134" s="18">
        <v>159879</v>
      </c>
      <c r="Q134" s="23">
        <v>7125</v>
      </c>
      <c r="R134" s="21">
        <v>65179</v>
      </c>
      <c r="S134" s="21">
        <v>18056</v>
      </c>
      <c r="T134" s="23">
        <v>2998</v>
      </c>
      <c r="U134" s="25">
        <v>1070328</v>
      </c>
    </row>
    <row r="135" spans="1:21" ht="16.5" customHeight="1" x14ac:dyDescent="0.25">
      <c r="A135" s="7" t="s">
        <v>410</v>
      </c>
      <c r="B135" s="7"/>
      <c r="C135" s="7"/>
      <c r="D135" s="7"/>
      <c r="E135" s="7"/>
      <c r="F135" s="7"/>
      <c r="G135" s="7"/>
      <c r="H135" s="7"/>
      <c r="I135" s="7"/>
      <c r="J135" s="7"/>
      <c r="K135" s="7"/>
      <c r="L135" s="9"/>
      <c r="M135" s="10"/>
      <c r="N135" s="10"/>
      <c r="O135" s="10"/>
      <c r="P135" s="10"/>
      <c r="Q135" s="10"/>
      <c r="R135" s="10"/>
      <c r="S135" s="10"/>
      <c r="T135" s="10"/>
      <c r="U135" s="10"/>
    </row>
    <row r="136" spans="1:21" ht="16.5" customHeight="1" x14ac:dyDescent="0.25">
      <c r="A136" s="7"/>
      <c r="B136" s="7" t="s">
        <v>384</v>
      </c>
      <c r="C136" s="7"/>
      <c r="D136" s="7"/>
      <c r="E136" s="7"/>
      <c r="F136" s="7"/>
      <c r="G136" s="7"/>
      <c r="H136" s="7"/>
      <c r="I136" s="7"/>
      <c r="J136" s="7"/>
      <c r="K136" s="7"/>
      <c r="L136" s="9"/>
      <c r="M136" s="10"/>
      <c r="N136" s="10"/>
      <c r="O136" s="10"/>
      <c r="P136" s="10"/>
      <c r="Q136" s="10"/>
      <c r="R136" s="10"/>
      <c r="S136" s="10"/>
      <c r="T136" s="10"/>
      <c r="U136" s="10"/>
    </row>
    <row r="137" spans="1:21" ht="16.5" customHeight="1" x14ac:dyDescent="0.25">
      <c r="A137" s="7"/>
      <c r="B137" s="7"/>
      <c r="C137" s="7" t="s">
        <v>385</v>
      </c>
      <c r="D137" s="7"/>
      <c r="E137" s="7"/>
      <c r="F137" s="7"/>
      <c r="G137" s="7"/>
      <c r="H137" s="7"/>
      <c r="I137" s="7"/>
      <c r="J137" s="7"/>
      <c r="K137" s="7"/>
      <c r="L137" s="9" t="s">
        <v>386</v>
      </c>
      <c r="M137" s="21">
        <v>38890</v>
      </c>
      <c r="N137" s="18">
        <v>260765</v>
      </c>
      <c r="O137" s="18">
        <v>120611</v>
      </c>
      <c r="P137" s="23">
        <v>7080</v>
      </c>
      <c r="Q137" s="23">
        <v>3411</v>
      </c>
      <c r="R137" s="23">
        <v>3534</v>
      </c>
      <c r="S137" s="23">
        <v>4830</v>
      </c>
      <c r="T137" s="20">
        <v>176</v>
      </c>
      <c r="U137" s="18">
        <v>439297</v>
      </c>
    </row>
    <row r="138" spans="1:21" ht="16.5" customHeight="1" x14ac:dyDescent="0.25">
      <c r="A138" s="7"/>
      <c r="B138" s="7"/>
      <c r="C138" s="7" t="s">
        <v>387</v>
      </c>
      <c r="D138" s="7"/>
      <c r="E138" s="7"/>
      <c r="F138" s="7"/>
      <c r="G138" s="7"/>
      <c r="H138" s="7"/>
      <c r="I138" s="7"/>
      <c r="J138" s="7"/>
      <c r="K138" s="7"/>
      <c r="L138" s="9" t="s">
        <v>386</v>
      </c>
      <c r="M138" s="21">
        <v>48021</v>
      </c>
      <c r="N138" s="21">
        <v>73600</v>
      </c>
      <c r="O138" s="21">
        <v>19864</v>
      </c>
      <c r="P138" s="21">
        <v>21201</v>
      </c>
      <c r="Q138" s="21">
        <v>14104</v>
      </c>
      <c r="R138" s="23">
        <v>5244</v>
      </c>
      <c r="S138" s="34">
        <v>37</v>
      </c>
      <c r="T138" s="20">
        <v>155</v>
      </c>
      <c r="U138" s="18">
        <v>182226</v>
      </c>
    </row>
    <row r="139" spans="1:21" ht="29.4" customHeight="1" x14ac:dyDescent="0.25">
      <c r="A139" s="7"/>
      <c r="B139" s="7"/>
      <c r="C139" s="74" t="s">
        <v>388</v>
      </c>
      <c r="D139" s="74"/>
      <c r="E139" s="74"/>
      <c r="F139" s="74"/>
      <c r="G139" s="74"/>
      <c r="H139" s="74"/>
      <c r="I139" s="74"/>
      <c r="J139" s="74"/>
      <c r="K139" s="74"/>
      <c r="L139" s="9" t="s">
        <v>386</v>
      </c>
      <c r="M139" s="18">
        <v>228081</v>
      </c>
      <c r="N139" s="18">
        <v>105005</v>
      </c>
      <c r="O139" s="21">
        <v>49203</v>
      </c>
      <c r="P139" s="23">
        <v>2251</v>
      </c>
      <c r="Q139" s="21">
        <v>25633</v>
      </c>
      <c r="R139" s="21">
        <v>12558</v>
      </c>
      <c r="S139" s="21">
        <v>23328</v>
      </c>
      <c r="T139" s="20">
        <v>523</v>
      </c>
      <c r="U139" s="18">
        <v>446582</v>
      </c>
    </row>
    <row r="140" spans="1:21" ht="16.5" customHeight="1" x14ac:dyDescent="0.25">
      <c r="A140" s="7"/>
      <c r="B140" s="7"/>
      <c r="C140" s="7" t="s">
        <v>389</v>
      </c>
      <c r="D140" s="7"/>
      <c r="E140" s="7"/>
      <c r="F140" s="7"/>
      <c r="G140" s="7"/>
      <c r="H140" s="7"/>
      <c r="I140" s="7"/>
      <c r="J140" s="7"/>
      <c r="K140" s="7"/>
      <c r="L140" s="9" t="s">
        <v>386</v>
      </c>
      <c r="M140" s="18">
        <v>282860</v>
      </c>
      <c r="N140" s="18">
        <v>619509</v>
      </c>
      <c r="O140" s="25">
        <v>1012821</v>
      </c>
      <c r="P140" s="18">
        <v>366581</v>
      </c>
      <c r="Q140" s="18">
        <v>167939</v>
      </c>
      <c r="R140" s="21">
        <v>73637</v>
      </c>
      <c r="S140" s="21">
        <v>28617</v>
      </c>
      <c r="T140" s="23">
        <v>3170</v>
      </c>
      <c r="U140" s="25">
        <v>2555134</v>
      </c>
    </row>
    <row r="141" spans="1:21" ht="29.4" customHeight="1" x14ac:dyDescent="0.25">
      <c r="A141" s="7"/>
      <c r="B141" s="7"/>
      <c r="C141" s="74" t="s">
        <v>390</v>
      </c>
      <c r="D141" s="74"/>
      <c r="E141" s="74"/>
      <c r="F141" s="74"/>
      <c r="G141" s="74"/>
      <c r="H141" s="74"/>
      <c r="I141" s="74"/>
      <c r="J141" s="74"/>
      <c r="K141" s="74"/>
      <c r="L141" s="9" t="s">
        <v>386</v>
      </c>
      <c r="M141" s="21">
        <v>58409</v>
      </c>
      <c r="N141" s="23">
        <v>7925</v>
      </c>
      <c r="O141" s="21">
        <v>55597</v>
      </c>
      <c r="P141" s="21">
        <v>17251</v>
      </c>
      <c r="Q141" s="21">
        <v>56798</v>
      </c>
      <c r="R141" s="23">
        <v>4982</v>
      </c>
      <c r="S141" s="23">
        <v>6173</v>
      </c>
      <c r="T141" s="20">
        <v>406</v>
      </c>
      <c r="U141" s="18">
        <v>207541</v>
      </c>
    </row>
    <row r="142" spans="1:21" ht="16.5" customHeight="1" x14ac:dyDescent="0.25">
      <c r="A142" s="7"/>
      <c r="B142" s="7"/>
      <c r="C142" s="7" t="s">
        <v>391</v>
      </c>
      <c r="D142" s="7"/>
      <c r="E142" s="7"/>
      <c r="F142" s="7"/>
      <c r="G142" s="7"/>
      <c r="H142" s="7"/>
      <c r="I142" s="7"/>
      <c r="J142" s="7"/>
      <c r="K142" s="7"/>
      <c r="L142" s="9" t="s">
        <v>386</v>
      </c>
      <c r="M142" s="18">
        <v>404096</v>
      </c>
      <c r="N142" s="18">
        <v>355654</v>
      </c>
      <c r="O142" s="18">
        <v>271016</v>
      </c>
      <c r="P142" s="18">
        <v>156823</v>
      </c>
      <c r="Q142" s="21">
        <v>47550</v>
      </c>
      <c r="R142" s="21">
        <v>42491</v>
      </c>
      <c r="S142" s="21">
        <v>30411</v>
      </c>
      <c r="T142" s="23">
        <v>4024</v>
      </c>
      <c r="U142" s="25">
        <v>1312065</v>
      </c>
    </row>
    <row r="143" spans="1:21" ht="16.5" customHeight="1" x14ac:dyDescent="0.25">
      <c r="A143" s="7"/>
      <c r="B143" s="7"/>
      <c r="C143" s="7" t="s">
        <v>392</v>
      </c>
      <c r="D143" s="7"/>
      <c r="E143" s="7"/>
      <c r="F143" s="7"/>
      <c r="G143" s="7"/>
      <c r="H143" s="7"/>
      <c r="I143" s="7"/>
      <c r="J143" s="7"/>
      <c r="K143" s="7"/>
      <c r="L143" s="9" t="s">
        <v>386</v>
      </c>
      <c r="M143" s="21">
        <v>63874</v>
      </c>
      <c r="N143" s="21">
        <v>38060</v>
      </c>
      <c r="O143" s="21">
        <v>52421</v>
      </c>
      <c r="P143" s="21">
        <v>34528</v>
      </c>
      <c r="Q143" s="23">
        <v>6665</v>
      </c>
      <c r="R143" s="23">
        <v>3660</v>
      </c>
      <c r="S143" s="23">
        <v>2546</v>
      </c>
      <c r="T143" s="34">
        <v>43</v>
      </c>
      <c r="U143" s="18">
        <v>201797</v>
      </c>
    </row>
    <row r="144" spans="1:21" ht="16.5" customHeight="1" x14ac:dyDescent="0.25">
      <c r="A144" s="7"/>
      <c r="B144" s="7"/>
      <c r="C144" s="7" t="s">
        <v>393</v>
      </c>
      <c r="D144" s="7"/>
      <c r="E144" s="7"/>
      <c r="F144" s="7"/>
      <c r="G144" s="7"/>
      <c r="H144" s="7"/>
      <c r="I144" s="7"/>
      <c r="J144" s="7"/>
      <c r="K144" s="7"/>
      <c r="L144" s="9" t="s">
        <v>386</v>
      </c>
      <c r="M144" s="18">
        <v>113410</v>
      </c>
      <c r="N144" s="18">
        <v>304944</v>
      </c>
      <c r="O144" s="18">
        <v>143052</v>
      </c>
      <c r="P144" s="21">
        <v>62250</v>
      </c>
      <c r="Q144" s="21">
        <v>47802</v>
      </c>
      <c r="R144" s="21">
        <v>20526</v>
      </c>
      <c r="S144" s="23">
        <v>8617</v>
      </c>
      <c r="T144" s="34">
        <v>20</v>
      </c>
      <c r="U144" s="18">
        <v>700621</v>
      </c>
    </row>
    <row r="145" spans="1:21" ht="16.5" customHeight="1" x14ac:dyDescent="0.25">
      <c r="A145" s="7"/>
      <c r="B145" s="7"/>
      <c r="C145" s="7" t="s">
        <v>394</v>
      </c>
      <c r="D145" s="7"/>
      <c r="E145" s="7"/>
      <c r="F145" s="7"/>
      <c r="G145" s="7"/>
      <c r="H145" s="7"/>
      <c r="I145" s="7"/>
      <c r="J145" s="7"/>
      <c r="K145" s="7"/>
      <c r="L145" s="9" t="s">
        <v>386</v>
      </c>
      <c r="M145" s="21">
        <v>21052</v>
      </c>
      <c r="N145" s="16" t="s">
        <v>110</v>
      </c>
      <c r="O145" s="23">
        <v>1216</v>
      </c>
      <c r="P145" s="23">
        <v>6694</v>
      </c>
      <c r="Q145" s="20">
        <v>760</v>
      </c>
      <c r="R145" s="34">
        <v>72</v>
      </c>
      <c r="S145" s="16" t="s">
        <v>110</v>
      </c>
      <c r="T145" s="20">
        <v>187</v>
      </c>
      <c r="U145" s="21">
        <v>29981</v>
      </c>
    </row>
    <row r="146" spans="1:21" ht="16.5" customHeight="1" x14ac:dyDescent="0.25">
      <c r="A146" s="7"/>
      <c r="B146" s="7"/>
      <c r="C146" s="7" t="s">
        <v>395</v>
      </c>
      <c r="D146" s="7"/>
      <c r="E146" s="7"/>
      <c r="F146" s="7"/>
      <c r="G146" s="7"/>
      <c r="H146" s="7"/>
      <c r="I146" s="7"/>
      <c r="J146" s="7"/>
      <c r="K146" s="7"/>
      <c r="L146" s="9" t="s">
        <v>386</v>
      </c>
      <c r="M146" s="18">
        <v>574312</v>
      </c>
      <c r="N146" s="18">
        <v>346380</v>
      </c>
      <c r="O146" s="18">
        <v>184659</v>
      </c>
      <c r="P146" s="18">
        <v>114789</v>
      </c>
      <c r="Q146" s="21">
        <v>29316</v>
      </c>
      <c r="R146" s="21">
        <v>78021</v>
      </c>
      <c r="S146" s="21">
        <v>35812</v>
      </c>
      <c r="T146" s="23">
        <v>1363</v>
      </c>
      <c r="U146" s="25">
        <v>1364652</v>
      </c>
    </row>
    <row r="147" spans="1:21" ht="16.5" customHeight="1" x14ac:dyDescent="0.25">
      <c r="A147" s="7"/>
      <c r="B147" s="7"/>
      <c r="C147" s="7" t="s">
        <v>396</v>
      </c>
      <c r="D147" s="7"/>
      <c r="E147" s="7"/>
      <c r="F147" s="7"/>
      <c r="G147" s="7"/>
      <c r="H147" s="7"/>
      <c r="I147" s="7"/>
      <c r="J147" s="7"/>
      <c r="K147" s="7"/>
      <c r="L147" s="9" t="s">
        <v>386</v>
      </c>
      <c r="M147" s="18">
        <v>489453</v>
      </c>
      <c r="N147" s="18">
        <v>411663</v>
      </c>
      <c r="O147" s="18">
        <v>363082</v>
      </c>
      <c r="P147" s="21">
        <v>64297</v>
      </c>
      <c r="Q147" s="18">
        <v>118439</v>
      </c>
      <c r="R147" s="21">
        <v>38048</v>
      </c>
      <c r="S147" s="21">
        <v>32873</v>
      </c>
      <c r="T147" s="20">
        <v>481</v>
      </c>
      <c r="U147" s="25">
        <v>1518336</v>
      </c>
    </row>
    <row r="148" spans="1:21" ht="16.5" customHeight="1" x14ac:dyDescent="0.25">
      <c r="A148" s="7"/>
      <c r="B148" s="7"/>
      <c r="C148" s="7" t="s">
        <v>397</v>
      </c>
      <c r="D148" s="7"/>
      <c r="E148" s="7"/>
      <c r="F148" s="7"/>
      <c r="G148" s="7"/>
      <c r="H148" s="7"/>
      <c r="I148" s="7"/>
      <c r="J148" s="7"/>
      <c r="K148" s="7"/>
      <c r="L148" s="9" t="s">
        <v>386</v>
      </c>
      <c r="M148" s="18">
        <v>666554</v>
      </c>
      <c r="N148" s="18">
        <v>219545</v>
      </c>
      <c r="O148" s="18">
        <v>333088</v>
      </c>
      <c r="P148" s="18">
        <v>251489</v>
      </c>
      <c r="Q148" s="18">
        <v>135831</v>
      </c>
      <c r="R148" s="21">
        <v>31625</v>
      </c>
      <c r="S148" s="21">
        <v>39720</v>
      </c>
      <c r="T148" s="23">
        <v>3847</v>
      </c>
      <c r="U148" s="25">
        <v>1681699</v>
      </c>
    </row>
    <row r="149" spans="1:21" ht="16.5" customHeight="1" x14ac:dyDescent="0.25">
      <c r="A149" s="7"/>
      <c r="B149" s="7"/>
      <c r="C149" s="7" t="s">
        <v>213</v>
      </c>
      <c r="D149" s="7"/>
      <c r="E149" s="7"/>
      <c r="F149" s="7"/>
      <c r="G149" s="7"/>
      <c r="H149" s="7"/>
      <c r="I149" s="7"/>
      <c r="J149" s="7"/>
      <c r="K149" s="7"/>
      <c r="L149" s="9" t="s">
        <v>386</v>
      </c>
      <c r="M149" s="25">
        <v>2989012</v>
      </c>
      <c r="N149" s="25">
        <v>2743050</v>
      </c>
      <c r="O149" s="25">
        <v>2606630</v>
      </c>
      <c r="P149" s="25">
        <v>1105234</v>
      </c>
      <c r="Q149" s="18">
        <v>654248</v>
      </c>
      <c r="R149" s="18">
        <v>314398</v>
      </c>
      <c r="S149" s="18">
        <v>212964</v>
      </c>
      <c r="T149" s="21">
        <v>14395</v>
      </c>
      <c r="U149" s="24">
        <v>10639931</v>
      </c>
    </row>
    <row r="150" spans="1:21" ht="16.5" customHeight="1" x14ac:dyDescent="0.25">
      <c r="A150" s="7"/>
      <c r="B150" s="7" t="s">
        <v>398</v>
      </c>
      <c r="C150" s="7"/>
      <c r="D150" s="7"/>
      <c r="E150" s="7"/>
      <c r="F150" s="7"/>
      <c r="G150" s="7"/>
      <c r="H150" s="7"/>
      <c r="I150" s="7"/>
      <c r="J150" s="7"/>
      <c r="K150" s="7"/>
      <c r="L150" s="9"/>
      <c r="M150" s="10"/>
      <c r="N150" s="10"/>
      <c r="O150" s="10"/>
      <c r="P150" s="10"/>
      <c r="Q150" s="10"/>
      <c r="R150" s="10"/>
      <c r="S150" s="10"/>
      <c r="T150" s="10"/>
      <c r="U150" s="10"/>
    </row>
    <row r="151" spans="1:21" ht="16.5" customHeight="1" x14ac:dyDescent="0.25">
      <c r="A151" s="7"/>
      <c r="B151" s="7"/>
      <c r="C151" s="7" t="s">
        <v>399</v>
      </c>
      <c r="D151" s="7"/>
      <c r="E151" s="7"/>
      <c r="F151" s="7"/>
      <c r="G151" s="7"/>
      <c r="H151" s="7"/>
      <c r="I151" s="7"/>
      <c r="J151" s="7"/>
      <c r="K151" s="7"/>
      <c r="L151" s="9" t="s">
        <v>317</v>
      </c>
      <c r="M151" s="18">
        <v>450213</v>
      </c>
      <c r="N151" s="18">
        <v>318340</v>
      </c>
      <c r="O151" s="18">
        <v>320749</v>
      </c>
      <c r="P151" s="21">
        <v>60473</v>
      </c>
      <c r="Q151" s="18">
        <v>108806</v>
      </c>
      <c r="R151" s="21">
        <v>41632</v>
      </c>
      <c r="S151" s="21">
        <v>13451</v>
      </c>
      <c r="T151" s="21">
        <v>29452</v>
      </c>
      <c r="U151" s="25">
        <v>1343116</v>
      </c>
    </row>
    <row r="152" spans="1:21" ht="16.5" customHeight="1" x14ac:dyDescent="0.25">
      <c r="A152" s="7"/>
      <c r="B152" s="7" t="s">
        <v>400</v>
      </c>
      <c r="C152" s="7"/>
      <c r="D152" s="7"/>
      <c r="E152" s="7"/>
      <c r="F152" s="7"/>
      <c r="G152" s="7"/>
      <c r="H152" s="7"/>
      <c r="I152" s="7"/>
      <c r="J152" s="7"/>
      <c r="K152" s="7"/>
      <c r="L152" s="9"/>
      <c r="M152" s="10"/>
      <c r="N152" s="10"/>
      <c r="O152" s="10"/>
      <c r="P152" s="10"/>
      <c r="Q152" s="10"/>
      <c r="R152" s="10"/>
      <c r="S152" s="10"/>
      <c r="T152" s="10"/>
      <c r="U152" s="10"/>
    </row>
    <row r="153" spans="1:21" ht="16.5" customHeight="1" x14ac:dyDescent="0.25">
      <c r="A153" s="7"/>
      <c r="B153" s="7"/>
      <c r="C153" s="7" t="s">
        <v>401</v>
      </c>
      <c r="D153" s="7"/>
      <c r="E153" s="7"/>
      <c r="F153" s="7"/>
      <c r="G153" s="7"/>
      <c r="H153" s="7"/>
      <c r="I153" s="7"/>
      <c r="J153" s="7"/>
      <c r="K153" s="7"/>
      <c r="L153" s="9" t="s">
        <v>317</v>
      </c>
      <c r="M153" s="23">
        <v>9921</v>
      </c>
      <c r="N153" s="16" t="s">
        <v>110</v>
      </c>
      <c r="O153" s="16" t="s">
        <v>110</v>
      </c>
      <c r="P153" s="16" t="s">
        <v>110</v>
      </c>
      <c r="Q153" s="20">
        <v>412</v>
      </c>
      <c r="R153" s="34">
        <v>37</v>
      </c>
      <c r="S153" s="23">
        <v>1959</v>
      </c>
      <c r="T153" s="34">
        <v>20</v>
      </c>
      <c r="U153" s="21">
        <v>12349</v>
      </c>
    </row>
    <row r="154" spans="1:21" ht="16.5" customHeight="1" x14ac:dyDescent="0.25">
      <c r="A154" s="7"/>
      <c r="B154" s="7"/>
      <c r="C154" s="7" t="s">
        <v>402</v>
      </c>
      <c r="D154" s="7"/>
      <c r="E154" s="7"/>
      <c r="F154" s="7"/>
      <c r="G154" s="7"/>
      <c r="H154" s="7"/>
      <c r="I154" s="7"/>
      <c r="J154" s="7"/>
      <c r="K154" s="7"/>
      <c r="L154" s="9" t="s">
        <v>317</v>
      </c>
      <c r="M154" s="21">
        <v>14092</v>
      </c>
      <c r="N154" s="16" t="s">
        <v>110</v>
      </c>
      <c r="O154" s="23">
        <v>2298</v>
      </c>
      <c r="P154" s="21">
        <v>57912</v>
      </c>
      <c r="Q154" s="23">
        <v>7716</v>
      </c>
      <c r="R154" s="20">
        <v>123</v>
      </c>
      <c r="S154" s="20">
        <v>482</v>
      </c>
      <c r="T154" s="16">
        <v>1</v>
      </c>
      <c r="U154" s="21">
        <v>82624</v>
      </c>
    </row>
    <row r="155" spans="1:21" ht="16.5" customHeight="1" x14ac:dyDescent="0.25">
      <c r="A155" s="7"/>
      <c r="B155" s="7" t="s">
        <v>403</v>
      </c>
      <c r="C155" s="7"/>
      <c r="D155" s="7"/>
      <c r="E155" s="7"/>
      <c r="F155" s="7"/>
      <c r="G155" s="7"/>
      <c r="H155" s="7"/>
      <c r="I155" s="7"/>
      <c r="J155" s="7"/>
      <c r="K155" s="7"/>
      <c r="L155" s="9"/>
      <c r="M155" s="10"/>
      <c r="N155" s="10"/>
      <c r="O155" s="10"/>
      <c r="P155" s="10"/>
      <c r="Q155" s="10"/>
      <c r="R155" s="10"/>
      <c r="S155" s="10"/>
      <c r="T155" s="10"/>
      <c r="U155" s="10"/>
    </row>
    <row r="156" spans="1:21" ht="16.5" customHeight="1" x14ac:dyDescent="0.25">
      <c r="A156" s="7"/>
      <c r="B156" s="7"/>
      <c r="C156" s="7" t="s">
        <v>404</v>
      </c>
      <c r="D156" s="7"/>
      <c r="E156" s="7"/>
      <c r="F156" s="7"/>
      <c r="G156" s="7"/>
      <c r="H156" s="7"/>
      <c r="I156" s="7"/>
      <c r="J156" s="7"/>
      <c r="K156" s="7"/>
      <c r="L156" s="9" t="s">
        <v>317</v>
      </c>
      <c r="M156" s="18">
        <v>409908</v>
      </c>
      <c r="N156" s="16" t="s">
        <v>110</v>
      </c>
      <c r="O156" s="18">
        <v>451403</v>
      </c>
      <c r="P156" s="18">
        <v>174369</v>
      </c>
      <c r="Q156" s="21">
        <v>64214</v>
      </c>
      <c r="R156" s="21">
        <v>67107</v>
      </c>
      <c r="S156" s="21">
        <v>23074</v>
      </c>
      <c r="T156" s="23">
        <v>7296</v>
      </c>
      <c r="U156" s="25">
        <v>1197371</v>
      </c>
    </row>
    <row r="157" spans="1:21" ht="16.5" customHeight="1" x14ac:dyDescent="0.25">
      <c r="A157" s="7" t="s">
        <v>411</v>
      </c>
      <c r="B157" s="7"/>
      <c r="C157" s="7"/>
      <c r="D157" s="7"/>
      <c r="E157" s="7"/>
      <c r="F157" s="7"/>
      <c r="G157" s="7"/>
      <c r="H157" s="7"/>
      <c r="I157" s="7"/>
      <c r="J157" s="7"/>
      <c r="K157" s="7"/>
      <c r="L157" s="9"/>
      <c r="M157" s="10"/>
      <c r="N157" s="10"/>
      <c r="O157" s="10"/>
      <c r="P157" s="10"/>
      <c r="Q157" s="10"/>
      <c r="R157" s="10"/>
      <c r="S157" s="10"/>
      <c r="T157" s="10"/>
      <c r="U157" s="10"/>
    </row>
    <row r="158" spans="1:21" ht="16.5" customHeight="1" x14ac:dyDescent="0.25">
      <c r="A158" s="7"/>
      <c r="B158" s="7" t="s">
        <v>384</v>
      </c>
      <c r="C158" s="7"/>
      <c r="D158" s="7"/>
      <c r="E158" s="7"/>
      <c r="F158" s="7"/>
      <c r="G158" s="7"/>
      <c r="H158" s="7"/>
      <c r="I158" s="7"/>
      <c r="J158" s="7"/>
      <c r="K158" s="7"/>
      <c r="L158" s="9"/>
      <c r="M158" s="10"/>
      <c r="N158" s="10"/>
      <c r="O158" s="10"/>
      <c r="P158" s="10"/>
      <c r="Q158" s="10"/>
      <c r="R158" s="10"/>
      <c r="S158" s="10"/>
      <c r="T158" s="10"/>
      <c r="U158" s="10"/>
    </row>
    <row r="159" spans="1:21" ht="16.5" customHeight="1" x14ac:dyDescent="0.25">
      <c r="A159" s="7"/>
      <c r="B159" s="7"/>
      <c r="C159" s="7" t="s">
        <v>385</v>
      </c>
      <c r="D159" s="7"/>
      <c r="E159" s="7"/>
      <c r="F159" s="7"/>
      <c r="G159" s="7"/>
      <c r="H159" s="7"/>
      <c r="I159" s="7"/>
      <c r="J159" s="7"/>
      <c r="K159" s="7"/>
      <c r="L159" s="9" t="s">
        <v>386</v>
      </c>
      <c r="M159" s="21">
        <v>42659</v>
      </c>
      <c r="N159" s="18">
        <v>262584</v>
      </c>
      <c r="O159" s="18">
        <v>112637</v>
      </c>
      <c r="P159" s="23">
        <v>4656</v>
      </c>
      <c r="Q159" s="23">
        <v>4378</v>
      </c>
      <c r="R159" s="23">
        <v>3145</v>
      </c>
      <c r="S159" s="23">
        <v>6775</v>
      </c>
      <c r="T159" s="20">
        <v>120</v>
      </c>
      <c r="U159" s="18">
        <v>436954</v>
      </c>
    </row>
    <row r="160" spans="1:21" ht="16.5" customHeight="1" x14ac:dyDescent="0.25">
      <c r="A160" s="7"/>
      <c r="B160" s="7"/>
      <c r="C160" s="7" t="s">
        <v>387</v>
      </c>
      <c r="D160" s="7"/>
      <c r="E160" s="7"/>
      <c r="F160" s="7"/>
      <c r="G160" s="7"/>
      <c r="H160" s="7"/>
      <c r="I160" s="7"/>
      <c r="J160" s="7"/>
      <c r="K160" s="7"/>
      <c r="L160" s="9" t="s">
        <v>386</v>
      </c>
      <c r="M160" s="21">
        <v>55058</v>
      </c>
      <c r="N160" s="21">
        <v>82809</v>
      </c>
      <c r="O160" s="21">
        <v>14565</v>
      </c>
      <c r="P160" s="21">
        <v>23053</v>
      </c>
      <c r="Q160" s="21">
        <v>14377</v>
      </c>
      <c r="R160" s="23">
        <v>5409</v>
      </c>
      <c r="S160" s="20">
        <v>223</v>
      </c>
      <c r="T160" s="20">
        <v>328</v>
      </c>
      <c r="U160" s="18">
        <v>195822</v>
      </c>
    </row>
    <row r="161" spans="1:21" ht="29.4" customHeight="1" x14ac:dyDescent="0.25">
      <c r="A161" s="7"/>
      <c r="B161" s="7"/>
      <c r="C161" s="74" t="s">
        <v>388</v>
      </c>
      <c r="D161" s="74"/>
      <c r="E161" s="74"/>
      <c r="F161" s="74"/>
      <c r="G161" s="74"/>
      <c r="H161" s="74"/>
      <c r="I161" s="74"/>
      <c r="J161" s="74"/>
      <c r="K161" s="74"/>
      <c r="L161" s="9" t="s">
        <v>386</v>
      </c>
      <c r="M161" s="18">
        <v>270783</v>
      </c>
      <c r="N161" s="18">
        <v>110015</v>
      </c>
      <c r="O161" s="21">
        <v>55242</v>
      </c>
      <c r="P161" s="23">
        <v>4058</v>
      </c>
      <c r="Q161" s="21">
        <v>25986</v>
      </c>
      <c r="R161" s="21">
        <v>14458</v>
      </c>
      <c r="S161" s="21">
        <v>30569</v>
      </c>
      <c r="T161" s="20">
        <v>715</v>
      </c>
      <c r="U161" s="18">
        <v>511826</v>
      </c>
    </row>
    <row r="162" spans="1:21" ht="16.5" customHeight="1" x14ac:dyDescent="0.25">
      <c r="A162" s="7"/>
      <c r="B162" s="7"/>
      <c r="C162" s="7" t="s">
        <v>389</v>
      </c>
      <c r="D162" s="7"/>
      <c r="E162" s="7"/>
      <c r="F162" s="7"/>
      <c r="G162" s="7"/>
      <c r="H162" s="7"/>
      <c r="I162" s="7"/>
      <c r="J162" s="7"/>
      <c r="K162" s="7"/>
      <c r="L162" s="9" t="s">
        <v>386</v>
      </c>
      <c r="M162" s="18">
        <v>285348</v>
      </c>
      <c r="N162" s="18">
        <v>633540</v>
      </c>
      <c r="O162" s="25">
        <v>1008034</v>
      </c>
      <c r="P162" s="18">
        <v>429000</v>
      </c>
      <c r="Q162" s="18">
        <v>160643</v>
      </c>
      <c r="R162" s="21">
        <v>70966</v>
      </c>
      <c r="S162" s="21">
        <v>34102</v>
      </c>
      <c r="T162" s="23">
        <v>2466</v>
      </c>
      <c r="U162" s="25">
        <v>2624099</v>
      </c>
    </row>
    <row r="163" spans="1:21" ht="29.4" customHeight="1" x14ac:dyDescent="0.25">
      <c r="A163" s="7"/>
      <c r="B163" s="7"/>
      <c r="C163" s="74" t="s">
        <v>390</v>
      </c>
      <c r="D163" s="74"/>
      <c r="E163" s="74"/>
      <c r="F163" s="74"/>
      <c r="G163" s="74"/>
      <c r="H163" s="74"/>
      <c r="I163" s="74"/>
      <c r="J163" s="74"/>
      <c r="K163" s="74"/>
      <c r="L163" s="9" t="s">
        <v>386</v>
      </c>
      <c r="M163" s="21">
        <v>55449</v>
      </c>
      <c r="N163" s="21">
        <v>10889</v>
      </c>
      <c r="O163" s="21">
        <v>66406</v>
      </c>
      <c r="P163" s="21">
        <v>32620</v>
      </c>
      <c r="Q163" s="21">
        <v>61004</v>
      </c>
      <c r="R163" s="23">
        <v>2899</v>
      </c>
      <c r="S163" s="23">
        <v>5539</v>
      </c>
      <c r="T163" s="20">
        <v>877</v>
      </c>
      <c r="U163" s="18">
        <v>235683</v>
      </c>
    </row>
    <row r="164" spans="1:21" ht="16.5" customHeight="1" x14ac:dyDescent="0.25">
      <c r="A164" s="7"/>
      <c r="B164" s="7"/>
      <c r="C164" s="7" t="s">
        <v>391</v>
      </c>
      <c r="D164" s="7"/>
      <c r="E164" s="7"/>
      <c r="F164" s="7"/>
      <c r="G164" s="7"/>
      <c r="H164" s="7"/>
      <c r="I164" s="7"/>
      <c r="J164" s="7"/>
      <c r="K164" s="7"/>
      <c r="L164" s="9" t="s">
        <v>386</v>
      </c>
      <c r="M164" s="18">
        <v>433105</v>
      </c>
      <c r="N164" s="18">
        <v>347964</v>
      </c>
      <c r="O164" s="18">
        <v>242574</v>
      </c>
      <c r="P164" s="18">
        <v>162108</v>
      </c>
      <c r="Q164" s="21">
        <v>48635</v>
      </c>
      <c r="R164" s="21">
        <v>44655</v>
      </c>
      <c r="S164" s="21">
        <v>39130</v>
      </c>
      <c r="T164" s="23">
        <v>2106</v>
      </c>
      <c r="U164" s="25">
        <v>1320277</v>
      </c>
    </row>
    <row r="165" spans="1:21" ht="16.5" customHeight="1" x14ac:dyDescent="0.25">
      <c r="A165" s="7"/>
      <c r="B165" s="7"/>
      <c r="C165" s="7" t="s">
        <v>392</v>
      </c>
      <c r="D165" s="7"/>
      <c r="E165" s="7"/>
      <c r="F165" s="7"/>
      <c r="G165" s="7"/>
      <c r="H165" s="7"/>
      <c r="I165" s="7"/>
      <c r="J165" s="7"/>
      <c r="K165" s="7"/>
      <c r="L165" s="9" t="s">
        <v>386</v>
      </c>
      <c r="M165" s="21">
        <v>63462</v>
      </c>
      <c r="N165" s="21">
        <v>44586</v>
      </c>
      <c r="O165" s="21">
        <v>43953</v>
      </c>
      <c r="P165" s="21">
        <v>33174</v>
      </c>
      <c r="Q165" s="23">
        <v>6355</v>
      </c>
      <c r="R165" s="23">
        <v>3759</v>
      </c>
      <c r="S165" s="23">
        <v>5381</v>
      </c>
      <c r="T165" s="34">
        <v>12</v>
      </c>
      <c r="U165" s="18">
        <v>200682</v>
      </c>
    </row>
    <row r="166" spans="1:21" ht="16.5" customHeight="1" x14ac:dyDescent="0.25">
      <c r="A166" s="7"/>
      <c r="B166" s="7"/>
      <c r="C166" s="7" t="s">
        <v>393</v>
      </c>
      <c r="D166" s="7"/>
      <c r="E166" s="7"/>
      <c r="F166" s="7"/>
      <c r="G166" s="7"/>
      <c r="H166" s="7"/>
      <c r="I166" s="7"/>
      <c r="J166" s="7"/>
      <c r="K166" s="7"/>
      <c r="L166" s="9" t="s">
        <v>386</v>
      </c>
      <c r="M166" s="18">
        <v>146420</v>
      </c>
      <c r="N166" s="18">
        <v>303391</v>
      </c>
      <c r="O166" s="18">
        <v>155029</v>
      </c>
      <c r="P166" s="21">
        <v>60776</v>
      </c>
      <c r="Q166" s="21">
        <v>48022</v>
      </c>
      <c r="R166" s="21">
        <v>22187</v>
      </c>
      <c r="S166" s="21">
        <v>16634</v>
      </c>
      <c r="T166" s="16" t="s">
        <v>110</v>
      </c>
      <c r="U166" s="18">
        <v>752459</v>
      </c>
    </row>
    <row r="167" spans="1:21" ht="16.5" customHeight="1" x14ac:dyDescent="0.25">
      <c r="A167" s="7"/>
      <c r="B167" s="7"/>
      <c r="C167" s="7" t="s">
        <v>394</v>
      </c>
      <c r="D167" s="7"/>
      <c r="E167" s="7"/>
      <c r="F167" s="7"/>
      <c r="G167" s="7"/>
      <c r="H167" s="7"/>
      <c r="I167" s="7"/>
      <c r="J167" s="7"/>
      <c r="K167" s="7"/>
      <c r="L167" s="9" t="s">
        <v>386</v>
      </c>
      <c r="M167" s="21">
        <v>25261</v>
      </c>
      <c r="N167" s="16" t="s">
        <v>110</v>
      </c>
      <c r="O167" s="23">
        <v>1042</v>
      </c>
      <c r="P167" s="23">
        <v>6495</v>
      </c>
      <c r="Q167" s="23">
        <v>1169</v>
      </c>
      <c r="R167" s="20">
        <v>117</v>
      </c>
      <c r="S167" s="16" t="s">
        <v>110</v>
      </c>
      <c r="T167" s="20">
        <v>328</v>
      </c>
      <c r="U167" s="21">
        <v>34412</v>
      </c>
    </row>
    <row r="168" spans="1:21" ht="16.5" customHeight="1" x14ac:dyDescent="0.25">
      <c r="A168" s="7"/>
      <c r="B168" s="7"/>
      <c r="C168" s="7" t="s">
        <v>395</v>
      </c>
      <c r="D168" s="7"/>
      <c r="E168" s="7"/>
      <c r="F168" s="7"/>
      <c r="G168" s="7"/>
      <c r="H168" s="7"/>
      <c r="I168" s="7"/>
      <c r="J168" s="7"/>
      <c r="K168" s="7"/>
      <c r="L168" s="9" t="s">
        <v>386</v>
      </c>
      <c r="M168" s="18">
        <v>924449</v>
      </c>
      <c r="N168" s="18">
        <v>363833</v>
      </c>
      <c r="O168" s="18">
        <v>185211</v>
      </c>
      <c r="P168" s="18">
        <v>110366</v>
      </c>
      <c r="Q168" s="21">
        <v>59888</v>
      </c>
      <c r="R168" s="21">
        <v>86468</v>
      </c>
      <c r="S168" s="21">
        <v>45226</v>
      </c>
      <c r="T168" s="20">
        <v>831</v>
      </c>
      <c r="U168" s="25">
        <v>1776272</v>
      </c>
    </row>
    <row r="169" spans="1:21" ht="16.5" customHeight="1" x14ac:dyDescent="0.25">
      <c r="A169" s="7"/>
      <c r="B169" s="7"/>
      <c r="C169" s="7" t="s">
        <v>396</v>
      </c>
      <c r="D169" s="7"/>
      <c r="E169" s="7"/>
      <c r="F169" s="7"/>
      <c r="G169" s="7"/>
      <c r="H169" s="7"/>
      <c r="I169" s="7"/>
      <c r="J169" s="7"/>
      <c r="K169" s="7"/>
      <c r="L169" s="9" t="s">
        <v>386</v>
      </c>
      <c r="M169" s="18">
        <v>563757</v>
      </c>
      <c r="N169" s="18">
        <v>458779</v>
      </c>
      <c r="O169" s="18">
        <v>383168</v>
      </c>
      <c r="P169" s="21">
        <v>77145</v>
      </c>
      <c r="Q169" s="18">
        <v>131235</v>
      </c>
      <c r="R169" s="21">
        <v>46692</v>
      </c>
      <c r="S169" s="21">
        <v>39811</v>
      </c>
      <c r="T169" s="20">
        <v>159</v>
      </c>
      <c r="U169" s="25">
        <v>1700746</v>
      </c>
    </row>
    <row r="170" spans="1:21" ht="16.5" customHeight="1" x14ac:dyDescent="0.25">
      <c r="A170" s="7"/>
      <c r="B170" s="7"/>
      <c r="C170" s="7" t="s">
        <v>397</v>
      </c>
      <c r="D170" s="7"/>
      <c r="E170" s="7"/>
      <c r="F170" s="7"/>
      <c r="G170" s="7"/>
      <c r="H170" s="7"/>
      <c r="I170" s="7"/>
      <c r="J170" s="7"/>
      <c r="K170" s="7"/>
      <c r="L170" s="9" t="s">
        <v>386</v>
      </c>
      <c r="M170" s="18">
        <v>696402</v>
      </c>
      <c r="N170" s="18">
        <v>231524</v>
      </c>
      <c r="O170" s="18">
        <v>315268</v>
      </c>
      <c r="P170" s="18">
        <v>197040</v>
      </c>
      <c r="Q170" s="18">
        <v>138636</v>
      </c>
      <c r="R170" s="21">
        <v>29766</v>
      </c>
      <c r="S170" s="21">
        <v>57632</v>
      </c>
      <c r="T170" s="23">
        <v>2309</v>
      </c>
      <c r="U170" s="25">
        <v>1668577</v>
      </c>
    </row>
    <row r="171" spans="1:21" ht="16.5" customHeight="1" x14ac:dyDescent="0.25">
      <c r="A171" s="7"/>
      <c r="B171" s="7"/>
      <c r="C171" s="7" t="s">
        <v>213</v>
      </c>
      <c r="D171" s="7"/>
      <c r="E171" s="7"/>
      <c r="F171" s="7"/>
      <c r="G171" s="7"/>
      <c r="H171" s="7"/>
      <c r="I171" s="7"/>
      <c r="J171" s="7"/>
      <c r="K171" s="7"/>
      <c r="L171" s="9" t="s">
        <v>386</v>
      </c>
      <c r="M171" s="25">
        <v>3562153</v>
      </c>
      <c r="N171" s="25">
        <v>2849914</v>
      </c>
      <c r="O171" s="25">
        <v>2583129</v>
      </c>
      <c r="P171" s="25">
        <v>1140491</v>
      </c>
      <c r="Q171" s="18">
        <v>700328</v>
      </c>
      <c r="R171" s="18">
        <v>330521</v>
      </c>
      <c r="S171" s="18">
        <v>281022</v>
      </c>
      <c r="T171" s="21">
        <v>10251</v>
      </c>
      <c r="U171" s="24">
        <v>11457809</v>
      </c>
    </row>
    <row r="172" spans="1:21" ht="16.5" customHeight="1" x14ac:dyDescent="0.25">
      <c r="A172" s="7"/>
      <c r="B172" s="7" t="s">
        <v>398</v>
      </c>
      <c r="C172" s="7"/>
      <c r="D172" s="7"/>
      <c r="E172" s="7"/>
      <c r="F172" s="7"/>
      <c r="G172" s="7"/>
      <c r="H172" s="7"/>
      <c r="I172" s="7"/>
      <c r="J172" s="7"/>
      <c r="K172" s="7"/>
      <c r="L172" s="9"/>
      <c r="M172" s="10"/>
      <c r="N172" s="10"/>
      <c r="O172" s="10"/>
      <c r="P172" s="10"/>
      <c r="Q172" s="10"/>
      <c r="R172" s="10"/>
      <c r="S172" s="10"/>
      <c r="T172" s="10"/>
      <c r="U172" s="10"/>
    </row>
    <row r="173" spans="1:21" ht="16.5" customHeight="1" x14ac:dyDescent="0.25">
      <c r="A173" s="7"/>
      <c r="B173" s="7"/>
      <c r="C173" s="7" t="s">
        <v>399</v>
      </c>
      <c r="D173" s="7"/>
      <c r="E173" s="7"/>
      <c r="F173" s="7"/>
      <c r="G173" s="7"/>
      <c r="H173" s="7"/>
      <c r="I173" s="7"/>
      <c r="J173" s="7"/>
      <c r="K173" s="7"/>
      <c r="L173" s="9" t="s">
        <v>317</v>
      </c>
      <c r="M173" s="18">
        <v>461761</v>
      </c>
      <c r="N173" s="18">
        <v>333317</v>
      </c>
      <c r="O173" s="18">
        <v>319213</v>
      </c>
      <c r="P173" s="21">
        <v>77653</v>
      </c>
      <c r="Q173" s="18">
        <v>125541</v>
      </c>
      <c r="R173" s="21">
        <v>41038</v>
      </c>
      <c r="S173" s="21">
        <v>15123</v>
      </c>
      <c r="T173" s="21">
        <v>27431</v>
      </c>
      <c r="U173" s="25">
        <v>1401077</v>
      </c>
    </row>
    <row r="174" spans="1:21" ht="16.5" customHeight="1" x14ac:dyDescent="0.25">
      <c r="A174" s="7"/>
      <c r="B174" s="7" t="s">
        <v>400</v>
      </c>
      <c r="C174" s="7"/>
      <c r="D174" s="7"/>
      <c r="E174" s="7"/>
      <c r="F174" s="7"/>
      <c r="G174" s="7"/>
      <c r="H174" s="7"/>
      <c r="I174" s="7"/>
      <c r="J174" s="7"/>
      <c r="K174" s="7"/>
      <c r="L174" s="9"/>
      <c r="M174" s="10"/>
      <c r="N174" s="10"/>
      <c r="O174" s="10"/>
      <c r="P174" s="10"/>
      <c r="Q174" s="10"/>
      <c r="R174" s="10"/>
      <c r="S174" s="10"/>
      <c r="T174" s="10"/>
      <c r="U174" s="10"/>
    </row>
    <row r="175" spans="1:21" ht="16.5" customHeight="1" x14ac:dyDescent="0.25">
      <c r="A175" s="7"/>
      <c r="B175" s="7"/>
      <c r="C175" s="7" t="s">
        <v>401</v>
      </c>
      <c r="D175" s="7"/>
      <c r="E175" s="7"/>
      <c r="F175" s="7"/>
      <c r="G175" s="7"/>
      <c r="H175" s="7"/>
      <c r="I175" s="7"/>
      <c r="J175" s="7"/>
      <c r="K175" s="7"/>
      <c r="L175" s="9" t="s">
        <v>317</v>
      </c>
      <c r="M175" s="23">
        <v>8430</v>
      </c>
      <c r="N175" s="16" t="s">
        <v>110</v>
      </c>
      <c r="O175" s="34">
        <v>18</v>
      </c>
      <c r="P175" s="16" t="s">
        <v>110</v>
      </c>
      <c r="Q175" s="20">
        <v>543</v>
      </c>
      <c r="R175" s="34">
        <v>48</v>
      </c>
      <c r="S175" s="23">
        <v>3200</v>
      </c>
      <c r="T175" s="20">
        <v>120</v>
      </c>
      <c r="U175" s="21">
        <v>12359</v>
      </c>
    </row>
    <row r="176" spans="1:21" ht="16.5" customHeight="1" x14ac:dyDescent="0.25">
      <c r="A176" s="7"/>
      <c r="B176" s="7"/>
      <c r="C176" s="7" t="s">
        <v>402</v>
      </c>
      <c r="D176" s="7"/>
      <c r="E176" s="7"/>
      <c r="F176" s="7"/>
      <c r="G176" s="7"/>
      <c r="H176" s="7"/>
      <c r="I176" s="7"/>
      <c r="J176" s="7"/>
      <c r="K176" s="7"/>
      <c r="L176" s="9" t="s">
        <v>317</v>
      </c>
      <c r="M176" s="23">
        <v>9205</v>
      </c>
      <c r="N176" s="16" t="s">
        <v>110</v>
      </c>
      <c r="O176" s="23">
        <v>1290</v>
      </c>
      <c r="P176" s="23">
        <v>2224</v>
      </c>
      <c r="Q176" s="23">
        <v>8950</v>
      </c>
      <c r="R176" s="16" t="s">
        <v>110</v>
      </c>
      <c r="S176" s="20">
        <v>633</v>
      </c>
      <c r="T176" s="34">
        <v>55</v>
      </c>
      <c r="U176" s="21">
        <v>22357</v>
      </c>
    </row>
    <row r="177" spans="1:21" ht="16.5" customHeight="1" x14ac:dyDescent="0.25">
      <c r="A177" s="7"/>
      <c r="B177" s="7" t="s">
        <v>403</v>
      </c>
      <c r="C177" s="7"/>
      <c r="D177" s="7"/>
      <c r="E177" s="7"/>
      <c r="F177" s="7"/>
      <c r="G177" s="7"/>
      <c r="H177" s="7"/>
      <c r="I177" s="7"/>
      <c r="J177" s="7"/>
      <c r="K177" s="7"/>
      <c r="L177" s="9"/>
      <c r="M177" s="10"/>
      <c r="N177" s="10"/>
      <c r="O177" s="10"/>
      <c r="P177" s="10"/>
      <c r="Q177" s="10"/>
      <c r="R177" s="10"/>
      <c r="S177" s="10"/>
      <c r="T177" s="10"/>
      <c r="U177" s="10"/>
    </row>
    <row r="178" spans="1:21" ht="16.5" customHeight="1" x14ac:dyDescent="0.25">
      <c r="A178" s="7"/>
      <c r="B178" s="7"/>
      <c r="C178" s="7" t="s">
        <v>404</v>
      </c>
      <c r="D178" s="7"/>
      <c r="E178" s="7"/>
      <c r="F178" s="7"/>
      <c r="G178" s="7"/>
      <c r="H178" s="7"/>
      <c r="I178" s="7"/>
      <c r="J178" s="7"/>
      <c r="K178" s="7"/>
      <c r="L178" s="9" t="s">
        <v>317</v>
      </c>
      <c r="M178" s="18">
        <v>404855</v>
      </c>
      <c r="N178" s="16" t="s">
        <v>110</v>
      </c>
      <c r="O178" s="18">
        <v>447468</v>
      </c>
      <c r="P178" s="18">
        <v>183634</v>
      </c>
      <c r="Q178" s="21">
        <v>64405</v>
      </c>
      <c r="R178" s="21">
        <v>61891</v>
      </c>
      <c r="S178" s="21">
        <v>26735</v>
      </c>
      <c r="T178" s="23">
        <v>4482</v>
      </c>
      <c r="U178" s="25">
        <v>1193470</v>
      </c>
    </row>
    <row r="179" spans="1:21" ht="16.5" customHeight="1" x14ac:dyDescent="0.25">
      <c r="A179" s="7" t="s">
        <v>412</v>
      </c>
      <c r="B179" s="7"/>
      <c r="C179" s="7"/>
      <c r="D179" s="7"/>
      <c r="E179" s="7"/>
      <c r="F179" s="7"/>
      <c r="G179" s="7"/>
      <c r="H179" s="7"/>
      <c r="I179" s="7"/>
      <c r="J179" s="7"/>
      <c r="K179" s="7"/>
      <c r="L179" s="9"/>
      <c r="M179" s="10"/>
      <c r="N179" s="10"/>
      <c r="O179" s="10"/>
      <c r="P179" s="10"/>
      <c r="Q179" s="10"/>
      <c r="R179" s="10"/>
      <c r="S179" s="10"/>
      <c r="T179" s="10"/>
      <c r="U179" s="10"/>
    </row>
    <row r="180" spans="1:21" ht="16.5" customHeight="1" x14ac:dyDescent="0.25">
      <c r="A180" s="7"/>
      <c r="B180" s="7" t="s">
        <v>384</v>
      </c>
      <c r="C180" s="7"/>
      <c r="D180" s="7"/>
      <c r="E180" s="7"/>
      <c r="F180" s="7"/>
      <c r="G180" s="7"/>
      <c r="H180" s="7"/>
      <c r="I180" s="7"/>
      <c r="J180" s="7"/>
      <c r="K180" s="7"/>
      <c r="L180" s="9"/>
      <c r="M180" s="10"/>
      <c r="N180" s="10"/>
      <c r="O180" s="10"/>
      <c r="P180" s="10"/>
      <c r="Q180" s="10"/>
      <c r="R180" s="10"/>
      <c r="S180" s="10"/>
      <c r="T180" s="10"/>
      <c r="U180" s="10"/>
    </row>
    <row r="181" spans="1:21" ht="16.5" customHeight="1" x14ac:dyDescent="0.25">
      <c r="A181" s="7"/>
      <c r="B181" s="7"/>
      <c r="C181" s="7" t="s">
        <v>385</v>
      </c>
      <c r="D181" s="7"/>
      <c r="E181" s="7"/>
      <c r="F181" s="7"/>
      <c r="G181" s="7"/>
      <c r="H181" s="7"/>
      <c r="I181" s="7"/>
      <c r="J181" s="7"/>
      <c r="K181" s="7"/>
      <c r="L181" s="9" t="s">
        <v>386</v>
      </c>
      <c r="M181" s="21">
        <v>46843</v>
      </c>
      <c r="N181" s="17" t="s">
        <v>364</v>
      </c>
      <c r="O181" s="18">
        <v>112432</v>
      </c>
      <c r="P181" s="17" t="s">
        <v>364</v>
      </c>
      <c r="Q181" s="23">
        <v>5788</v>
      </c>
      <c r="R181" s="23">
        <v>3413</v>
      </c>
      <c r="S181" s="23">
        <v>4080</v>
      </c>
      <c r="T181" s="34">
        <v>59</v>
      </c>
      <c r="U181" s="18">
        <v>172615</v>
      </c>
    </row>
    <row r="182" spans="1:21" ht="16.5" customHeight="1" x14ac:dyDescent="0.25">
      <c r="A182" s="7"/>
      <c r="B182" s="7"/>
      <c r="C182" s="7" t="s">
        <v>387</v>
      </c>
      <c r="D182" s="7"/>
      <c r="E182" s="7"/>
      <c r="F182" s="7"/>
      <c r="G182" s="7"/>
      <c r="H182" s="7"/>
      <c r="I182" s="7"/>
      <c r="J182" s="7"/>
      <c r="K182" s="7"/>
      <c r="L182" s="9" t="s">
        <v>386</v>
      </c>
      <c r="M182" s="21">
        <v>47076</v>
      </c>
      <c r="N182" s="17" t="s">
        <v>364</v>
      </c>
      <c r="O182" s="21">
        <v>16332</v>
      </c>
      <c r="P182" s="17" t="s">
        <v>364</v>
      </c>
      <c r="Q182" s="21">
        <v>14976</v>
      </c>
      <c r="R182" s="23">
        <v>5216</v>
      </c>
      <c r="S182" s="20">
        <v>249</v>
      </c>
      <c r="T182" s="20">
        <v>245</v>
      </c>
      <c r="U182" s="21">
        <v>84094</v>
      </c>
    </row>
    <row r="183" spans="1:21" ht="29.4" customHeight="1" x14ac:dyDescent="0.25">
      <c r="A183" s="7"/>
      <c r="B183" s="7"/>
      <c r="C183" s="74" t="s">
        <v>388</v>
      </c>
      <c r="D183" s="74"/>
      <c r="E183" s="74"/>
      <c r="F183" s="74"/>
      <c r="G183" s="74"/>
      <c r="H183" s="74"/>
      <c r="I183" s="74"/>
      <c r="J183" s="74"/>
      <c r="K183" s="74"/>
      <c r="L183" s="9" t="s">
        <v>386</v>
      </c>
      <c r="M183" s="18">
        <v>223373</v>
      </c>
      <c r="N183" s="17" t="s">
        <v>364</v>
      </c>
      <c r="O183" s="21">
        <v>56943</v>
      </c>
      <c r="P183" s="17" t="s">
        <v>364</v>
      </c>
      <c r="Q183" s="21">
        <v>25923</v>
      </c>
      <c r="R183" s="21">
        <v>13758</v>
      </c>
      <c r="S183" s="21">
        <v>26605</v>
      </c>
      <c r="T183" s="20">
        <v>512</v>
      </c>
      <c r="U183" s="18">
        <v>347114</v>
      </c>
    </row>
    <row r="184" spans="1:21" ht="16.5" customHeight="1" x14ac:dyDescent="0.25">
      <c r="A184" s="7"/>
      <c r="B184" s="7"/>
      <c r="C184" s="7" t="s">
        <v>389</v>
      </c>
      <c r="D184" s="7"/>
      <c r="E184" s="7"/>
      <c r="F184" s="7"/>
      <c r="G184" s="7"/>
      <c r="H184" s="7"/>
      <c r="I184" s="7"/>
      <c r="J184" s="7"/>
      <c r="K184" s="7"/>
      <c r="L184" s="9" t="s">
        <v>386</v>
      </c>
      <c r="M184" s="18">
        <v>277344</v>
      </c>
      <c r="N184" s="17" t="s">
        <v>364</v>
      </c>
      <c r="O184" s="18">
        <v>959668</v>
      </c>
      <c r="P184" s="17" t="s">
        <v>364</v>
      </c>
      <c r="Q184" s="18">
        <v>136803</v>
      </c>
      <c r="R184" s="21">
        <v>73258</v>
      </c>
      <c r="S184" s="21">
        <v>28610</v>
      </c>
      <c r="T184" s="23">
        <v>1457</v>
      </c>
      <c r="U184" s="25">
        <v>1477140</v>
      </c>
    </row>
    <row r="185" spans="1:21" ht="29.4" customHeight="1" x14ac:dyDescent="0.25">
      <c r="A185" s="7"/>
      <c r="B185" s="7"/>
      <c r="C185" s="74" t="s">
        <v>390</v>
      </c>
      <c r="D185" s="74"/>
      <c r="E185" s="74"/>
      <c r="F185" s="74"/>
      <c r="G185" s="74"/>
      <c r="H185" s="74"/>
      <c r="I185" s="74"/>
      <c r="J185" s="74"/>
      <c r="K185" s="74"/>
      <c r="L185" s="9" t="s">
        <v>386</v>
      </c>
      <c r="M185" s="21">
        <v>52075</v>
      </c>
      <c r="N185" s="17" t="s">
        <v>364</v>
      </c>
      <c r="O185" s="21">
        <v>53270</v>
      </c>
      <c r="P185" s="17" t="s">
        <v>364</v>
      </c>
      <c r="Q185" s="21">
        <v>64508</v>
      </c>
      <c r="R185" s="23">
        <v>2829</v>
      </c>
      <c r="S185" s="23">
        <v>5601</v>
      </c>
      <c r="T185" s="20">
        <v>265</v>
      </c>
      <c r="U185" s="18">
        <v>178548</v>
      </c>
    </row>
    <row r="186" spans="1:21" ht="16.5" customHeight="1" x14ac:dyDescent="0.25">
      <c r="A186" s="7"/>
      <c r="B186" s="7"/>
      <c r="C186" s="7" t="s">
        <v>391</v>
      </c>
      <c r="D186" s="7"/>
      <c r="E186" s="7"/>
      <c r="F186" s="7"/>
      <c r="G186" s="7"/>
      <c r="H186" s="7"/>
      <c r="I186" s="7"/>
      <c r="J186" s="7"/>
      <c r="K186" s="7"/>
      <c r="L186" s="9" t="s">
        <v>386</v>
      </c>
      <c r="M186" s="18">
        <v>460148</v>
      </c>
      <c r="N186" s="17" t="s">
        <v>364</v>
      </c>
      <c r="O186" s="18">
        <v>241870</v>
      </c>
      <c r="P186" s="17" t="s">
        <v>364</v>
      </c>
      <c r="Q186" s="21">
        <v>50757</v>
      </c>
      <c r="R186" s="21">
        <v>48864</v>
      </c>
      <c r="S186" s="21">
        <v>38402</v>
      </c>
      <c r="T186" s="23">
        <v>2155</v>
      </c>
      <c r="U186" s="18">
        <v>842196</v>
      </c>
    </row>
    <row r="187" spans="1:21" ht="16.5" customHeight="1" x14ac:dyDescent="0.25">
      <c r="A187" s="7"/>
      <c r="B187" s="7"/>
      <c r="C187" s="7" t="s">
        <v>392</v>
      </c>
      <c r="D187" s="7"/>
      <c r="E187" s="7"/>
      <c r="F187" s="7"/>
      <c r="G187" s="7"/>
      <c r="H187" s="7"/>
      <c r="I187" s="7"/>
      <c r="J187" s="7"/>
      <c r="K187" s="7"/>
      <c r="L187" s="9" t="s">
        <v>386</v>
      </c>
      <c r="M187" s="21">
        <v>62034</v>
      </c>
      <c r="N187" s="17" t="s">
        <v>364</v>
      </c>
      <c r="O187" s="21">
        <v>39518</v>
      </c>
      <c r="P187" s="17" t="s">
        <v>364</v>
      </c>
      <c r="Q187" s="23">
        <v>6106</v>
      </c>
      <c r="R187" s="23">
        <v>4636</v>
      </c>
      <c r="S187" s="23">
        <v>5330</v>
      </c>
      <c r="T187" s="34">
        <v>21</v>
      </c>
      <c r="U187" s="18">
        <v>117645</v>
      </c>
    </row>
    <row r="188" spans="1:21" ht="16.5" customHeight="1" x14ac:dyDescent="0.25">
      <c r="A188" s="7"/>
      <c r="B188" s="7"/>
      <c r="C188" s="7" t="s">
        <v>393</v>
      </c>
      <c r="D188" s="7"/>
      <c r="E188" s="7"/>
      <c r="F188" s="7"/>
      <c r="G188" s="7"/>
      <c r="H188" s="7"/>
      <c r="I188" s="7"/>
      <c r="J188" s="7"/>
      <c r="K188" s="7"/>
      <c r="L188" s="9" t="s">
        <v>386</v>
      </c>
      <c r="M188" s="18">
        <v>126609</v>
      </c>
      <c r="N188" s="17" t="s">
        <v>364</v>
      </c>
      <c r="O188" s="18">
        <v>150654</v>
      </c>
      <c r="P188" s="17" t="s">
        <v>364</v>
      </c>
      <c r="Q188" s="21">
        <v>48208</v>
      </c>
      <c r="R188" s="21">
        <v>20708</v>
      </c>
      <c r="S188" s="21">
        <v>11993</v>
      </c>
      <c r="T188" s="34">
        <v>45</v>
      </c>
      <c r="U188" s="18">
        <v>358217</v>
      </c>
    </row>
    <row r="189" spans="1:21" ht="16.5" customHeight="1" x14ac:dyDescent="0.25">
      <c r="A189" s="7"/>
      <c r="B189" s="7"/>
      <c r="C189" s="7" t="s">
        <v>394</v>
      </c>
      <c r="D189" s="7"/>
      <c r="E189" s="7"/>
      <c r="F189" s="7"/>
      <c r="G189" s="7"/>
      <c r="H189" s="7"/>
      <c r="I189" s="7"/>
      <c r="J189" s="7"/>
      <c r="K189" s="7"/>
      <c r="L189" s="9" t="s">
        <v>386</v>
      </c>
      <c r="M189" s="21">
        <v>22176</v>
      </c>
      <c r="N189" s="17" t="s">
        <v>364</v>
      </c>
      <c r="O189" s="20">
        <v>769</v>
      </c>
      <c r="P189" s="17" t="s">
        <v>364</v>
      </c>
      <c r="Q189" s="23">
        <v>2191</v>
      </c>
      <c r="R189" s="34">
        <v>25</v>
      </c>
      <c r="S189" s="16" t="s">
        <v>110</v>
      </c>
      <c r="T189" s="20">
        <v>690</v>
      </c>
      <c r="U189" s="21">
        <v>25851</v>
      </c>
    </row>
    <row r="190" spans="1:21" ht="16.5" customHeight="1" x14ac:dyDescent="0.25">
      <c r="A190" s="7"/>
      <c r="B190" s="7"/>
      <c r="C190" s="7" t="s">
        <v>395</v>
      </c>
      <c r="D190" s="7"/>
      <c r="E190" s="7"/>
      <c r="F190" s="7"/>
      <c r="G190" s="7"/>
      <c r="H190" s="7"/>
      <c r="I190" s="7"/>
      <c r="J190" s="7"/>
      <c r="K190" s="7"/>
      <c r="L190" s="9" t="s">
        <v>386</v>
      </c>
      <c r="M190" s="18">
        <v>948783</v>
      </c>
      <c r="N190" s="17" t="s">
        <v>364</v>
      </c>
      <c r="O190" s="18">
        <v>167787</v>
      </c>
      <c r="P190" s="17" t="s">
        <v>364</v>
      </c>
      <c r="Q190" s="21">
        <v>32428</v>
      </c>
      <c r="R190" s="21">
        <v>86230</v>
      </c>
      <c r="S190" s="21">
        <v>44841</v>
      </c>
      <c r="T190" s="20">
        <v>977</v>
      </c>
      <c r="U190" s="25">
        <v>1281046</v>
      </c>
    </row>
    <row r="191" spans="1:21" ht="16.5" customHeight="1" x14ac:dyDescent="0.25">
      <c r="A191" s="7"/>
      <c r="B191" s="7"/>
      <c r="C191" s="7" t="s">
        <v>396</v>
      </c>
      <c r="D191" s="7"/>
      <c r="E191" s="7"/>
      <c r="F191" s="7"/>
      <c r="G191" s="7"/>
      <c r="H191" s="7"/>
      <c r="I191" s="7"/>
      <c r="J191" s="7"/>
      <c r="K191" s="7"/>
      <c r="L191" s="9" t="s">
        <v>386</v>
      </c>
      <c r="M191" s="18">
        <v>604248</v>
      </c>
      <c r="N191" s="17" t="s">
        <v>364</v>
      </c>
      <c r="O191" s="18">
        <v>372377</v>
      </c>
      <c r="P191" s="17" t="s">
        <v>364</v>
      </c>
      <c r="Q191" s="18">
        <v>143876</v>
      </c>
      <c r="R191" s="21">
        <v>46244</v>
      </c>
      <c r="S191" s="21">
        <v>38567</v>
      </c>
      <c r="T191" s="34">
        <v>40</v>
      </c>
      <c r="U191" s="25">
        <v>1205352</v>
      </c>
    </row>
    <row r="192" spans="1:21" ht="16.5" customHeight="1" x14ac:dyDescent="0.25">
      <c r="A192" s="7"/>
      <c r="B192" s="7"/>
      <c r="C192" s="7" t="s">
        <v>397</v>
      </c>
      <c r="D192" s="7"/>
      <c r="E192" s="7"/>
      <c r="F192" s="7"/>
      <c r="G192" s="7"/>
      <c r="H192" s="7"/>
      <c r="I192" s="7"/>
      <c r="J192" s="7"/>
      <c r="K192" s="7"/>
      <c r="L192" s="9" t="s">
        <v>386</v>
      </c>
      <c r="M192" s="18">
        <v>710907</v>
      </c>
      <c r="N192" s="17" t="s">
        <v>364</v>
      </c>
      <c r="O192" s="18">
        <v>307569</v>
      </c>
      <c r="P192" s="17" t="s">
        <v>364</v>
      </c>
      <c r="Q192" s="18">
        <v>146490</v>
      </c>
      <c r="R192" s="21">
        <v>29168</v>
      </c>
      <c r="S192" s="21">
        <v>59862</v>
      </c>
      <c r="T192" s="23">
        <v>2428</v>
      </c>
      <c r="U192" s="25">
        <v>1256424</v>
      </c>
    </row>
    <row r="193" spans="1:21" ht="16.5" customHeight="1" x14ac:dyDescent="0.25">
      <c r="A193" s="7"/>
      <c r="B193" s="7"/>
      <c r="C193" s="7" t="s">
        <v>213</v>
      </c>
      <c r="D193" s="7"/>
      <c r="E193" s="7"/>
      <c r="F193" s="7"/>
      <c r="G193" s="7"/>
      <c r="H193" s="7"/>
      <c r="I193" s="7"/>
      <c r="J193" s="7"/>
      <c r="K193" s="7"/>
      <c r="L193" s="9" t="s">
        <v>386</v>
      </c>
      <c r="M193" s="25">
        <v>3581616</v>
      </c>
      <c r="N193" s="17" t="s">
        <v>364</v>
      </c>
      <c r="O193" s="25">
        <v>2479189</v>
      </c>
      <c r="P193" s="17" t="s">
        <v>364</v>
      </c>
      <c r="Q193" s="18">
        <v>678054</v>
      </c>
      <c r="R193" s="18">
        <v>334349</v>
      </c>
      <c r="S193" s="18">
        <v>264140</v>
      </c>
      <c r="T193" s="23">
        <v>8894</v>
      </c>
      <c r="U193" s="25">
        <v>7346242</v>
      </c>
    </row>
    <row r="194" spans="1:21" ht="16.5" customHeight="1" x14ac:dyDescent="0.25">
      <c r="A194" s="7"/>
      <c r="B194" s="7" t="s">
        <v>398</v>
      </c>
      <c r="C194" s="7"/>
      <c r="D194" s="7"/>
      <c r="E194" s="7"/>
      <c r="F194" s="7"/>
      <c r="G194" s="7"/>
      <c r="H194" s="7"/>
      <c r="I194" s="7"/>
      <c r="J194" s="7"/>
      <c r="K194" s="7"/>
      <c r="L194" s="9"/>
      <c r="M194" s="10"/>
      <c r="N194" s="10"/>
      <c r="O194" s="10"/>
      <c r="P194" s="10"/>
      <c r="Q194" s="10"/>
      <c r="R194" s="10"/>
      <c r="S194" s="10"/>
      <c r="T194" s="10"/>
      <c r="U194" s="10"/>
    </row>
    <row r="195" spans="1:21" ht="16.5" customHeight="1" x14ac:dyDescent="0.25">
      <c r="A195" s="7"/>
      <c r="B195" s="7"/>
      <c r="C195" s="7" t="s">
        <v>399</v>
      </c>
      <c r="D195" s="7"/>
      <c r="E195" s="7"/>
      <c r="F195" s="7"/>
      <c r="G195" s="7"/>
      <c r="H195" s="7"/>
      <c r="I195" s="7"/>
      <c r="J195" s="7"/>
      <c r="K195" s="7"/>
      <c r="L195" s="9" t="s">
        <v>317</v>
      </c>
      <c r="M195" s="18">
        <v>477974</v>
      </c>
      <c r="N195" s="17" t="s">
        <v>364</v>
      </c>
      <c r="O195" s="18">
        <v>292442</v>
      </c>
      <c r="P195" s="17" t="s">
        <v>364</v>
      </c>
      <c r="Q195" s="18">
        <v>113107</v>
      </c>
      <c r="R195" s="21">
        <v>40774</v>
      </c>
      <c r="S195" s="21">
        <v>23882</v>
      </c>
      <c r="T195" s="21">
        <v>18110</v>
      </c>
      <c r="U195" s="18">
        <v>966289</v>
      </c>
    </row>
    <row r="196" spans="1:21" ht="16.5" customHeight="1" x14ac:dyDescent="0.25">
      <c r="A196" s="7"/>
      <c r="B196" s="7" t="s">
        <v>400</v>
      </c>
      <c r="C196" s="7"/>
      <c r="D196" s="7"/>
      <c r="E196" s="7"/>
      <c r="F196" s="7"/>
      <c r="G196" s="7"/>
      <c r="H196" s="7"/>
      <c r="I196" s="7"/>
      <c r="J196" s="7"/>
      <c r="K196" s="7"/>
      <c r="L196" s="9"/>
      <c r="M196" s="10"/>
      <c r="N196" s="10"/>
      <c r="O196" s="10"/>
      <c r="P196" s="10"/>
      <c r="Q196" s="10"/>
      <c r="R196" s="10"/>
      <c r="S196" s="10"/>
      <c r="T196" s="10"/>
      <c r="U196" s="10"/>
    </row>
    <row r="197" spans="1:21" ht="16.5" customHeight="1" x14ac:dyDescent="0.25">
      <c r="A197" s="7"/>
      <c r="B197" s="7"/>
      <c r="C197" s="7" t="s">
        <v>401</v>
      </c>
      <c r="D197" s="7"/>
      <c r="E197" s="7"/>
      <c r="F197" s="7"/>
      <c r="G197" s="7"/>
      <c r="H197" s="7"/>
      <c r="I197" s="7"/>
      <c r="J197" s="7"/>
      <c r="K197" s="7"/>
      <c r="L197" s="9" t="s">
        <v>317</v>
      </c>
      <c r="M197" s="23">
        <v>9231</v>
      </c>
      <c r="N197" s="17" t="s">
        <v>364</v>
      </c>
      <c r="O197" s="34">
        <v>33</v>
      </c>
      <c r="P197" s="17" t="s">
        <v>364</v>
      </c>
      <c r="Q197" s="20">
        <v>616</v>
      </c>
      <c r="R197" s="20">
        <v>114</v>
      </c>
      <c r="S197" s="23">
        <v>3207</v>
      </c>
      <c r="T197" s="20">
        <v>204</v>
      </c>
      <c r="U197" s="21">
        <v>13405</v>
      </c>
    </row>
    <row r="198" spans="1:21" ht="16.5" customHeight="1" x14ac:dyDescent="0.25">
      <c r="A198" s="7"/>
      <c r="B198" s="7"/>
      <c r="C198" s="7" t="s">
        <v>402</v>
      </c>
      <c r="D198" s="7"/>
      <c r="E198" s="7"/>
      <c r="F198" s="7"/>
      <c r="G198" s="7"/>
      <c r="H198" s="7"/>
      <c r="I198" s="7"/>
      <c r="J198" s="7"/>
      <c r="K198" s="7"/>
      <c r="L198" s="9" t="s">
        <v>317</v>
      </c>
      <c r="M198" s="23">
        <v>4213</v>
      </c>
      <c r="N198" s="17" t="s">
        <v>364</v>
      </c>
      <c r="O198" s="23">
        <v>1321</v>
      </c>
      <c r="P198" s="17" t="s">
        <v>364</v>
      </c>
      <c r="Q198" s="23">
        <v>7861</v>
      </c>
      <c r="R198" s="16" t="s">
        <v>110</v>
      </c>
      <c r="S198" s="23">
        <v>1055</v>
      </c>
      <c r="T198" s="20">
        <v>246</v>
      </c>
      <c r="U198" s="21">
        <v>14696</v>
      </c>
    </row>
    <row r="199" spans="1:21" ht="16.5" customHeight="1" x14ac:dyDescent="0.25">
      <c r="A199" s="7"/>
      <c r="B199" s="7" t="s">
        <v>403</v>
      </c>
      <c r="C199" s="7"/>
      <c r="D199" s="7"/>
      <c r="E199" s="7"/>
      <c r="F199" s="7"/>
      <c r="G199" s="7"/>
      <c r="H199" s="7"/>
      <c r="I199" s="7"/>
      <c r="J199" s="7"/>
      <c r="K199" s="7"/>
      <c r="L199" s="9"/>
      <c r="M199" s="10"/>
      <c r="N199" s="10"/>
      <c r="O199" s="10"/>
      <c r="P199" s="10"/>
      <c r="Q199" s="10"/>
      <c r="R199" s="10"/>
      <c r="S199" s="10"/>
      <c r="T199" s="10"/>
      <c r="U199" s="10"/>
    </row>
    <row r="200" spans="1:21" ht="16.5" customHeight="1" x14ac:dyDescent="0.25">
      <c r="A200" s="7"/>
      <c r="B200" s="7"/>
      <c r="C200" s="7" t="s">
        <v>404</v>
      </c>
      <c r="D200" s="7"/>
      <c r="E200" s="7"/>
      <c r="F200" s="7"/>
      <c r="G200" s="7"/>
      <c r="H200" s="7"/>
      <c r="I200" s="7"/>
      <c r="J200" s="7"/>
      <c r="K200" s="7"/>
      <c r="L200" s="9" t="s">
        <v>317</v>
      </c>
      <c r="M200" s="18">
        <v>400417</v>
      </c>
      <c r="N200" s="17" t="s">
        <v>364</v>
      </c>
      <c r="O200" s="18">
        <v>432948</v>
      </c>
      <c r="P200" s="17" t="s">
        <v>364</v>
      </c>
      <c r="Q200" s="21">
        <v>59484</v>
      </c>
      <c r="R200" s="21">
        <v>57054</v>
      </c>
      <c r="S200" s="21">
        <v>27126</v>
      </c>
      <c r="T200" s="23">
        <v>4314</v>
      </c>
      <c r="U200" s="18">
        <v>981343</v>
      </c>
    </row>
    <row r="201" spans="1:21" ht="16.5" customHeight="1" x14ac:dyDescent="0.25">
      <c r="A201" s="7" t="s">
        <v>413</v>
      </c>
      <c r="B201" s="7"/>
      <c r="C201" s="7"/>
      <c r="D201" s="7"/>
      <c r="E201" s="7"/>
      <c r="F201" s="7"/>
      <c r="G201" s="7"/>
      <c r="H201" s="7"/>
      <c r="I201" s="7"/>
      <c r="J201" s="7"/>
      <c r="K201" s="7"/>
      <c r="L201" s="9"/>
      <c r="M201" s="10"/>
      <c r="N201" s="10"/>
      <c r="O201" s="10"/>
      <c r="P201" s="10"/>
      <c r="Q201" s="10"/>
      <c r="R201" s="10"/>
      <c r="S201" s="10"/>
      <c r="T201" s="10"/>
      <c r="U201" s="10"/>
    </row>
    <row r="202" spans="1:21" ht="16.5" customHeight="1" x14ac:dyDescent="0.25">
      <c r="A202" s="7"/>
      <c r="B202" s="7" t="s">
        <v>384</v>
      </c>
      <c r="C202" s="7"/>
      <c r="D202" s="7"/>
      <c r="E202" s="7"/>
      <c r="F202" s="7"/>
      <c r="G202" s="7"/>
      <c r="H202" s="7"/>
      <c r="I202" s="7"/>
      <c r="J202" s="7"/>
      <c r="K202" s="7"/>
      <c r="L202" s="9"/>
      <c r="M202" s="10"/>
      <c r="N202" s="10"/>
      <c r="O202" s="10"/>
      <c r="P202" s="10"/>
      <c r="Q202" s="10"/>
      <c r="R202" s="10"/>
      <c r="S202" s="10"/>
      <c r="T202" s="10"/>
      <c r="U202" s="10"/>
    </row>
    <row r="203" spans="1:21" ht="16.5" customHeight="1" x14ac:dyDescent="0.25">
      <c r="A203" s="7"/>
      <c r="B203" s="7"/>
      <c r="C203" s="7" t="s">
        <v>385</v>
      </c>
      <c r="D203" s="7"/>
      <c r="E203" s="7"/>
      <c r="F203" s="7"/>
      <c r="G203" s="7"/>
      <c r="H203" s="7"/>
      <c r="I203" s="7"/>
      <c r="J203" s="7"/>
      <c r="K203" s="7"/>
      <c r="L203" s="9" t="s">
        <v>386</v>
      </c>
      <c r="M203" s="21">
        <v>45746</v>
      </c>
      <c r="N203" s="17" t="s">
        <v>364</v>
      </c>
      <c r="O203" s="18">
        <v>114375</v>
      </c>
      <c r="P203" s="17" t="s">
        <v>364</v>
      </c>
      <c r="Q203" s="23">
        <v>6879</v>
      </c>
      <c r="R203" s="23">
        <v>2396</v>
      </c>
      <c r="S203" s="23">
        <v>3778</v>
      </c>
      <c r="T203" s="34">
        <v>24</v>
      </c>
      <c r="U203" s="18">
        <v>173198</v>
      </c>
    </row>
    <row r="204" spans="1:21" ht="16.5" customHeight="1" x14ac:dyDescent="0.25">
      <c r="A204" s="7"/>
      <c r="B204" s="7"/>
      <c r="C204" s="7" t="s">
        <v>387</v>
      </c>
      <c r="D204" s="7"/>
      <c r="E204" s="7"/>
      <c r="F204" s="7"/>
      <c r="G204" s="7"/>
      <c r="H204" s="7"/>
      <c r="I204" s="7"/>
      <c r="J204" s="7"/>
      <c r="K204" s="7"/>
      <c r="L204" s="9" t="s">
        <v>386</v>
      </c>
      <c r="M204" s="21">
        <v>55240</v>
      </c>
      <c r="N204" s="17" t="s">
        <v>364</v>
      </c>
      <c r="O204" s="21">
        <v>15251</v>
      </c>
      <c r="P204" s="17" t="s">
        <v>364</v>
      </c>
      <c r="Q204" s="21">
        <v>15820</v>
      </c>
      <c r="R204" s="23">
        <v>4215</v>
      </c>
      <c r="S204" s="20">
        <v>391</v>
      </c>
      <c r="T204" s="20">
        <v>983</v>
      </c>
      <c r="U204" s="21">
        <v>91900</v>
      </c>
    </row>
    <row r="205" spans="1:21" ht="29.4" customHeight="1" x14ac:dyDescent="0.25">
      <c r="A205" s="7"/>
      <c r="B205" s="7"/>
      <c r="C205" s="74" t="s">
        <v>388</v>
      </c>
      <c r="D205" s="74"/>
      <c r="E205" s="74"/>
      <c r="F205" s="74"/>
      <c r="G205" s="74"/>
      <c r="H205" s="74"/>
      <c r="I205" s="74"/>
      <c r="J205" s="74"/>
      <c r="K205" s="74"/>
      <c r="L205" s="9" t="s">
        <v>386</v>
      </c>
      <c r="M205" s="18">
        <v>205232</v>
      </c>
      <c r="N205" s="17" t="s">
        <v>364</v>
      </c>
      <c r="O205" s="21">
        <v>53067</v>
      </c>
      <c r="P205" s="17" t="s">
        <v>364</v>
      </c>
      <c r="Q205" s="21">
        <v>26495</v>
      </c>
      <c r="R205" s="21">
        <v>15225</v>
      </c>
      <c r="S205" s="21">
        <v>26555</v>
      </c>
      <c r="T205" s="23">
        <v>3766</v>
      </c>
      <c r="U205" s="18">
        <v>330340</v>
      </c>
    </row>
    <row r="206" spans="1:21" ht="16.5" customHeight="1" x14ac:dyDescent="0.25">
      <c r="A206" s="7"/>
      <c r="B206" s="7"/>
      <c r="C206" s="7" t="s">
        <v>389</v>
      </c>
      <c r="D206" s="7"/>
      <c r="E206" s="7"/>
      <c r="F206" s="7"/>
      <c r="G206" s="7"/>
      <c r="H206" s="7"/>
      <c r="I206" s="7"/>
      <c r="J206" s="7"/>
      <c r="K206" s="7"/>
      <c r="L206" s="9" t="s">
        <v>386</v>
      </c>
      <c r="M206" s="18">
        <v>274978</v>
      </c>
      <c r="N206" s="17" t="s">
        <v>364</v>
      </c>
      <c r="O206" s="18">
        <v>939221</v>
      </c>
      <c r="P206" s="17" t="s">
        <v>364</v>
      </c>
      <c r="Q206" s="18">
        <v>184315</v>
      </c>
      <c r="R206" s="21">
        <v>79915</v>
      </c>
      <c r="S206" s="21">
        <v>24536</v>
      </c>
      <c r="T206" s="21">
        <v>10245</v>
      </c>
      <c r="U206" s="25">
        <v>1513210</v>
      </c>
    </row>
    <row r="207" spans="1:21" ht="29.4" customHeight="1" x14ac:dyDescent="0.25">
      <c r="A207" s="7"/>
      <c r="B207" s="7"/>
      <c r="C207" s="74" t="s">
        <v>390</v>
      </c>
      <c r="D207" s="74"/>
      <c r="E207" s="74"/>
      <c r="F207" s="74"/>
      <c r="G207" s="74"/>
      <c r="H207" s="74"/>
      <c r="I207" s="74"/>
      <c r="J207" s="74"/>
      <c r="K207" s="74"/>
      <c r="L207" s="9" t="s">
        <v>386</v>
      </c>
      <c r="M207" s="21">
        <v>41747</v>
      </c>
      <c r="N207" s="17" t="s">
        <v>364</v>
      </c>
      <c r="O207" s="21">
        <v>49333</v>
      </c>
      <c r="P207" s="17" t="s">
        <v>364</v>
      </c>
      <c r="Q207" s="21">
        <v>73791</v>
      </c>
      <c r="R207" s="23">
        <v>3494</v>
      </c>
      <c r="S207" s="23">
        <v>5706</v>
      </c>
      <c r="T207" s="23">
        <v>2536</v>
      </c>
      <c r="U207" s="18">
        <v>176607</v>
      </c>
    </row>
    <row r="208" spans="1:21" ht="16.5" customHeight="1" x14ac:dyDescent="0.25">
      <c r="A208" s="7"/>
      <c r="B208" s="7"/>
      <c r="C208" s="7" t="s">
        <v>391</v>
      </c>
      <c r="D208" s="7"/>
      <c r="E208" s="7"/>
      <c r="F208" s="7"/>
      <c r="G208" s="7"/>
      <c r="H208" s="7"/>
      <c r="I208" s="7"/>
      <c r="J208" s="7"/>
      <c r="K208" s="7"/>
      <c r="L208" s="9" t="s">
        <v>386</v>
      </c>
      <c r="M208" s="18">
        <v>490667</v>
      </c>
      <c r="N208" s="17" t="s">
        <v>364</v>
      </c>
      <c r="O208" s="18">
        <v>231811</v>
      </c>
      <c r="P208" s="17" t="s">
        <v>364</v>
      </c>
      <c r="Q208" s="18">
        <v>117745</v>
      </c>
      <c r="R208" s="21">
        <v>47657</v>
      </c>
      <c r="S208" s="21">
        <v>39256</v>
      </c>
      <c r="T208" s="21">
        <v>19812</v>
      </c>
      <c r="U208" s="18">
        <v>946948</v>
      </c>
    </row>
    <row r="209" spans="1:21" ht="16.5" customHeight="1" x14ac:dyDescent="0.25">
      <c r="A209" s="7"/>
      <c r="B209" s="7"/>
      <c r="C209" s="7" t="s">
        <v>392</v>
      </c>
      <c r="D209" s="7"/>
      <c r="E209" s="7"/>
      <c r="F209" s="7"/>
      <c r="G209" s="7"/>
      <c r="H209" s="7"/>
      <c r="I209" s="7"/>
      <c r="J209" s="7"/>
      <c r="K209" s="7"/>
      <c r="L209" s="9" t="s">
        <v>386</v>
      </c>
      <c r="M209" s="21">
        <v>56600</v>
      </c>
      <c r="N209" s="17" t="s">
        <v>364</v>
      </c>
      <c r="O209" s="21">
        <v>52795</v>
      </c>
      <c r="P209" s="17" t="s">
        <v>364</v>
      </c>
      <c r="Q209" s="23">
        <v>7256</v>
      </c>
      <c r="R209" s="23">
        <v>5151</v>
      </c>
      <c r="S209" s="23">
        <v>6710</v>
      </c>
      <c r="T209" s="20">
        <v>246</v>
      </c>
      <c r="U209" s="18">
        <v>128758</v>
      </c>
    </row>
    <row r="210" spans="1:21" ht="16.5" customHeight="1" x14ac:dyDescent="0.25">
      <c r="A210" s="7"/>
      <c r="B210" s="7"/>
      <c r="C210" s="7" t="s">
        <v>393</v>
      </c>
      <c r="D210" s="7"/>
      <c r="E210" s="7"/>
      <c r="F210" s="7"/>
      <c r="G210" s="7"/>
      <c r="H210" s="7"/>
      <c r="I210" s="7"/>
      <c r="J210" s="7"/>
      <c r="K210" s="7"/>
      <c r="L210" s="9" t="s">
        <v>386</v>
      </c>
      <c r="M210" s="18">
        <v>124741</v>
      </c>
      <c r="N210" s="17" t="s">
        <v>364</v>
      </c>
      <c r="O210" s="18">
        <v>144354</v>
      </c>
      <c r="P210" s="17" t="s">
        <v>364</v>
      </c>
      <c r="Q210" s="21">
        <v>41193</v>
      </c>
      <c r="R210" s="21">
        <v>21659</v>
      </c>
      <c r="S210" s="23">
        <v>8900</v>
      </c>
      <c r="T210" s="20">
        <v>118</v>
      </c>
      <c r="U210" s="18">
        <v>340965</v>
      </c>
    </row>
    <row r="211" spans="1:21" ht="16.5" customHeight="1" x14ac:dyDescent="0.25">
      <c r="A211" s="7"/>
      <c r="B211" s="7"/>
      <c r="C211" s="7" t="s">
        <v>394</v>
      </c>
      <c r="D211" s="7"/>
      <c r="E211" s="7"/>
      <c r="F211" s="7"/>
      <c r="G211" s="7"/>
      <c r="H211" s="7"/>
      <c r="I211" s="7"/>
      <c r="J211" s="7"/>
      <c r="K211" s="7"/>
      <c r="L211" s="9" t="s">
        <v>386</v>
      </c>
      <c r="M211" s="21">
        <v>19952</v>
      </c>
      <c r="N211" s="17" t="s">
        <v>364</v>
      </c>
      <c r="O211" s="20">
        <v>407</v>
      </c>
      <c r="P211" s="17" t="s">
        <v>364</v>
      </c>
      <c r="Q211" s="23">
        <v>4598</v>
      </c>
      <c r="R211" s="34">
        <v>53</v>
      </c>
      <c r="S211" s="16" t="s">
        <v>110</v>
      </c>
      <c r="T211" s="23">
        <v>2555</v>
      </c>
      <c r="U211" s="21">
        <v>27565</v>
      </c>
    </row>
    <row r="212" spans="1:21" ht="16.5" customHeight="1" x14ac:dyDescent="0.25">
      <c r="A212" s="7"/>
      <c r="B212" s="7"/>
      <c r="C212" s="7" t="s">
        <v>395</v>
      </c>
      <c r="D212" s="7"/>
      <c r="E212" s="7"/>
      <c r="F212" s="7"/>
      <c r="G212" s="7"/>
      <c r="H212" s="7"/>
      <c r="I212" s="7"/>
      <c r="J212" s="7"/>
      <c r="K212" s="7"/>
      <c r="L212" s="9" t="s">
        <v>386</v>
      </c>
      <c r="M212" s="18">
        <v>976412</v>
      </c>
      <c r="N212" s="17" t="s">
        <v>364</v>
      </c>
      <c r="O212" s="18">
        <v>164051</v>
      </c>
      <c r="P212" s="17" t="s">
        <v>364</v>
      </c>
      <c r="Q212" s="18">
        <v>170880</v>
      </c>
      <c r="R212" s="21">
        <v>87294</v>
      </c>
      <c r="S212" s="21">
        <v>44102</v>
      </c>
      <c r="T212" s="21">
        <v>10835</v>
      </c>
      <c r="U212" s="25">
        <v>1453574</v>
      </c>
    </row>
    <row r="213" spans="1:21" ht="16.5" customHeight="1" x14ac:dyDescent="0.25">
      <c r="A213" s="7"/>
      <c r="B213" s="7"/>
      <c r="C213" s="7" t="s">
        <v>396</v>
      </c>
      <c r="D213" s="7"/>
      <c r="E213" s="7"/>
      <c r="F213" s="7"/>
      <c r="G213" s="7"/>
      <c r="H213" s="7"/>
      <c r="I213" s="7"/>
      <c r="J213" s="7"/>
      <c r="K213" s="7"/>
      <c r="L213" s="9" t="s">
        <v>386</v>
      </c>
      <c r="M213" s="18">
        <v>637748</v>
      </c>
      <c r="N213" s="17" t="s">
        <v>364</v>
      </c>
      <c r="O213" s="18">
        <v>356439</v>
      </c>
      <c r="P213" s="17" t="s">
        <v>364</v>
      </c>
      <c r="Q213" s="18">
        <v>248051</v>
      </c>
      <c r="R213" s="21">
        <v>43761</v>
      </c>
      <c r="S213" s="21">
        <v>47403</v>
      </c>
      <c r="T213" s="21">
        <v>17304</v>
      </c>
      <c r="U213" s="25">
        <v>1350706</v>
      </c>
    </row>
    <row r="214" spans="1:21" ht="16.5" customHeight="1" x14ac:dyDescent="0.25">
      <c r="A214" s="7"/>
      <c r="B214" s="7"/>
      <c r="C214" s="7" t="s">
        <v>397</v>
      </c>
      <c r="D214" s="7"/>
      <c r="E214" s="7"/>
      <c r="F214" s="7"/>
      <c r="G214" s="7"/>
      <c r="H214" s="7"/>
      <c r="I214" s="7"/>
      <c r="J214" s="7"/>
      <c r="K214" s="7"/>
      <c r="L214" s="9" t="s">
        <v>386</v>
      </c>
      <c r="M214" s="18">
        <v>665102</v>
      </c>
      <c r="N214" s="17" t="s">
        <v>364</v>
      </c>
      <c r="O214" s="18">
        <v>289819</v>
      </c>
      <c r="P214" s="17" t="s">
        <v>364</v>
      </c>
      <c r="Q214" s="18">
        <v>225906</v>
      </c>
      <c r="R214" s="21">
        <v>24988</v>
      </c>
      <c r="S214" s="21">
        <v>63370</v>
      </c>
      <c r="T214" s="21">
        <v>12045</v>
      </c>
      <c r="U214" s="25">
        <v>1281230</v>
      </c>
    </row>
    <row r="215" spans="1:21" ht="16.5" customHeight="1" x14ac:dyDescent="0.25">
      <c r="A215" s="7"/>
      <c r="B215" s="7"/>
      <c r="C215" s="7" t="s">
        <v>213</v>
      </c>
      <c r="D215" s="7"/>
      <c r="E215" s="7"/>
      <c r="F215" s="7"/>
      <c r="G215" s="7"/>
      <c r="H215" s="7"/>
      <c r="I215" s="7"/>
      <c r="J215" s="7"/>
      <c r="K215" s="7"/>
      <c r="L215" s="9" t="s">
        <v>386</v>
      </c>
      <c r="M215" s="25">
        <v>3594165</v>
      </c>
      <c r="N215" s="17" t="s">
        <v>364</v>
      </c>
      <c r="O215" s="25">
        <v>2410923</v>
      </c>
      <c r="P215" s="17" t="s">
        <v>364</v>
      </c>
      <c r="Q215" s="25">
        <v>1122929</v>
      </c>
      <c r="R215" s="18">
        <v>335808</v>
      </c>
      <c r="S215" s="18">
        <v>270707</v>
      </c>
      <c r="T215" s="21">
        <v>80469</v>
      </c>
      <c r="U215" s="25">
        <v>7815001</v>
      </c>
    </row>
    <row r="216" spans="1:21" ht="16.5" customHeight="1" x14ac:dyDescent="0.25">
      <c r="A216" s="7"/>
      <c r="B216" s="7" t="s">
        <v>398</v>
      </c>
      <c r="C216" s="7"/>
      <c r="D216" s="7"/>
      <c r="E216" s="7"/>
      <c r="F216" s="7"/>
      <c r="G216" s="7"/>
      <c r="H216" s="7"/>
      <c r="I216" s="7"/>
      <c r="J216" s="7"/>
      <c r="K216" s="7"/>
      <c r="L216" s="9"/>
      <c r="M216" s="10"/>
      <c r="N216" s="10"/>
      <c r="O216" s="10"/>
      <c r="P216" s="10"/>
      <c r="Q216" s="10"/>
      <c r="R216" s="10"/>
      <c r="S216" s="10"/>
      <c r="T216" s="10"/>
      <c r="U216" s="10"/>
    </row>
    <row r="217" spans="1:21" ht="16.5" customHeight="1" x14ac:dyDescent="0.25">
      <c r="A217" s="7"/>
      <c r="B217" s="7"/>
      <c r="C217" s="7" t="s">
        <v>399</v>
      </c>
      <c r="D217" s="7"/>
      <c r="E217" s="7"/>
      <c r="F217" s="7"/>
      <c r="G217" s="7"/>
      <c r="H217" s="7"/>
      <c r="I217" s="7"/>
      <c r="J217" s="7"/>
      <c r="K217" s="7"/>
      <c r="L217" s="9" t="s">
        <v>317</v>
      </c>
      <c r="M217" s="18">
        <v>454351</v>
      </c>
      <c r="N217" s="17" t="s">
        <v>364</v>
      </c>
      <c r="O217" s="18">
        <v>307387</v>
      </c>
      <c r="P217" s="17" t="s">
        <v>364</v>
      </c>
      <c r="Q217" s="18">
        <v>118985</v>
      </c>
      <c r="R217" s="21">
        <v>43404</v>
      </c>
      <c r="S217" s="21">
        <v>16528</v>
      </c>
      <c r="T217" s="21">
        <v>61952</v>
      </c>
      <c r="U217" s="25">
        <v>1002607</v>
      </c>
    </row>
    <row r="218" spans="1:21" ht="16.5" customHeight="1" x14ac:dyDescent="0.25">
      <c r="A218" s="7"/>
      <c r="B218" s="7" t="s">
        <v>400</v>
      </c>
      <c r="C218" s="7"/>
      <c r="D218" s="7"/>
      <c r="E218" s="7"/>
      <c r="F218" s="7"/>
      <c r="G218" s="7"/>
      <c r="H218" s="7"/>
      <c r="I218" s="7"/>
      <c r="J218" s="7"/>
      <c r="K218" s="7"/>
      <c r="L218" s="9"/>
      <c r="M218" s="10"/>
      <c r="N218" s="10"/>
      <c r="O218" s="10"/>
      <c r="P218" s="10"/>
      <c r="Q218" s="10"/>
      <c r="R218" s="10"/>
      <c r="S218" s="10"/>
      <c r="T218" s="10"/>
      <c r="U218" s="10"/>
    </row>
    <row r="219" spans="1:21" ht="16.5" customHeight="1" x14ac:dyDescent="0.25">
      <c r="A219" s="7"/>
      <c r="B219" s="7"/>
      <c r="C219" s="7" t="s">
        <v>401</v>
      </c>
      <c r="D219" s="7"/>
      <c r="E219" s="7"/>
      <c r="F219" s="7"/>
      <c r="G219" s="7"/>
      <c r="H219" s="7"/>
      <c r="I219" s="7"/>
      <c r="J219" s="7"/>
      <c r="K219" s="7"/>
      <c r="L219" s="9" t="s">
        <v>317</v>
      </c>
      <c r="M219" s="21">
        <v>12693</v>
      </c>
      <c r="N219" s="17" t="s">
        <v>364</v>
      </c>
      <c r="O219" s="34">
        <v>68</v>
      </c>
      <c r="P219" s="17" t="s">
        <v>364</v>
      </c>
      <c r="Q219" s="20">
        <v>506</v>
      </c>
      <c r="R219" s="20">
        <v>138</v>
      </c>
      <c r="S219" s="23">
        <v>3200</v>
      </c>
      <c r="T219" s="16" t="s">
        <v>110</v>
      </c>
      <c r="U219" s="21">
        <v>16605</v>
      </c>
    </row>
    <row r="220" spans="1:21" ht="16.5" customHeight="1" x14ac:dyDescent="0.25">
      <c r="A220" s="7"/>
      <c r="B220" s="7"/>
      <c r="C220" s="7" t="s">
        <v>402</v>
      </c>
      <c r="D220" s="7"/>
      <c r="E220" s="7"/>
      <c r="F220" s="7"/>
      <c r="G220" s="7"/>
      <c r="H220" s="7"/>
      <c r="I220" s="7"/>
      <c r="J220" s="7"/>
      <c r="K220" s="7"/>
      <c r="L220" s="9" t="s">
        <v>317</v>
      </c>
      <c r="M220" s="23">
        <v>5302</v>
      </c>
      <c r="N220" s="17" t="s">
        <v>364</v>
      </c>
      <c r="O220" s="20">
        <v>881</v>
      </c>
      <c r="P220" s="17" t="s">
        <v>364</v>
      </c>
      <c r="Q220" s="21">
        <v>24911</v>
      </c>
      <c r="R220" s="16" t="s">
        <v>110</v>
      </c>
      <c r="S220" s="23">
        <v>1640</v>
      </c>
      <c r="T220" s="16" t="s">
        <v>110</v>
      </c>
      <c r="U220" s="21">
        <v>32734</v>
      </c>
    </row>
    <row r="221" spans="1:21" ht="16.5" customHeight="1" x14ac:dyDescent="0.25">
      <c r="A221" s="7"/>
      <c r="B221" s="7" t="s">
        <v>403</v>
      </c>
      <c r="C221" s="7"/>
      <c r="D221" s="7"/>
      <c r="E221" s="7"/>
      <c r="F221" s="7"/>
      <c r="G221" s="7"/>
      <c r="H221" s="7"/>
      <c r="I221" s="7"/>
      <c r="J221" s="7"/>
      <c r="K221" s="7"/>
      <c r="L221" s="9"/>
      <c r="M221" s="10"/>
      <c r="N221" s="10"/>
      <c r="O221" s="10"/>
      <c r="P221" s="10"/>
      <c r="Q221" s="10"/>
      <c r="R221" s="10"/>
      <c r="S221" s="10"/>
      <c r="T221" s="10"/>
      <c r="U221" s="10"/>
    </row>
    <row r="222" spans="1:21" ht="16.5" customHeight="1" x14ac:dyDescent="0.25">
      <c r="A222" s="14"/>
      <c r="B222" s="14"/>
      <c r="C222" s="14" t="s">
        <v>404</v>
      </c>
      <c r="D222" s="14"/>
      <c r="E222" s="14"/>
      <c r="F222" s="14"/>
      <c r="G222" s="14"/>
      <c r="H222" s="14"/>
      <c r="I222" s="14"/>
      <c r="J222" s="14"/>
      <c r="K222" s="14"/>
      <c r="L222" s="15" t="s">
        <v>317</v>
      </c>
      <c r="M222" s="19">
        <v>411787</v>
      </c>
      <c r="N222" s="43" t="s">
        <v>364</v>
      </c>
      <c r="O222" s="19">
        <v>436654</v>
      </c>
      <c r="P222" s="43" t="s">
        <v>364</v>
      </c>
      <c r="Q222" s="22">
        <v>70029</v>
      </c>
      <c r="R222" s="22">
        <v>56853</v>
      </c>
      <c r="S222" s="22">
        <v>26519</v>
      </c>
      <c r="T222" s="22">
        <v>19870</v>
      </c>
      <c r="U222" s="26">
        <v>1021712</v>
      </c>
    </row>
    <row r="223" spans="1:21" ht="4.5" customHeight="1" x14ac:dyDescent="0.25">
      <c r="A223" s="27"/>
      <c r="B223" s="27"/>
      <c r="C223" s="2"/>
      <c r="D223" s="2"/>
      <c r="E223" s="2"/>
      <c r="F223" s="2"/>
      <c r="G223" s="2"/>
      <c r="H223" s="2"/>
      <c r="I223" s="2"/>
      <c r="J223" s="2"/>
      <c r="K223" s="2"/>
      <c r="L223" s="2"/>
      <c r="M223" s="2"/>
      <c r="N223" s="2"/>
      <c r="O223" s="2"/>
      <c r="P223" s="2"/>
      <c r="Q223" s="2"/>
      <c r="R223" s="2"/>
      <c r="S223" s="2"/>
      <c r="T223" s="2"/>
      <c r="U223" s="2"/>
    </row>
    <row r="224" spans="1:21" ht="16.5" customHeight="1" x14ac:dyDescent="0.25">
      <c r="A224" s="27"/>
      <c r="B224" s="27"/>
      <c r="C224" s="67" t="s">
        <v>414</v>
      </c>
      <c r="D224" s="67"/>
      <c r="E224" s="67"/>
      <c r="F224" s="67"/>
      <c r="G224" s="67"/>
      <c r="H224" s="67"/>
      <c r="I224" s="67"/>
      <c r="J224" s="67"/>
      <c r="K224" s="67"/>
      <c r="L224" s="67"/>
      <c r="M224" s="67"/>
      <c r="N224" s="67"/>
      <c r="O224" s="67"/>
      <c r="P224" s="67"/>
      <c r="Q224" s="67"/>
      <c r="R224" s="67"/>
      <c r="S224" s="67"/>
      <c r="T224" s="67"/>
      <c r="U224" s="67"/>
    </row>
    <row r="225" spans="1:21" ht="4.5" customHeight="1" x14ac:dyDescent="0.25">
      <c r="A225" s="27"/>
      <c r="B225" s="27"/>
      <c r="C225" s="2"/>
      <c r="D225" s="2"/>
      <c r="E225" s="2"/>
      <c r="F225" s="2"/>
      <c r="G225" s="2"/>
      <c r="H225" s="2"/>
      <c r="I225" s="2"/>
      <c r="J225" s="2"/>
      <c r="K225" s="2"/>
      <c r="L225" s="2"/>
      <c r="M225" s="2"/>
      <c r="N225" s="2"/>
      <c r="O225" s="2"/>
      <c r="P225" s="2"/>
      <c r="Q225" s="2"/>
      <c r="R225" s="2"/>
      <c r="S225" s="2"/>
      <c r="T225" s="2"/>
      <c r="U225" s="2"/>
    </row>
    <row r="226" spans="1:21" ht="29.4" customHeight="1" x14ac:dyDescent="0.25">
      <c r="A226" s="27" t="s">
        <v>139</v>
      </c>
      <c r="B226" s="27"/>
      <c r="C226" s="67" t="s">
        <v>373</v>
      </c>
      <c r="D226" s="67"/>
      <c r="E226" s="67"/>
      <c r="F226" s="67"/>
      <c r="G226" s="67"/>
      <c r="H226" s="67"/>
      <c r="I226" s="67"/>
      <c r="J226" s="67"/>
      <c r="K226" s="67"/>
      <c r="L226" s="67"/>
      <c r="M226" s="67"/>
      <c r="N226" s="67"/>
      <c r="O226" s="67"/>
      <c r="P226" s="67"/>
      <c r="Q226" s="67"/>
      <c r="R226" s="67"/>
      <c r="S226" s="67"/>
      <c r="T226" s="67"/>
      <c r="U226" s="67"/>
    </row>
    <row r="227" spans="1:21" ht="93.9" customHeight="1" x14ac:dyDescent="0.25">
      <c r="A227" s="27" t="s">
        <v>141</v>
      </c>
      <c r="B227" s="27"/>
      <c r="C227" s="67" t="s">
        <v>374</v>
      </c>
      <c r="D227" s="67"/>
      <c r="E227" s="67"/>
      <c r="F227" s="67"/>
      <c r="G227" s="67"/>
      <c r="H227" s="67"/>
      <c r="I227" s="67"/>
      <c r="J227" s="67"/>
      <c r="K227" s="67"/>
      <c r="L227" s="67"/>
      <c r="M227" s="67"/>
      <c r="N227" s="67"/>
      <c r="O227" s="67"/>
      <c r="P227" s="67"/>
      <c r="Q227" s="67"/>
      <c r="R227" s="67"/>
      <c r="S227" s="67"/>
      <c r="T227" s="67"/>
      <c r="U227" s="67"/>
    </row>
    <row r="228" spans="1:21" ht="29.4" customHeight="1" x14ac:dyDescent="0.25">
      <c r="A228" s="27" t="s">
        <v>144</v>
      </c>
      <c r="B228" s="27"/>
      <c r="C228" s="67" t="s">
        <v>415</v>
      </c>
      <c r="D228" s="67"/>
      <c r="E228" s="67"/>
      <c r="F228" s="67"/>
      <c r="G228" s="67"/>
      <c r="H228" s="67"/>
      <c r="I228" s="67"/>
      <c r="J228" s="67"/>
      <c r="K228" s="67"/>
      <c r="L228" s="67"/>
      <c r="M228" s="67"/>
      <c r="N228" s="67"/>
      <c r="O228" s="67"/>
      <c r="P228" s="67"/>
      <c r="Q228" s="67"/>
      <c r="R228" s="67"/>
      <c r="S228" s="67"/>
      <c r="T228" s="67"/>
      <c r="U228" s="67"/>
    </row>
    <row r="229" spans="1:21" ht="29.4" customHeight="1" x14ac:dyDescent="0.25">
      <c r="A229" s="27" t="s">
        <v>146</v>
      </c>
      <c r="B229" s="27"/>
      <c r="C229" s="67" t="s">
        <v>376</v>
      </c>
      <c r="D229" s="67"/>
      <c r="E229" s="67"/>
      <c r="F229" s="67"/>
      <c r="G229" s="67"/>
      <c r="H229" s="67"/>
      <c r="I229" s="67"/>
      <c r="J229" s="67"/>
      <c r="K229" s="67"/>
      <c r="L229" s="67"/>
      <c r="M229" s="67"/>
      <c r="N229" s="67"/>
      <c r="O229" s="67"/>
      <c r="P229" s="67"/>
      <c r="Q229" s="67"/>
      <c r="R229" s="67"/>
      <c r="S229" s="67"/>
      <c r="T229" s="67"/>
      <c r="U229" s="67"/>
    </row>
    <row r="230" spans="1:21" ht="16.5" customHeight="1" x14ac:dyDescent="0.25">
      <c r="A230" s="27" t="s">
        <v>150</v>
      </c>
      <c r="B230" s="27"/>
      <c r="C230" s="67" t="s">
        <v>377</v>
      </c>
      <c r="D230" s="67"/>
      <c r="E230" s="67"/>
      <c r="F230" s="67"/>
      <c r="G230" s="67"/>
      <c r="H230" s="67"/>
      <c r="I230" s="67"/>
      <c r="J230" s="67"/>
      <c r="K230" s="67"/>
      <c r="L230" s="67"/>
      <c r="M230" s="67"/>
      <c r="N230" s="67"/>
      <c r="O230" s="67"/>
      <c r="P230" s="67"/>
      <c r="Q230" s="67"/>
      <c r="R230" s="67"/>
      <c r="S230" s="67"/>
      <c r="T230" s="67"/>
      <c r="U230" s="67"/>
    </row>
    <row r="231" spans="1:21" ht="29.4" customHeight="1" x14ac:dyDescent="0.25">
      <c r="A231" s="27" t="s">
        <v>152</v>
      </c>
      <c r="B231" s="27"/>
      <c r="C231" s="67" t="s">
        <v>372</v>
      </c>
      <c r="D231" s="67"/>
      <c r="E231" s="67"/>
      <c r="F231" s="67"/>
      <c r="G231" s="67"/>
      <c r="H231" s="67"/>
      <c r="I231" s="67"/>
      <c r="J231" s="67"/>
      <c r="K231" s="67"/>
      <c r="L231" s="67"/>
      <c r="M231" s="67"/>
      <c r="N231" s="67"/>
      <c r="O231" s="67"/>
      <c r="P231" s="67"/>
      <c r="Q231" s="67"/>
      <c r="R231" s="67"/>
      <c r="S231" s="67"/>
      <c r="T231" s="67"/>
      <c r="U231" s="67"/>
    </row>
    <row r="232" spans="1:21" ht="16.5" customHeight="1" x14ac:dyDescent="0.25">
      <c r="A232" s="27" t="s">
        <v>155</v>
      </c>
      <c r="B232" s="27"/>
      <c r="C232" s="67" t="s">
        <v>416</v>
      </c>
      <c r="D232" s="67"/>
      <c r="E232" s="67"/>
      <c r="F232" s="67"/>
      <c r="G232" s="67"/>
      <c r="H232" s="67"/>
      <c r="I232" s="67"/>
      <c r="J232" s="67"/>
      <c r="K232" s="67"/>
      <c r="L232" s="67"/>
      <c r="M232" s="67"/>
      <c r="N232" s="67"/>
      <c r="O232" s="67"/>
      <c r="P232" s="67"/>
      <c r="Q232" s="67"/>
      <c r="R232" s="67"/>
      <c r="S232" s="67"/>
      <c r="T232" s="67"/>
      <c r="U232" s="67"/>
    </row>
    <row r="233" spans="1:21" ht="16.5" customHeight="1" x14ac:dyDescent="0.25">
      <c r="A233" s="27" t="s">
        <v>157</v>
      </c>
      <c r="B233" s="27"/>
      <c r="C233" s="67" t="s">
        <v>417</v>
      </c>
      <c r="D233" s="67"/>
      <c r="E233" s="67"/>
      <c r="F233" s="67"/>
      <c r="G233" s="67"/>
      <c r="H233" s="67"/>
      <c r="I233" s="67"/>
      <c r="J233" s="67"/>
      <c r="K233" s="67"/>
      <c r="L233" s="67"/>
      <c r="M233" s="67"/>
      <c r="N233" s="67"/>
      <c r="O233" s="67"/>
      <c r="P233" s="67"/>
      <c r="Q233" s="67"/>
      <c r="R233" s="67"/>
      <c r="S233" s="67"/>
      <c r="T233" s="67"/>
      <c r="U233" s="67"/>
    </row>
    <row r="234" spans="1:21" ht="16.5" customHeight="1" x14ac:dyDescent="0.25">
      <c r="A234" s="27" t="s">
        <v>159</v>
      </c>
      <c r="B234" s="27"/>
      <c r="C234" s="67" t="s">
        <v>418</v>
      </c>
      <c r="D234" s="67"/>
      <c r="E234" s="67"/>
      <c r="F234" s="67"/>
      <c r="G234" s="67"/>
      <c r="H234" s="67"/>
      <c r="I234" s="67"/>
      <c r="J234" s="67"/>
      <c r="K234" s="67"/>
      <c r="L234" s="67"/>
      <c r="M234" s="67"/>
      <c r="N234" s="67"/>
      <c r="O234" s="67"/>
      <c r="P234" s="67"/>
      <c r="Q234" s="67"/>
      <c r="R234" s="67"/>
      <c r="S234" s="67"/>
      <c r="T234" s="67"/>
      <c r="U234" s="67"/>
    </row>
    <row r="235" spans="1:21" ht="4.5" customHeight="1" x14ac:dyDescent="0.25"/>
    <row r="236" spans="1:21" ht="29.4" customHeight="1" x14ac:dyDescent="0.25">
      <c r="A236" s="28" t="s">
        <v>167</v>
      </c>
      <c r="B236" s="27"/>
      <c r="C236" s="27"/>
      <c r="D236" s="27"/>
      <c r="E236" s="67" t="s">
        <v>379</v>
      </c>
      <c r="F236" s="67"/>
      <c r="G236" s="67"/>
      <c r="H236" s="67"/>
      <c r="I236" s="67"/>
      <c r="J236" s="67"/>
      <c r="K236" s="67"/>
      <c r="L236" s="67"/>
      <c r="M236" s="67"/>
      <c r="N236" s="67"/>
      <c r="O236" s="67"/>
      <c r="P236" s="67"/>
      <c r="Q236" s="67"/>
      <c r="R236" s="67"/>
      <c r="S236" s="67"/>
      <c r="T236" s="67"/>
      <c r="U236" s="67"/>
    </row>
  </sheetData>
  <mergeCells count="32">
    <mergeCell ref="C73:K73"/>
    <mergeCell ref="C75:K75"/>
    <mergeCell ref="C95:K95"/>
    <mergeCell ref="C97:K97"/>
    <mergeCell ref="C7:K7"/>
    <mergeCell ref="C9:K9"/>
    <mergeCell ref="C29:K29"/>
    <mergeCell ref="C31:K31"/>
    <mergeCell ref="C51:K51"/>
    <mergeCell ref="K1:U1"/>
    <mergeCell ref="C224:U224"/>
    <mergeCell ref="C226:U226"/>
    <mergeCell ref="C227:U227"/>
    <mergeCell ref="C228:U228"/>
    <mergeCell ref="C163:K163"/>
    <mergeCell ref="C183:K183"/>
    <mergeCell ref="C185:K185"/>
    <mergeCell ref="C205:K205"/>
    <mergeCell ref="C207:K207"/>
    <mergeCell ref="C117:K117"/>
    <mergeCell ref="C119:K119"/>
    <mergeCell ref="C139:K139"/>
    <mergeCell ref="C141:K141"/>
    <mergeCell ref="C161:K161"/>
    <mergeCell ref="C53:K53"/>
    <mergeCell ref="C234:U234"/>
    <mergeCell ref="E236:U236"/>
    <mergeCell ref="C229:U229"/>
    <mergeCell ref="C230:U230"/>
    <mergeCell ref="C231:U231"/>
    <mergeCell ref="C232:U232"/>
    <mergeCell ref="C233:U233"/>
  </mergeCells>
  <pageMargins left="0.7" right="0.7" top="0.75" bottom="0.75" header="0.3" footer="0.3"/>
  <pageSetup paperSize="9" fitToHeight="0" orientation="landscape" horizontalDpi="300" verticalDpi="300"/>
  <headerFooter scaleWithDoc="0" alignWithMargins="0">
    <oddHeader>&amp;C&amp;"Arial"&amp;8TABLE 15A.13</oddHeader>
    <oddFooter>&amp;L&amp;"Arial"&amp;8REPORT ON
GOVERNMENT
SERVICES 2022&amp;R&amp;"Arial"&amp;8SERVICES FOR PEOPLE
WITH DISABILITY
PAGE &amp;B&amp;P&amp;B</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V92"/>
  <sheetViews>
    <sheetView showGridLines="0" workbookViewId="0"/>
  </sheetViews>
  <sheetFormatPr defaultRowHeight="13.2" x14ac:dyDescent="0.25"/>
  <cols>
    <col min="1" max="11" width="1.6640625" customWidth="1"/>
    <col min="12" max="12" width="5.44140625" customWidth="1"/>
    <col min="13" max="22" width="6.6640625" customWidth="1"/>
  </cols>
  <sheetData>
    <row r="1" spans="1:22" ht="50.4" customHeight="1" x14ac:dyDescent="0.25">
      <c r="A1" s="8" t="s">
        <v>419</v>
      </c>
      <c r="B1" s="8"/>
      <c r="C1" s="8"/>
      <c r="D1" s="8"/>
      <c r="E1" s="8"/>
      <c r="F1" s="8"/>
      <c r="G1" s="8"/>
      <c r="H1" s="8"/>
      <c r="I1" s="8"/>
      <c r="J1" s="8"/>
      <c r="K1" s="72" t="s">
        <v>420</v>
      </c>
      <c r="L1" s="73"/>
      <c r="M1" s="73"/>
      <c r="N1" s="73"/>
      <c r="O1" s="73"/>
      <c r="P1" s="73"/>
      <c r="Q1" s="73"/>
      <c r="R1" s="73"/>
      <c r="S1" s="73"/>
      <c r="T1" s="73"/>
      <c r="U1" s="73"/>
      <c r="V1" s="73"/>
    </row>
    <row r="2" spans="1:22"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421</v>
      </c>
      <c r="V2" s="13" t="s">
        <v>103</v>
      </c>
    </row>
    <row r="3" spans="1:22" ht="16.5" customHeight="1" x14ac:dyDescent="0.25">
      <c r="A3" s="7" t="s">
        <v>422</v>
      </c>
      <c r="B3" s="7"/>
      <c r="C3" s="7"/>
      <c r="D3" s="7"/>
      <c r="E3" s="7"/>
      <c r="F3" s="7"/>
      <c r="G3" s="7"/>
      <c r="H3" s="7"/>
      <c r="I3" s="7"/>
      <c r="J3" s="7"/>
      <c r="K3" s="7"/>
      <c r="L3" s="9"/>
      <c r="M3" s="10"/>
      <c r="N3" s="10"/>
      <c r="O3" s="10"/>
      <c r="P3" s="10"/>
      <c r="Q3" s="10"/>
      <c r="R3" s="10"/>
      <c r="S3" s="10"/>
      <c r="T3" s="10"/>
      <c r="U3" s="10"/>
      <c r="V3" s="10"/>
    </row>
    <row r="4" spans="1:22" ht="16.5" customHeight="1" x14ac:dyDescent="0.25">
      <c r="A4" s="7"/>
      <c r="B4" s="7" t="s">
        <v>314</v>
      </c>
      <c r="C4" s="7"/>
      <c r="D4" s="7"/>
      <c r="E4" s="7"/>
      <c r="F4" s="7"/>
      <c r="G4" s="7"/>
      <c r="H4" s="7"/>
      <c r="I4" s="7"/>
      <c r="J4" s="7"/>
      <c r="K4" s="7"/>
      <c r="L4" s="9" t="s">
        <v>300</v>
      </c>
      <c r="M4" s="29">
        <v>237.2</v>
      </c>
      <c r="N4" s="29">
        <v>183.1</v>
      </c>
      <c r="O4" s="29">
        <v>160</v>
      </c>
      <c r="P4" s="32">
        <v>57.1</v>
      </c>
      <c r="Q4" s="32">
        <v>65.599999999999994</v>
      </c>
      <c r="R4" s="32">
        <v>27.2</v>
      </c>
      <c r="S4" s="31">
        <v>8.6</v>
      </c>
      <c r="T4" s="31">
        <v>8.1999999999999993</v>
      </c>
      <c r="U4" s="31">
        <v>6.1</v>
      </c>
      <c r="V4" s="29">
        <v>753</v>
      </c>
    </row>
    <row r="5" spans="1:22" ht="16.5" customHeight="1" x14ac:dyDescent="0.25">
      <c r="A5" s="7"/>
      <c r="B5" s="7" t="s">
        <v>325</v>
      </c>
      <c r="C5" s="7"/>
      <c r="D5" s="7"/>
      <c r="E5" s="7"/>
      <c r="F5" s="7"/>
      <c r="G5" s="7"/>
      <c r="H5" s="7"/>
      <c r="I5" s="7"/>
      <c r="J5" s="7"/>
      <c r="K5" s="7"/>
      <c r="L5" s="9" t="s">
        <v>300</v>
      </c>
      <c r="M5" s="29">
        <v>239.1</v>
      </c>
      <c r="N5" s="29">
        <v>183.7</v>
      </c>
      <c r="O5" s="29">
        <v>158.4</v>
      </c>
      <c r="P5" s="32">
        <v>56.8</v>
      </c>
      <c r="Q5" s="32">
        <v>66</v>
      </c>
      <c r="R5" s="32">
        <v>27.3</v>
      </c>
      <c r="S5" s="31">
        <v>8.5</v>
      </c>
      <c r="T5" s="31">
        <v>8.1</v>
      </c>
      <c r="U5" s="31">
        <v>6.2</v>
      </c>
      <c r="V5" s="29">
        <v>754.2</v>
      </c>
    </row>
    <row r="6" spans="1:22" ht="16.5" customHeight="1" x14ac:dyDescent="0.25">
      <c r="A6" s="7"/>
      <c r="B6" s="7" t="s">
        <v>326</v>
      </c>
      <c r="C6" s="7"/>
      <c r="D6" s="7"/>
      <c r="E6" s="7"/>
      <c r="F6" s="7"/>
      <c r="G6" s="7"/>
      <c r="H6" s="7"/>
      <c r="I6" s="7"/>
      <c r="J6" s="7"/>
      <c r="K6" s="7"/>
      <c r="L6" s="9" t="s">
        <v>300</v>
      </c>
      <c r="M6" s="29">
        <v>237.9</v>
      </c>
      <c r="N6" s="29">
        <v>181.9</v>
      </c>
      <c r="O6" s="29">
        <v>154.9</v>
      </c>
      <c r="P6" s="32">
        <v>55.5</v>
      </c>
      <c r="Q6" s="32">
        <v>65.8</v>
      </c>
      <c r="R6" s="32">
        <v>27</v>
      </c>
      <c r="S6" s="31">
        <v>8.3000000000000007</v>
      </c>
      <c r="T6" s="31">
        <v>8</v>
      </c>
      <c r="U6" s="31">
        <v>6.3</v>
      </c>
      <c r="V6" s="29">
        <v>745.7</v>
      </c>
    </row>
    <row r="7" spans="1:22" ht="16.5" customHeight="1" x14ac:dyDescent="0.25">
      <c r="A7" s="7"/>
      <c r="B7" s="7" t="s">
        <v>297</v>
      </c>
      <c r="C7" s="7"/>
      <c r="D7" s="7"/>
      <c r="E7" s="7"/>
      <c r="F7" s="7"/>
      <c r="G7" s="7"/>
      <c r="H7" s="7"/>
      <c r="I7" s="7"/>
      <c r="J7" s="7"/>
      <c r="K7" s="7"/>
      <c r="L7" s="9" t="s">
        <v>300</v>
      </c>
      <c r="M7" s="29">
        <v>242.9</v>
      </c>
      <c r="N7" s="29">
        <v>185</v>
      </c>
      <c r="O7" s="29">
        <v>155.69999999999999</v>
      </c>
      <c r="P7" s="32">
        <v>56.1</v>
      </c>
      <c r="Q7" s="32">
        <v>67</v>
      </c>
      <c r="R7" s="32">
        <v>27.2</v>
      </c>
      <c r="S7" s="31">
        <v>8.4</v>
      </c>
      <c r="T7" s="31">
        <v>8.1</v>
      </c>
      <c r="U7" s="31">
        <v>6.6</v>
      </c>
      <c r="V7" s="29">
        <v>757</v>
      </c>
    </row>
    <row r="8" spans="1:22" ht="16.5" customHeight="1" x14ac:dyDescent="0.25">
      <c r="A8" s="7"/>
      <c r="B8" s="7" t="s">
        <v>423</v>
      </c>
      <c r="C8" s="7"/>
      <c r="D8" s="7"/>
      <c r="E8" s="7"/>
      <c r="F8" s="7"/>
      <c r="G8" s="7"/>
      <c r="H8" s="7"/>
      <c r="I8" s="7"/>
      <c r="J8" s="7"/>
      <c r="K8" s="7"/>
      <c r="L8" s="9" t="s">
        <v>300</v>
      </c>
      <c r="M8" s="29">
        <v>244.6</v>
      </c>
      <c r="N8" s="29">
        <v>185.7</v>
      </c>
      <c r="O8" s="29">
        <v>154.80000000000001</v>
      </c>
      <c r="P8" s="32">
        <v>56.1</v>
      </c>
      <c r="Q8" s="32">
        <v>67.2</v>
      </c>
      <c r="R8" s="32">
        <v>27.2</v>
      </c>
      <c r="S8" s="31">
        <v>8.3000000000000007</v>
      </c>
      <c r="T8" s="31">
        <v>8.1999999999999993</v>
      </c>
      <c r="U8" s="31">
        <v>6.9</v>
      </c>
      <c r="V8" s="29">
        <v>758.9</v>
      </c>
    </row>
    <row r="9" spans="1:22" ht="16.5" customHeight="1" x14ac:dyDescent="0.25">
      <c r="A9" s="7"/>
      <c r="B9" s="7" t="s">
        <v>424</v>
      </c>
      <c r="C9" s="7"/>
      <c r="D9" s="7"/>
      <c r="E9" s="7"/>
      <c r="F9" s="7"/>
      <c r="G9" s="7"/>
      <c r="H9" s="7"/>
      <c r="I9" s="7"/>
      <c r="J9" s="7"/>
      <c r="K9" s="7"/>
      <c r="L9" s="9" t="s">
        <v>300</v>
      </c>
      <c r="M9" s="29">
        <v>253.3</v>
      </c>
      <c r="N9" s="29">
        <v>191.8</v>
      </c>
      <c r="O9" s="29">
        <v>158.5</v>
      </c>
      <c r="P9" s="32">
        <v>57.8</v>
      </c>
      <c r="Q9" s="32">
        <v>69.3</v>
      </c>
      <c r="R9" s="32">
        <v>27.8</v>
      </c>
      <c r="S9" s="31">
        <v>8.6</v>
      </c>
      <c r="T9" s="31">
        <v>8.6</v>
      </c>
      <c r="U9" s="31">
        <v>7.2</v>
      </c>
      <c r="V9" s="29">
        <v>782.9</v>
      </c>
    </row>
    <row r="10" spans="1:22" ht="16.5" customHeight="1" x14ac:dyDescent="0.25">
      <c r="A10" s="7"/>
      <c r="B10" s="7" t="s">
        <v>305</v>
      </c>
      <c r="C10" s="7"/>
      <c r="D10" s="7"/>
      <c r="E10" s="7"/>
      <c r="F10" s="7"/>
      <c r="G10" s="7"/>
      <c r="H10" s="7"/>
      <c r="I10" s="7"/>
      <c r="J10" s="7"/>
      <c r="K10" s="7"/>
      <c r="L10" s="9" t="s">
        <v>300</v>
      </c>
      <c r="M10" s="29">
        <v>264.39999999999998</v>
      </c>
      <c r="N10" s="29">
        <v>199.4</v>
      </c>
      <c r="O10" s="29">
        <v>164</v>
      </c>
      <c r="P10" s="32">
        <v>60.5</v>
      </c>
      <c r="Q10" s="32">
        <v>72.400000000000006</v>
      </c>
      <c r="R10" s="32">
        <v>28.4</v>
      </c>
      <c r="S10" s="31">
        <v>8.9</v>
      </c>
      <c r="T10" s="31">
        <v>9.1</v>
      </c>
      <c r="U10" s="31">
        <v>7.4</v>
      </c>
      <c r="V10" s="29">
        <v>814.4</v>
      </c>
    </row>
    <row r="11" spans="1:22" ht="16.5" customHeight="1" x14ac:dyDescent="0.25">
      <c r="A11" s="7"/>
      <c r="B11" s="7" t="s">
        <v>425</v>
      </c>
      <c r="C11" s="7"/>
      <c r="D11" s="7"/>
      <c r="E11" s="7"/>
      <c r="F11" s="7"/>
      <c r="G11" s="7"/>
      <c r="H11" s="7"/>
      <c r="I11" s="7"/>
      <c r="J11" s="7"/>
      <c r="K11" s="7"/>
      <c r="L11" s="9" t="s">
        <v>300</v>
      </c>
      <c r="M11" s="29">
        <v>270.3</v>
      </c>
      <c r="N11" s="29">
        <v>203.1</v>
      </c>
      <c r="O11" s="29">
        <v>166</v>
      </c>
      <c r="P11" s="32">
        <v>62.5</v>
      </c>
      <c r="Q11" s="32">
        <v>74.3</v>
      </c>
      <c r="R11" s="32">
        <v>28.3</v>
      </c>
      <c r="S11" s="31">
        <v>8.8000000000000007</v>
      </c>
      <c r="T11" s="31">
        <v>9.4</v>
      </c>
      <c r="U11" s="31">
        <v>7.7</v>
      </c>
      <c r="V11" s="29">
        <v>830.5</v>
      </c>
    </row>
    <row r="12" spans="1:22" ht="16.5" customHeight="1" x14ac:dyDescent="0.25">
      <c r="A12" s="7"/>
      <c r="B12" s="7" t="s">
        <v>426</v>
      </c>
      <c r="C12" s="7"/>
      <c r="D12" s="7"/>
      <c r="E12" s="7"/>
      <c r="F12" s="7"/>
      <c r="G12" s="7"/>
      <c r="H12" s="7"/>
      <c r="I12" s="7"/>
      <c r="J12" s="7"/>
      <c r="K12" s="7"/>
      <c r="L12" s="9" t="s">
        <v>300</v>
      </c>
      <c r="M12" s="29">
        <v>267.10000000000002</v>
      </c>
      <c r="N12" s="29">
        <v>200.3</v>
      </c>
      <c r="O12" s="29">
        <v>162.80000000000001</v>
      </c>
      <c r="P12" s="32">
        <v>62.7</v>
      </c>
      <c r="Q12" s="32">
        <v>74.7</v>
      </c>
      <c r="R12" s="32">
        <v>27.8</v>
      </c>
      <c r="S12" s="31">
        <v>8.5</v>
      </c>
      <c r="T12" s="31">
        <v>9.8000000000000007</v>
      </c>
      <c r="U12" s="31">
        <v>8</v>
      </c>
      <c r="V12" s="29">
        <v>821.7</v>
      </c>
    </row>
    <row r="13" spans="1:22" ht="16.5" customHeight="1" x14ac:dyDescent="0.25">
      <c r="A13" s="7"/>
      <c r="B13" s="7" t="s">
        <v>427</v>
      </c>
      <c r="C13" s="7"/>
      <c r="D13" s="7"/>
      <c r="E13" s="7"/>
      <c r="F13" s="7"/>
      <c r="G13" s="7"/>
      <c r="H13" s="7"/>
      <c r="I13" s="7"/>
      <c r="J13" s="7"/>
      <c r="K13" s="7"/>
      <c r="L13" s="9" t="s">
        <v>300</v>
      </c>
      <c r="M13" s="29">
        <v>268.60000000000002</v>
      </c>
      <c r="N13" s="29">
        <v>200.7</v>
      </c>
      <c r="O13" s="29">
        <v>163</v>
      </c>
      <c r="P13" s="32">
        <v>63.8</v>
      </c>
      <c r="Q13" s="32">
        <v>76.2</v>
      </c>
      <c r="R13" s="32">
        <v>28</v>
      </c>
      <c r="S13" s="31">
        <v>8.3000000000000007</v>
      </c>
      <c r="T13" s="32">
        <v>10.3</v>
      </c>
      <c r="U13" s="31">
        <v>8.6999999999999993</v>
      </c>
      <c r="V13" s="29">
        <v>827.5</v>
      </c>
    </row>
    <row r="14" spans="1:22" ht="16.5" customHeight="1" x14ac:dyDescent="0.25">
      <c r="A14" s="7" t="s">
        <v>428</v>
      </c>
      <c r="B14" s="7"/>
      <c r="C14" s="7"/>
      <c r="D14" s="7"/>
      <c r="E14" s="7"/>
      <c r="F14" s="7"/>
      <c r="G14" s="7"/>
      <c r="H14" s="7"/>
      <c r="I14" s="7"/>
      <c r="J14" s="7"/>
      <c r="K14" s="7"/>
      <c r="L14" s="9"/>
      <c r="M14" s="10"/>
      <c r="N14" s="10"/>
      <c r="O14" s="10"/>
      <c r="P14" s="10"/>
      <c r="Q14" s="10"/>
      <c r="R14" s="10"/>
      <c r="S14" s="10"/>
      <c r="T14" s="10"/>
      <c r="U14" s="10"/>
      <c r="V14" s="10"/>
    </row>
    <row r="15" spans="1:22" ht="16.5" customHeight="1" x14ac:dyDescent="0.25">
      <c r="A15" s="7"/>
      <c r="B15" s="7" t="s">
        <v>314</v>
      </c>
      <c r="C15" s="7"/>
      <c r="D15" s="7"/>
      <c r="E15" s="7"/>
      <c r="F15" s="7"/>
      <c r="G15" s="7"/>
      <c r="H15" s="7"/>
      <c r="I15" s="7"/>
      <c r="J15" s="7"/>
      <c r="K15" s="7"/>
      <c r="L15" s="9" t="s">
        <v>300</v>
      </c>
      <c r="M15" s="31">
        <v>3.1</v>
      </c>
      <c r="N15" s="31">
        <v>3.2</v>
      </c>
      <c r="O15" s="31">
        <v>2.4</v>
      </c>
      <c r="P15" s="31">
        <v>0.8</v>
      </c>
      <c r="Q15" s="31">
        <v>2.2000000000000002</v>
      </c>
      <c r="R15" s="31">
        <v>0.5</v>
      </c>
      <c r="S15" s="31">
        <v>0.1</v>
      </c>
      <c r="T15" s="31" t="s">
        <v>110</v>
      </c>
      <c r="U15" s="31" t="s">
        <v>110</v>
      </c>
      <c r="V15" s="32">
        <v>12.4</v>
      </c>
    </row>
    <row r="16" spans="1:22" ht="16.5" customHeight="1" x14ac:dyDescent="0.25">
      <c r="A16" s="7"/>
      <c r="B16" s="7" t="s">
        <v>325</v>
      </c>
      <c r="C16" s="7"/>
      <c r="D16" s="7"/>
      <c r="E16" s="7"/>
      <c r="F16" s="7"/>
      <c r="G16" s="7"/>
      <c r="H16" s="7"/>
      <c r="I16" s="7"/>
      <c r="J16" s="7"/>
      <c r="K16" s="7"/>
      <c r="L16" s="9" t="s">
        <v>300</v>
      </c>
      <c r="M16" s="31">
        <v>3.2</v>
      </c>
      <c r="N16" s="31">
        <v>3.5</v>
      </c>
      <c r="O16" s="31">
        <v>2.6</v>
      </c>
      <c r="P16" s="31">
        <v>1.1000000000000001</v>
      </c>
      <c r="Q16" s="31">
        <v>2.4</v>
      </c>
      <c r="R16" s="31">
        <v>0.5</v>
      </c>
      <c r="S16" s="31">
        <v>0.1</v>
      </c>
      <c r="T16" s="31" t="s">
        <v>110</v>
      </c>
      <c r="U16" s="31" t="s">
        <v>110</v>
      </c>
      <c r="V16" s="32">
        <v>13.5</v>
      </c>
    </row>
    <row r="17" spans="1:22" ht="16.5" customHeight="1" x14ac:dyDescent="0.25">
      <c r="A17" s="7"/>
      <c r="B17" s="7" t="s">
        <v>326</v>
      </c>
      <c r="C17" s="7"/>
      <c r="D17" s="7"/>
      <c r="E17" s="7"/>
      <c r="F17" s="7"/>
      <c r="G17" s="7"/>
      <c r="H17" s="7"/>
      <c r="I17" s="7"/>
      <c r="J17" s="7"/>
      <c r="K17" s="7"/>
      <c r="L17" s="9" t="s">
        <v>300</v>
      </c>
      <c r="M17" s="31">
        <v>3.6</v>
      </c>
      <c r="N17" s="31">
        <v>4.2</v>
      </c>
      <c r="O17" s="31">
        <v>3.1</v>
      </c>
      <c r="P17" s="31">
        <v>2.4</v>
      </c>
      <c r="Q17" s="31">
        <v>2.7</v>
      </c>
      <c r="R17" s="31">
        <v>0.6</v>
      </c>
      <c r="S17" s="31">
        <v>0.1</v>
      </c>
      <c r="T17" s="31">
        <v>0.1</v>
      </c>
      <c r="U17" s="31" t="s">
        <v>110</v>
      </c>
      <c r="V17" s="32">
        <v>16.8</v>
      </c>
    </row>
    <row r="18" spans="1:22" ht="16.5" customHeight="1" x14ac:dyDescent="0.25">
      <c r="A18" s="7"/>
      <c r="B18" s="7" t="s">
        <v>297</v>
      </c>
      <c r="C18" s="7"/>
      <c r="D18" s="7"/>
      <c r="E18" s="7"/>
      <c r="F18" s="7"/>
      <c r="G18" s="7"/>
      <c r="H18" s="7"/>
      <c r="I18" s="7"/>
      <c r="J18" s="7"/>
      <c r="K18" s="7"/>
      <c r="L18" s="9" t="s">
        <v>300</v>
      </c>
      <c r="M18" s="31">
        <v>4.4000000000000004</v>
      </c>
      <c r="N18" s="31">
        <v>9.3000000000000007</v>
      </c>
      <c r="O18" s="31">
        <v>8.8000000000000007</v>
      </c>
      <c r="P18" s="31">
        <v>4</v>
      </c>
      <c r="Q18" s="31">
        <v>5</v>
      </c>
      <c r="R18" s="31">
        <v>0.9</v>
      </c>
      <c r="S18" s="31">
        <v>0.2</v>
      </c>
      <c r="T18" s="31">
        <v>0.1</v>
      </c>
      <c r="U18" s="31" t="s">
        <v>110</v>
      </c>
      <c r="V18" s="32">
        <v>32.799999999999997</v>
      </c>
    </row>
    <row r="19" spans="1:22" ht="16.5" customHeight="1" x14ac:dyDescent="0.25">
      <c r="A19" s="7"/>
      <c r="B19" s="7" t="s">
        <v>423</v>
      </c>
      <c r="C19" s="7"/>
      <c r="D19" s="7"/>
      <c r="E19" s="7"/>
      <c r="F19" s="7"/>
      <c r="G19" s="7"/>
      <c r="H19" s="7"/>
      <c r="I19" s="7"/>
      <c r="J19" s="7"/>
      <c r="K19" s="7"/>
      <c r="L19" s="9" t="s">
        <v>300</v>
      </c>
      <c r="M19" s="31">
        <v>9.6999999999999993</v>
      </c>
      <c r="N19" s="32">
        <v>13.7</v>
      </c>
      <c r="O19" s="32">
        <v>10</v>
      </c>
      <c r="P19" s="31">
        <v>4</v>
      </c>
      <c r="Q19" s="31">
        <v>6.3</v>
      </c>
      <c r="R19" s="31">
        <v>1.3</v>
      </c>
      <c r="S19" s="31">
        <v>0.2</v>
      </c>
      <c r="T19" s="31">
        <v>0.2</v>
      </c>
      <c r="U19" s="31" t="s">
        <v>110</v>
      </c>
      <c r="V19" s="32">
        <v>45.2</v>
      </c>
    </row>
    <row r="20" spans="1:22" ht="16.5" customHeight="1" x14ac:dyDescent="0.25">
      <c r="A20" s="7"/>
      <c r="B20" s="7" t="s">
        <v>424</v>
      </c>
      <c r="C20" s="7"/>
      <c r="D20" s="7"/>
      <c r="E20" s="7"/>
      <c r="F20" s="7"/>
      <c r="G20" s="7"/>
      <c r="H20" s="7"/>
      <c r="I20" s="7"/>
      <c r="J20" s="7"/>
      <c r="K20" s="7"/>
      <c r="L20" s="9" t="s">
        <v>300</v>
      </c>
      <c r="M20" s="32">
        <v>17.899999999999999</v>
      </c>
      <c r="N20" s="32">
        <v>16.600000000000001</v>
      </c>
      <c r="O20" s="32">
        <v>12</v>
      </c>
      <c r="P20" s="31">
        <v>4.5</v>
      </c>
      <c r="Q20" s="31">
        <v>6.9</v>
      </c>
      <c r="R20" s="31">
        <v>1.5</v>
      </c>
      <c r="S20" s="31">
        <v>0.3</v>
      </c>
      <c r="T20" s="31">
        <v>0.2</v>
      </c>
      <c r="U20" s="31" t="s">
        <v>110</v>
      </c>
      <c r="V20" s="32">
        <v>60</v>
      </c>
    </row>
    <row r="21" spans="1:22" ht="16.5" customHeight="1" x14ac:dyDescent="0.25">
      <c r="A21" s="7"/>
      <c r="B21" s="7" t="s">
        <v>305</v>
      </c>
      <c r="C21" s="7"/>
      <c r="D21" s="7"/>
      <c r="E21" s="7"/>
      <c r="F21" s="7"/>
      <c r="G21" s="7"/>
      <c r="H21" s="7"/>
      <c r="I21" s="7"/>
      <c r="J21" s="7"/>
      <c r="K21" s="7"/>
      <c r="L21" s="9" t="s">
        <v>300</v>
      </c>
      <c r="M21" s="32">
        <v>18.7</v>
      </c>
      <c r="N21" s="32">
        <v>16.8</v>
      </c>
      <c r="O21" s="32">
        <v>12.2</v>
      </c>
      <c r="P21" s="31">
        <v>4.8</v>
      </c>
      <c r="Q21" s="31">
        <v>7.2</v>
      </c>
      <c r="R21" s="31">
        <v>1.6</v>
      </c>
      <c r="S21" s="31">
        <v>0.5</v>
      </c>
      <c r="T21" s="31">
        <v>0.2</v>
      </c>
      <c r="U21" s="31" t="s">
        <v>110</v>
      </c>
      <c r="V21" s="32">
        <v>62</v>
      </c>
    </row>
    <row r="22" spans="1:22" ht="16.5" customHeight="1" x14ac:dyDescent="0.25">
      <c r="A22" s="7"/>
      <c r="B22" s="7" t="s">
        <v>425</v>
      </c>
      <c r="C22" s="7"/>
      <c r="D22" s="7"/>
      <c r="E22" s="7"/>
      <c r="F22" s="7"/>
      <c r="G22" s="7"/>
      <c r="H22" s="7"/>
      <c r="I22" s="7"/>
      <c r="J22" s="7"/>
      <c r="K22" s="7"/>
      <c r="L22" s="9" t="s">
        <v>300</v>
      </c>
      <c r="M22" s="32">
        <v>19.2</v>
      </c>
      <c r="N22" s="32">
        <v>17.100000000000001</v>
      </c>
      <c r="O22" s="32">
        <v>12.4</v>
      </c>
      <c r="P22" s="31">
        <v>5</v>
      </c>
      <c r="Q22" s="31">
        <v>7.4</v>
      </c>
      <c r="R22" s="31">
        <v>1.7</v>
      </c>
      <c r="S22" s="31">
        <v>0.6</v>
      </c>
      <c r="T22" s="31">
        <v>0.2</v>
      </c>
      <c r="U22" s="31" t="s">
        <v>110</v>
      </c>
      <c r="V22" s="32">
        <v>63.7</v>
      </c>
    </row>
    <row r="23" spans="1:22" ht="16.5" customHeight="1" x14ac:dyDescent="0.25">
      <c r="A23" s="7"/>
      <c r="B23" s="7" t="s">
        <v>426</v>
      </c>
      <c r="C23" s="7"/>
      <c r="D23" s="7"/>
      <c r="E23" s="7"/>
      <c r="F23" s="7"/>
      <c r="G23" s="7"/>
      <c r="H23" s="7"/>
      <c r="I23" s="7"/>
      <c r="J23" s="7"/>
      <c r="K23" s="7"/>
      <c r="L23" s="9" t="s">
        <v>300</v>
      </c>
      <c r="M23" s="32">
        <v>18.8</v>
      </c>
      <c r="N23" s="32">
        <v>17.3</v>
      </c>
      <c r="O23" s="32">
        <v>12.1</v>
      </c>
      <c r="P23" s="31">
        <v>4.7</v>
      </c>
      <c r="Q23" s="31">
        <v>7.3</v>
      </c>
      <c r="R23" s="31">
        <v>2</v>
      </c>
      <c r="S23" s="31">
        <v>0.6</v>
      </c>
      <c r="T23" s="31">
        <v>0.2</v>
      </c>
      <c r="U23" s="31" t="s">
        <v>110</v>
      </c>
      <c r="V23" s="32">
        <v>63.2</v>
      </c>
    </row>
    <row r="24" spans="1:22" ht="16.5" customHeight="1" x14ac:dyDescent="0.25">
      <c r="A24" s="7"/>
      <c r="B24" s="7" t="s">
        <v>427</v>
      </c>
      <c r="C24" s="7"/>
      <c r="D24" s="7"/>
      <c r="E24" s="7"/>
      <c r="F24" s="7"/>
      <c r="G24" s="7"/>
      <c r="H24" s="7"/>
      <c r="I24" s="7"/>
      <c r="J24" s="7"/>
      <c r="K24" s="7"/>
      <c r="L24" s="9" t="s">
        <v>300</v>
      </c>
      <c r="M24" s="32">
        <v>18</v>
      </c>
      <c r="N24" s="32">
        <v>16.7</v>
      </c>
      <c r="O24" s="32">
        <v>11.8</v>
      </c>
      <c r="P24" s="31">
        <v>4.8</v>
      </c>
      <c r="Q24" s="31">
        <v>7.2</v>
      </c>
      <c r="R24" s="31">
        <v>2</v>
      </c>
      <c r="S24" s="31">
        <v>0.6</v>
      </c>
      <c r="T24" s="31">
        <v>0.2</v>
      </c>
      <c r="U24" s="31">
        <v>0.1</v>
      </c>
      <c r="V24" s="32">
        <v>61.3</v>
      </c>
    </row>
    <row r="25" spans="1:22" ht="16.5" customHeight="1" x14ac:dyDescent="0.25">
      <c r="A25" s="7" t="s">
        <v>429</v>
      </c>
      <c r="B25" s="7"/>
      <c r="C25" s="7"/>
      <c r="D25" s="7"/>
      <c r="E25" s="7"/>
      <c r="F25" s="7"/>
      <c r="G25" s="7"/>
      <c r="H25" s="7"/>
      <c r="I25" s="7"/>
      <c r="J25" s="7"/>
      <c r="K25" s="7"/>
      <c r="L25" s="9"/>
      <c r="M25" s="10"/>
      <c r="N25" s="10"/>
      <c r="O25" s="10"/>
      <c r="P25" s="10"/>
      <c r="Q25" s="10"/>
      <c r="R25" s="10"/>
      <c r="S25" s="10"/>
      <c r="T25" s="10"/>
      <c r="U25" s="10"/>
      <c r="V25" s="10"/>
    </row>
    <row r="26" spans="1:22" ht="16.5" customHeight="1" x14ac:dyDescent="0.25">
      <c r="A26" s="7"/>
      <c r="B26" s="7" t="s">
        <v>314</v>
      </c>
      <c r="C26" s="7"/>
      <c r="D26" s="7"/>
      <c r="E26" s="7"/>
      <c r="F26" s="7"/>
      <c r="G26" s="7"/>
      <c r="H26" s="7"/>
      <c r="I26" s="7"/>
      <c r="J26" s="7"/>
      <c r="K26" s="7"/>
      <c r="L26" s="9" t="s">
        <v>300</v>
      </c>
      <c r="M26" s="29">
        <v>110.4</v>
      </c>
      <c r="N26" s="32">
        <v>73.3</v>
      </c>
      <c r="O26" s="32">
        <v>60.5</v>
      </c>
      <c r="P26" s="32">
        <v>19.5</v>
      </c>
      <c r="Q26" s="32">
        <v>23.5</v>
      </c>
      <c r="R26" s="31">
        <v>9.1999999999999993</v>
      </c>
      <c r="S26" s="31">
        <v>1.8</v>
      </c>
      <c r="T26" s="31">
        <v>1.8</v>
      </c>
      <c r="U26" s="31">
        <v>0.2</v>
      </c>
      <c r="V26" s="29">
        <v>300.10000000000002</v>
      </c>
    </row>
    <row r="27" spans="1:22" ht="16.5" customHeight="1" x14ac:dyDescent="0.25">
      <c r="A27" s="7"/>
      <c r="B27" s="7" t="s">
        <v>325</v>
      </c>
      <c r="C27" s="7"/>
      <c r="D27" s="7"/>
      <c r="E27" s="7"/>
      <c r="F27" s="7"/>
      <c r="G27" s="7"/>
      <c r="H27" s="7"/>
      <c r="I27" s="7"/>
      <c r="J27" s="7"/>
      <c r="K27" s="7"/>
      <c r="L27" s="9" t="s">
        <v>300</v>
      </c>
      <c r="M27" s="29">
        <v>108.1</v>
      </c>
      <c r="N27" s="32">
        <v>72.3</v>
      </c>
      <c r="O27" s="32">
        <v>59</v>
      </c>
      <c r="P27" s="32">
        <v>18.899999999999999</v>
      </c>
      <c r="Q27" s="32">
        <v>22.9</v>
      </c>
      <c r="R27" s="31">
        <v>9.1999999999999993</v>
      </c>
      <c r="S27" s="31">
        <v>1.8</v>
      </c>
      <c r="T27" s="31">
        <v>1.8</v>
      </c>
      <c r="U27" s="31">
        <v>0.3</v>
      </c>
      <c r="V27" s="29">
        <v>294.3</v>
      </c>
    </row>
    <row r="28" spans="1:22" ht="16.5" customHeight="1" x14ac:dyDescent="0.25">
      <c r="A28" s="7"/>
      <c r="B28" s="7" t="s">
        <v>326</v>
      </c>
      <c r="C28" s="7"/>
      <c r="D28" s="7"/>
      <c r="E28" s="7"/>
      <c r="F28" s="7"/>
      <c r="G28" s="7"/>
      <c r="H28" s="7"/>
      <c r="I28" s="7"/>
      <c r="J28" s="7"/>
      <c r="K28" s="7"/>
      <c r="L28" s="9" t="s">
        <v>300</v>
      </c>
      <c r="M28" s="29">
        <v>103.9</v>
      </c>
      <c r="N28" s="32">
        <v>69.7</v>
      </c>
      <c r="O28" s="32">
        <v>56</v>
      </c>
      <c r="P28" s="32">
        <v>17.8</v>
      </c>
      <c r="Q28" s="32">
        <v>21.9</v>
      </c>
      <c r="R28" s="31">
        <v>9</v>
      </c>
      <c r="S28" s="31">
        <v>1.6</v>
      </c>
      <c r="T28" s="31">
        <v>1.7</v>
      </c>
      <c r="U28" s="31">
        <v>0.3</v>
      </c>
      <c r="V28" s="29">
        <v>282.10000000000002</v>
      </c>
    </row>
    <row r="29" spans="1:22" ht="16.5" customHeight="1" x14ac:dyDescent="0.25">
      <c r="A29" s="7"/>
      <c r="B29" s="7" t="s">
        <v>297</v>
      </c>
      <c r="C29" s="7"/>
      <c r="D29" s="7"/>
      <c r="E29" s="7"/>
      <c r="F29" s="7"/>
      <c r="G29" s="7"/>
      <c r="H29" s="7"/>
      <c r="I29" s="7"/>
      <c r="J29" s="7"/>
      <c r="K29" s="7"/>
      <c r="L29" s="9" t="s">
        <v>300</v>
      </c>
      <c r="M29" s="29">
        <v>101.7</v>
      </c>
      <c r="N29" s="32">
        <v>68.400000000000006</v>
      </c>
      <c r="O29" s="32">
        <v>53.8</v>
      </c>
      <c r="P29" s="32">
        <v>17.100000000000001</v>
      </c>
      <c r="Q29" s="32">
        <v>21.1</v>
      </c>
      <c r="R29" s="31">
        <v>8.9</v>
      </c>
      <c r="S29" s="31">
        <v>1.6</v>
      </c>
      <c r="T29" s="31">
        <v>1.6</v>
      </c>
      <c r="U29" s="31">
        <v>0.3</v>
      </c>
      <c r="V29" s="29">
        <v>274.39999999999998</v>
      </c>
    </row>
    <row r="30" spans="1:22" ht="16.5" customHeight="1" x14ac:dyDescent="0.25">
      <c r="A30" s="7"/>
      <c r="B30" s="7" t="s">
        <v>423</v>
      </c>
      <c r="C30" s="7"/>
      <c r="D30" s="7"/>
      <c r="E30" s="7"/>
      <c r="F30" s="7"/>
      <c r="G30" s="7"/>
      <c r="H30" s="7"/>
      <c r="I30" s="7"/>
      <c r="J30" s="7"/>
      <c r="K30" s="7"/>
      <c r="L30" s="9" t="s">
        <v>300</v>
      </c>
      <c r="M30" s="32">
        <v>99</v>
      </c>
      <c r="N30" s="32">
        <v>66.099999999999994</v>
      </c>
      <c r="O30" s="32">
        <v>51.3</v>
      </c>
      <c r="P30" s="32">
        <v>15.7</v>
      </c>
      <c r="Q30" s="32">
        <v>19.899999999999999</v>
      </c>
      <c r="R30" s="31">
        <v>8.6</v>
      </c>
      <c r="S30" s="31">
        <v>1.4</v>
      </c>
      <c r="T30" s="31">
        <v>1.5</v>
      </c>
      <c r="U30" s="31">
        <v>0.3</v>
      </c>
      <c r="V30" s="29">
        <v>263.89999999999998</v>
      </c>
    </row>
    <row r="31" spans="1:22" ht="16.5" customHeight="1" x14ac:dyDescent="0.25">
      <c r="A31" s="7"/>
      <c r="B31" s="7" t="s">
        <v>424</v>
      </c>
      <c r="C31" s="7"/>
      <c r="D31" s="7"/>
      <c r="E31" s="7"/>
      <c r="F31" s="7"/>
      <c r="G31" s="7"/>
      <c r="H31" s="7"/>
      <c r="I31" s="7"/>
      <c r="J31" s="7"/>
      <c r="K31" s="7"/>
      <c r="L31" s="9" t="s">
        <v>300</v>
      </c>
      <c r="M31" s="32">
        <v>98.8</v>
      </c>
      <c r="N31" s="32">
        <v>65.7</v>
      </c>
      <c r="O31" s="32">
        <v>49.7</v>
      </c>
      <c r="P31" s="32">
        <v>15</v>
      </c>
      <c r="Q31" s="32">
        <v>19.5</v>
      </c>
      <c r="R31" s="31">
        <v>8.6</v>
      </c>
      <c r="S31" s="31">
        <v>1.5</v>
      </c>
      <c r="T31" s="31">
        <v>1.5</v>
      </c>
      <c r="U31" s="31">
        <v>0.3</v>
      </c>
      <c r="V31" s="29">
        <v>260.60000000000002</v>
      </c>
    </row>
    <row r="32" spans="1:22" ht="16.5" customHeight="1" x14ac:dyDescent="0.25">
      <c r="A32" s="7"/>
      <c r="B32" s="7" t="s">
        <v>305</v>
      </c>
      <c r="C32" s="7"/>
      <c r="D32" s="7"/>
      <c r="E32" s="7"/>
      <c r="F32" s="7"/>
      <c r="G32" s="7"/>
      <c r="H32" s="7"/>
      <c r="I32" s="7"/>
      <c r="J32" s="7"/>
      <c r="K32" s="7"/>
      <c r="L32" s="9" t="s">
        <v>300</v>
      </c>
      <c r="M32" s="32">
        <v>97.9</v>
      </c>
      <c r="N32" s="32">
        <v>64.7</v>
      </c>
      <c r="O32" s="32">
        <v>47.9</v>
      </c>
      <c r="P32" s="32">
        <v>14.5</v>
      </c>
      <c r="Q32" s="32">
        <v>18.899999999999999</v>
      </c>
      <c r="R32" s="31">
        <v>8.5</v>
      </c>
      <c r="S32" s="31">
        <v>1.4</v>
      </c>
      <c r="T32" s="31">
        <v>1.4</v>
      </c>
      <c r="U32" s="31">
        <v>0.3</v>
      </c>
      <c r="V32" s="29">
        <v>255.5</v>
      </c>
    </row>
    <row r="33" spans="1:22" ht="16.5" customHeight="1" x14ac:dyDescent="0.25">
      <c r="A33" s="7"/>
      <c r="B33" s="7" t="s">
        <v>425</v>
      </c>
      <c r="C33" s="7"/>
      <c r="D33" s="7"/>
      <c r="E33" s="7"/>
      <c r="F33" s="7"/>
      <c r="G33" s="7"/>
      <c r="H33" s="7"/>
      <c r="I33" s="7"/>
      <c r="J33" s="7"/>
      <c r="K33" s="7"/>
      <c r="L33" s="9" t="s">
        <v>300</v>
      </c>
      <c r="M33" s="32">
        <v>94.2</v>
      </c>
      <c r="N33" s="32">
        <v>61.6</v>
      </c>
      <c r="O33" s="32">
        <v>45.2</v>
      </c>
      <c r="P33" s="32">
        <v>13.7</v>
      </c>
      <c r="Q33" s="32">
        <v>18</v>
      </c>
      <c r="R33" s="31">
        <v>8.1999999999999993</v>
      </c>
      <c r="S33" s="31">
        <v>1.3</v>
      </c>
      <c r="T33" s="31">
        <v>1.4</v>
      </c>
      <c r="U33" s="31">
        <v>0.2</v>
      </c>
      <c r="V33" s="29">
        <v>243.9</v>
      </c>
    </row>
    <row r="34" spans="1:22" ht="16.5" customHeight="1" x14ac:dyDescent="0.25">
      <c r="A34" s="7"/>
      <c r="B34" s="7" t="s">
        <v>426</v>
      </c>
      <c r="C34" s="7"/>
      <c r="D34" s="7"/>
      <c r="E34" s="7"/>
      <c r="F34" s="7"/>
      <c r="G34" s="7"/>
      <c r="H34" s="7"/>
      <c r="I34" s="7"/>
      <c r="J34" s="7"/>
      <c r="K34" s="7"/>
      <c r="L34" s="9" t="s">
        <v>300</v>
      </c>
      <c r="M34" s="32">
        <v>86.4</v>
      </c>
      <c r="N34" s="32">
        <v>55.9</v>
      </c>
      <c r="O34" s="32">
        <v>40.5</v>
      </c>
      <c r="P34" s="32">
        <v>12.5</v>
      </c>
      <c r="Q34" s="32">
        <v>16.5</v>
      </c>
      <c r="R34" s="31">
        <v>7.7</v>
      </c>
      <c r="S34" s="31">
        <v>1.2</v>
      </c>
      <c r="T34" s="31">
        <v>1.3</v>
      </c>
      <c r="U34" s="31">
        <v>0.1</v>
      </c>
      <c r="V34" s="29">
        <v>222</v>
      </c>
    </row>
    <row r="35" spans="1:22" ht="16.5" customHeight="1" x14ac:dyDescent="0.25">
      <c r="A35" s="7"/>
      <c r="B35" s="7" t="s">
        <v>427</v>
      </c>
      <c r="C35" s="7"/>
      <c r="D35" s="7"/>
      <c r="E35" s="7"/>
      <c r="F35" s="7"/>
      <c r="G35" s="7"/>
      <c r="H35" s="7"/>
      <c r="I35" s="7"/>
      <c r="J35" s="7"/>
      <c r="K35" s="7"/>
      <c r="L35" s="9" t="s">
        <v>300</v>
      </c>
      <c r="M35" s="32">
        <v>79.599999999999994</v>
      </c>
      <c r="N35" s="32">
        <v>52</v>
      </c>
      <c r="O35" s="32">
        <v>37.200000000000003</v>
      </c>
      <c r="P35" s="32">
        <v>11.7</v>
      </c>
      <c r="Q35" s="32">
        <v>15.3</v>
      </c>
      <c r="R35" s="31">
        <v>7.3</v>
      </c>
      <c r="S35" s="31">
        <v>1.1000000000000001</v>
      </c>
      <c r="T35" s="31">
        <v>1.2</v>
      </c>
      <c r="U35" s="31">
        <v>0.2</v>
      </c>
      <c r="V35" s="29">
        <v>205.6</v>
      </c>
    </row>
    <row r="36" spans="1:22" ht="16.5" customHeight="1" x14ac:dyDescent="0.25">
      <c r="A36" s="7" t="s">
        <v>430</v>
      </c>
      <c r="B36" s="7"/>
      <c r="C36" s="7"/>
      <c r="D36" s="7"/>
      <c r="E36" s="7"/>
      <c r="F36" s="7"/>
      <c r="G36" s="7"/>
      <c r="H36" s="7"/>
      <c r="I36" s="7"/>
      <c r="J36" s="7"/>
      <c r="K36" s="7"/>
      <c r="L36" s="9"/>
      <c r="M36" s="10"/>
      <c r="N36" s="10"/>
      <c r="O36" s="10"/>
      <c r="P36" s="10"/>
      <c r="Q36" s="10"/>
      <c r="R36" s="10"/>
      <c r="S36" s="10"/>
      <c r="T36" s="10"/>
      <c r="U36" s="10"/>
      <c r="V36" s="10"/>
    </row>
    <row r="37" spans="1:22" ht="16.5" customHeight="1" x14ac:dyDescent="0.25">
      <c r="A37" s="7"/>
      <c r="B37" s="7" t="s">
        <v>314</v>
      </c>
      <c r="C37" s="7"/>
      <c r="D37" s="7"/>
      <c r="E37" s="7"/>
      <c r="F37" s="7"/>
      <c r="G37" s="7"/>
      <c r="H37" s="7"/>
      <c r="I37" s="7"/>
      <c r="J37" s="7"/>
      <c r="K37" s="7"/>
      <c r="L37" s="9" t="s">
        <v>300</v>
      </c>
      <c r="M37" s="29">
        <v>212.9</v>
      </c>
      <c r="N37" s="29">
        <v>167.1</v>
      </c>
      <c r="O37" s="29">
        <v>129.69999999999999</v>
      </c>
      <c r="P37" s="32">
        <v>45.8</v>
      </c>
      <c r="Q37" s="32">
        <v>51.8</v>
      </c>
      <c r="R37" s="32">
        <v>17.100000000000001</v>
      </c>
      <c r="S37" s="31">
        <v>6</v>
      </c>
      <c r="T37" s="31">
        <v>3.5</v>
      </c>
      <c r="U37" s="31">
        <v>0.3</v>
      </c>
      <c r="V37" s="29">
        <v>634.20000000000005</v>
      </c>
    </row>
    <row r="38" spans="1:22" ht="16.5" customHeight="1" x14ac:dyDescent="0.25">
      <c r="A38" s="7"/>
      <c r="B38" s="7" t="s">
        <v>325</v>
      </c>
      <c r="C38" s="7"/>
      <c r="D38" s="7"/>
      <c r="E38" s="7"/>
      <c r="F38" s="7"/>
      <c r="G38" s="7"/>
      <c r="H38" s="7"/>
      <c r="I38" s="7"/>
      <c r="J38" s="7"/>
      <c r="K38" s="7"/>
      <c r="L38" s="9" t="s">
        <v>300</v>
      </c>
      <c r="M38" s="29">
        <v>212.1</v>
      </c>
      <c r="N38" s="29">
        <v>168</v>
      </c>
      <c r="O38" s="29">
        <v>128.1</v>
      </c>
      <c r="P38" s="32">
        <v>45</v>
      </c>
      <c r="Q38" s="32">
        <v>51</v>
      </c>
      <c r="R38" s="32">
        <v>17.100000000000001</v>
      </c>
      <c r="S38" s="31">
        <v>5.9</v>
      </c>
      <c r="T38" s="31">
        <v>3.4</v>
      </c>
      <c r="U38" s="31">
        <v>0.3</v>
      </c>
      <c r="V38" s="29">
        <v>630.9</v>
      </c>
    </row>
    <row r="39" spans="1:22" ht="16.5" customHeight="1" x14ac:dyDescent="0.25">
      <c r="A39" s="7"/>
      <c r="B39" s="7" t="s">
        <v>326</v>
      </c>
      <c r="C39" s="7"/>
      <c r="D39" s="7"/>
      <c r="E39" s="7"/>
      <c r="F39" s="7"/>
      <c r="G39" s="7"/>
      <c r="H39" s="7"/>
      <c r="I39" s="7"/>
      <c r="J39" s="7"/>
      <c r="K39" s="7"/>
      <c r="L39" s="9" t="s">
        <v>300</v>
      </c>
      <c r="M39" s="29">
        <v>214.1</v>
      </c>
      <c r="N39" s="29">
        <v>169.9</v>
      </c>
      <c r="O39" s="29">
        <v>127.5</v>
      </c>
      <c r="P39" s="32">
        <v>44.8</v>
      </c>
      <c r="Q39" s="32">
        <v>50.7</v>
      </c>
      <c r="R39" s="32">
        <v>17.2</v>
      </c>
      <c r="S39" s="31">
        <v>6</v>
      </c>
      <c r="T39" s="31">
        <v>3.5</v>
      </c>
      <c r="U39" s="31">
        <v>0.4</v>
      </c>
      <c r="V39" s="29">
        <v>634.1</v>
      </c>
    </row>
    <row r="40" spans="1:22" ht="16.5" customHeight="1" x14ac:dyDescent="0.25">
      <c r="A40" s="7"/>
      <c r="B40" s="7" t="s">
        <v>297</v>
      </c>
      <c r="C40" s="7"/>
      <c r="D40" s="7"/>
      <c r="E40" s="7"/>
      <c r="F40" s="7"/>
      <c r="G40" s="7"/>
      <c r="H40" s="7"/>
      <c r="I40" s="7"/>
      <c r="J40" s="7"/>
      <c r="K40" s="7"/>
      <c r="L40" s="9" t="s">
        <v>300</v>
      </c>
      <c r="M40" s="29">
        <v>217</v>
      </c>
      <c r="N40" s="29">
        <v>171.6</v>
      </c>
      <c r="O40" s="29">
        <v>126.8</v>
      </c>
      <c r="P40" s="32">
        <v>44.8</v>
      </c>
      <c r="Q40" s="32">
        <v>50.6</v>
      </c>
      <c r="R40" s="32">
        <v>17.2</v>
      </c>
      <c r="S40" s="31">
        <v>6.2</v>
      </c>
      <c r="T40" s="31">
        <v>3.4</v>
      </c>
      <c r="U40" s="31">
        <v>0.4</v>
      </c>
      <c r="V40" s="29">
        <v>638</v>
      </c>
    </row>
    <row r="41" spans="1:22" ht="16.5" customHeight="1" x14ac:dyDescent="0.25">
      <c r="A41" s="7"/>
      <c r="B41" s="7" t="s">
        <v>423</v>
      </c>
      <c r="C41" s="7"/>
      <c r="D41" s="7"/>
      <c r="E41" s="7"/>
      <c r="F41" s="7"/>
      <c r="G41" s="7"/>
      <c r="H41" s="7"/>
      <c r="I41" s="7"/>
      <c r="J41" s="7"/>
      <c r="K41" s="7"/>
      <c r="L41" s="9" t="s">
        <v>300</v>
      </c>
      <c r="M41" s="29">
        <v>215.6</v>
      </c>
      <c r="N41" s="29">
        <v>168.4</v>
      </c>
      <c r="O41" s="29">
        <v>123.5</v>
      </c>
      <c r="P41" s="32">
        <v>43.3</v>
      </c>
      <c r="Q41" s="32">
        <v>49.4</v>
      </c>
      <c r="R41" s="32">
        <v>16.899999999999999</v>
      </c>
      <c r="S41" s="31">
        <v>6</v>
      </c>
      <c r="T41" s="31">
        <v>3.3</v>
      </c>
      <c r="U41" s="31">
        <v>0.5</v>
      </c>
      <c r="V41" s="29">
        <v>627</v>
      </c>
    </row>
    <row r="42" spans="1:22" ht="16.5" customHeight="1" x14ac:dyDescent="0.25">
      <c r="A42" s="7"/>
      <c r="B42" s="7" t="s">
        <v>424</v>
      </c>
      <c r="C42" s="7"/>
      <c r="D42" s="7"/>
      <c r="E42" s="7"/>
      <c r="F42" s="7"/>
      <c r="G42" s="7"/>
      <c r="H42" s="7"/>
      <c r="I42" s="7"/>
      <c r="J42" s="7"/>
      <c r="K42" s="7"/>
      <c r="L42" s="9" t="s">
        <v>300</v>
      </c>
      <c r="M42" s="29">
        <v>217.1</v>
      </c>
      <c r="N42" s="29">
        <v>167.6</v>
      </c>
      <c r="O42" s="29">
        <v>121.4</v>
      </c>
      <c r="P42" s="32">
        <v>42.4</v>
      </c>
      <c r="Q42" s="32">
        <v>49.4</v>
      </c>
      <c r="R42" s="32">
        <v>17</v>
      </c>
      <c r="S42" s="31">
        <v>5.9</v>
      </c>
      <c r="T42" s="31">
        <v>3.3</v>
      </c>
      <c r="U42" s="31">
        <v>0.4</v>
      </c>
      <c r="V42" s="29">
        <v>624.6</v>
      </c>
    </row>
    <row r="43" spans="1:22" ht="16.5" customHeight="1" x14ac:dyDescent="0.25">
      <c r="A43" s="7"/>
      <c r="B43" s="7" t="s">
        <v>305</v>
      </c>
      <c r="C43" s="7"/>
      <c r="D43" s="7"/>
      <c r="E43" s="7"/>
      <c r="F43" s="7"/>
      <c r="G43" s="7"/>
      <c r="H43" s="7"/>
      <c r="I43" s="7"/>
      <c r="J43" s="7"/>
      <c r="K43" s="7"/>
      <c r="L43" s="9" t="s">
        <v>300</v>
      </c>
      <c r="M43" s="29">
        <v>218</v>
      </c>
      <c r="N43" s="29">
        <v>166.9</v>
      </c>
      <c r="O43" s="29">
        <v>119.4</v>
      </c>
      <c r="P43" s="32">
        <v>41.9</v>
      </c>
      <c r="Q43" s="32">
        <v>49.6</v>
      </c>
      <c r="R43" s="32">
        <v>17.100000000000001</v>
      </c>
      <c r="S43" s="31">
        <v>5.9</v>
      </c>
      <c r="T43" s="31">
        <v>3.2</v>
      </c>
      <c r="U43" s="31">
        <v>0.4</v>
      </c>
      <c r="V43" s="29">
        <v>622.29999999999995</v>
      </c>
    </row>
    <row r="44" spans="1:22" ht="16.5" customHeight="1" x14ac:dyDescent="0.25">
      <c r="A44" s="7"/>
      <c r="B44" s="7" t="s">
        <v>425</v>
      </c>
      <c r="C44" s="7"/>
      <c r="D44" s="7"/>
      <c r="E44" s="7"/>
      <c r="F44" s="7"/>
      <c r="G44" s="7"/>
      <c r="H44" s="7"/>
      <c r="I44" s="7"/>
      <c r="J44" s="7"/>
      <c r="K44" s="7"/>
      <c r="L44" s="9" t="s">
        <v>300</v>
      </c>
      <c r="M44" s="29">
        <v>216</v>
      </c>
      <c r="N44" s="29">
        <v>164.1</v>
      </c>
      <c r="O44" s="29">
        <v>116.4</v>
      </c>
      <c r="P44" s="32">
        <v>41.3</v>
      </c>
      <c r="Q44" s="32">
        <v>49.1</v>
      </c>
      <c r="R44" s="32">
        <v>17</v>
      </c>
      <c r="S44" s="31">
        <v>5.7</v>
      </c>
      <c r="T44" s="31">
        <v>3.1</v>
      </c>
      <c r="U44" s="31">
        <v>0.4</v>
      </c>
      <c r="V44" s="29">
        <v>613.1</v>
      </c>
    </row>
    <row r="45" spans="1:22" ht="16.5" customHeight="1" x14ac:dyDescent="0.25">
      <c r="A45" s="7"/>
      <c r="B45" s="7" t="s">
        <v>426</v>
      </c>
      <c r="C45" s="7"/>
      <c r="D45" s="7"/>
      <c r="E45" s="7"/>
      <c r="F45" s="7"/>
      <c r="G45" s="7"/>
      <c r="H45" s="7"/>
      <c r="I45" s="7"/>
      <c r="J45" s="7"/>
      <c r="K45" s="7"/>
      <c r="L45" s="9" t="s">
        <v>300</v>
      </c>
      <c r="M45" s="29">
        <v>207.4</v>
      </c>
      <c r="N45" s="29">
        <v>156.6</v>
      </c>
      <c r="O45" s="29">
        <v>109.7</v>
      </c>
      <c r="P45" s="32">
        <v>39.799999999999997</v>
      </c>
      <c r="Q45" s="32">
        <v>47.7</v>
      </c>
      <c r="R45" s="32">
        <v>16.3</v>
      </c>
      <c r="S45" s="31">
        <v>5.4</v>
      </c>
      <c r="T45" s="31">
        <v>3</v>
      </c>
      <c r="U45" s="31">
        <v>0.1</v>
      </c>
      <c r="V45" s="29">
        <v>586</v>
      </c>
    </row>
    <row r="46" spans="1:22" ht="16.5" customHeight="1" x14ac:dyDescent="0.25">
      <c r="A46" s="7"/>
      <c r="B46" s="7" t="s">
        <v>427</v>
      </c>
      <c r="C46" s="7"/>
      <c r="D46" s="7"/>
      <c r="E46" s="7"/>
      <c r="F46" s="7"/>
      <c r="G46" s="7"/>
      <c r="H46" s="7"/>
      <c r="I46" s="7"/>
      <c r="J46" s="7"/>
      <c r="K46" s="7"/>
      <c r="L46" s="9" t="s">
        <v>300</v>
      </c>
      <c r="M46" s="29">
        <v>201.2</v>
      </c>
      <c r="N46" s="29">
        <v>152.6</v>
      </c>
      <c r="O46" s="29">
        <v>106.2</v>
      </c>
      <c r="P46" s="32">
        <v>39.5</v>
      </c>
      <c r="Q46" s="32">
        <v>47.1</v>
      </c>
      <c r="R46" s="32">
        <v>16.100000000000001</v>
      </c>
      <c r="S46" s="31">
        <v>5.2</v>
      </c>
      <c r="T46" s="31">
        <v>2.8</v>
      </c>
      <c r="U46" s="31">
        <v>0.2</v>
      </c>
      <c r="V46" s="29">
        <v>570.79999999999995</v>
      </c>
    </row>
    <row r="47" spans="1:22" ht="16.5" customHeight="1" x14ac:dyDescent="0.25">
      <c r="A47" s="7" t="s">
        <v>431</v>
      </c>
      <c r="B47" s="7"/>
      <c r="C47" s="7"/>
      <c r="D47" s="7"/>
      <c r="E47" s="7"/>
      <c r="F47" s="7"/>
      <c r="G47" s="7"/>
      <c r="H47" s="7"/>
      <c r="I47" s="7"/>
      <c r="J47" s="7"/>
      <c r="K47" s="7"/>
      <c r="L47" s="9"/>
      <c r="M47" s="10"/>
      <c r="N47" s="10"/>
      <c r="O47" s="10"/>
      <c r="P47" s="10"/>
      <c r="Q47" s="10"/>
      <c r="R47" s="10"/>
      <c r="S47" s="10"/>
      <c r="T47" s="10"/>
      <c r="U47" s="10"/>
      <c r="V47" s="10"/>
    </row>
    <row r="48" spans="1:22" ht="16.5" customHeight="1" x14ac:dyDescent="0.25">
      <c r="A48" s="7"/>
      <c r="B48" s="7" t="s">
        <v>432</v>
      </c>
      <c r="C48" s="7"/>
      <c r="D48" s="7"/>
      <c r="E48" s="7"/>
      <c r="F48" s="7"/>
      <c r="G48" s="7"/>
      <c r="H48" s="7"/>
      <c r="I48" s="7"/>
      <c r="J48" s="7"/>
      <c r="K48" s="7"/>
      <c r="L48" s="9" t="s">
        <v>300</v>
      </c>
      <c r="M48" s="31" t="s">
        <v>110</v>
      </c>
      <c r="N48" s="31" t="s">
        <v>110</v>
      </c>
      <c r="O48" s="31" t="s">
        <v>110</v>
      </c>
      <c r="P48" s="31" t="s">
        <v>110</v>
      </c>
      <c r="Q48" s="31" t="s">
        <v>110</v>
      </c>
      <c r="R48" s="31" t="s">
        <v>110</v>
      </c>
      <c r="S48" s="31" t="s">
        <v>110</v>
      </c>
      <c r="T48" s="31" t="s">
        <v>110</v>
      </c>
      <c r="U48" s="31" t="s">
        <v>110</v>
      </c>
      <c r="V48" s="31" t="s">
        <v>110</v>
      </c>
    </row>
    <row r="49" spans="1:22" ht="16.5" customHeight="1" x14ac:dyDescent="0.25">
      <c r="A49" s="7"/>
      <c r="B49" s="7" t="s">
        <v>433</v>
      </c>
      <c r="C49" s="7"/>
      <c r="D49" s="7"/>
      <c r="E49" s="7"/>
      <c r="F49" s="7"/>
      <c r="G49" s="7"/>
      <c r="H49" s="7"/>
      <c r="I49" s="7"/>
      <c r="J49" s="7"/>
      <c r="K49" s="7"/>
      <c r="L49" s="9" t="s">
        <v>300</v>
      </c>
      <c r="M49" s="31" t="s">
        <v>110</v>
      </c>
      <c r="N49" s="31" t="s">
        <v>110</v>
      </c>
      <c r="O49" s="31" t="s">
        <v>110</v>
      </c>
      <c r="P49" s="31" t="s">
        <v>110</v>
      </c>
      <c r="Q49" s="31" t="s">
        <v>110</v>
      </c>
      <c r="R49" s="31" t="s">
        <v>110</v>
      </c>
      <c r="S49" s="31" t="s">
        <v>110</v>
      </c>
      <c r="T49" s="31" t="s">
        <v>110</v>
      </c>
      <c r="U49" s="31" t="s">
        <v>110</v>
      </c>
      <c r="V49" s="31" t="s">
        <v>110</v>
      </c>
    </row>
    <row r="50" spans="1:22" ht="16.5" customHeight="1" x14ac:dyDescent="0.25">
      <c r="A50" s="7"/>
      <c r="B50" s="7" t="s">
        <v>326</v>
      </c>
      <c r="C50" s="7"/>
      <c r="D50" s="7"/>
      <c r="E50" s="7"/>
      <c r="F50" s="7"/>
      <c r="G50" s="7"/>
      <c r="H50" s="7"/>
      <c r="I50" s="7"/>
      <c r="J50" s="7"/>
      <c r="K50" s="7"/>
      <c r="L50" s="9" t="s">
        <v>300</v>
      </c>
      <c r="M50" s="31">
        <v>1.3</v>
      </c>
      <c r="N50" s="31">
        <v>1.2</v>
      </c>
      <c r="O50" s="31">
        <v>1.2</v>
      </c>
      <c r="P50" s="31">
        <v>0.5</v>
      </c>
      <c r="Q50" s="31">
        <v>0.5</v>
      </c>
      <c r="R50" s="31">
        <v>0.2</v>
      </c>
      <c r="S50" s="31">
        <v>0.1</v>
      </c>
      <c r="T50" s="31" t="s">
        <v>110</v>
      </c>
      <c r="U50" s="31" t="s">
        <v>110</v>
      </c>
      <c r="V50" s="31">
        <v>5</v>
      </c>
    </row>
    <row r="51" spans="1:22" ht="16.5" customHeight="1" x14ac:dyDescent="0.25">
      <c r="A51" s="7"/>
      <c r="B51" s="7" t="s">
        <v>297</v>
      </c>
      <c r="C51" s="7"/>
      <c r="D51" s="7"/>
      <c r="E51" s="7"/>
      <c r="F51" s="7"/>
      <c r="G51" s="7"/>
      <c r="H51" s="7"/>
      <c r="I51" s="7"/>
      <c r="J51" s="7"/>
      <c r="K51" s="7"/>
      <c r="L51" s="9" t="s">
        <v>300</v>
      </c>
      <c r="M51" s="31">
        <v>1.6</v>
      </c>
      <c r="N51" s="31">
        <v>1.6</v>
      </c>
      <c r="O51" s="31">
        <v>1.5</v>
      </c>
      <c r="P51" s="31">
        <v>0.6</v>
      </c>
      <c r="Q51" s="31">
        <v>0.5</v>
      </c>
      <c r="R51" s="31">
        <v>0.2</v>
      </c>
      <c r="S51" s="31">
        <v>0.1</v>
      </c>
      <c r="T51" s="31" t="s">
        <v>110</v>
      </c>
      <c r="U51" s="31" t="s">
        <v>110</v>
      </c>
      <c r="V51" s="31">
        <v>6.1</v>
      </c>
    </row>
    <row r="52" spans="1:22" ht="16.5" customHeight="1" x14ac:dyDescent="0.25">
      <c r="A52" s="7"/>
      <c r="B52" s="7" t="s">
        <v>423</v>
      </c>
      <c r="C52" s="7"/>
      <c r="D52" s="7"/>
      <c r="E52" s="7"/>
      <c r="F52" s="7"/>
      <c r="G52" s="7"/>
      <c r="H52" s="7"/>
      <c r="I52" s="7"/>
      <c r="J52" s="7"/>
      <c r="K52" s="7"/>
      <c r="L52" s="9" t="s">
        <v>300</v>
      </c>
      <c r="M52" s="31">
        <v>1.7</v>
      </c>
      <c r="N52" s="31">
        <v>1.6</v>
      </c>
      <c r="O52" s="31">
        <v>1.5</v>
      </c>
      <c r="P52" s="31">
        <v>0.6</v>
      </c>
      <c r="Q52" s="31">
        <v>0.5</v>
      </c>
      <c r="R52" s="31">
        <v>0.2</v>
      </c>
      <c r="S52" s="31">
        <v>0.1</v>
      </c>
      <c r="T52" s="31" t="s">
        <v>110</v>
      </c>
      <c r="U52" s="31" t="s">
        <v>110</v>
      </c>
      <c r="V52" s="31">
        <v>6.3</v>
      </c>
    </row>
    <row r="53" spans="1:22" ht="16.5" customHeight="1" x14ac:dyDescent="0.25">
      <c r="A53" s="7"/>
      <c r="B53" s="7" t="s">
        <v>424</v>
      </c>
      <c r="C53" s="7"/>
      <c r="D53" s="7"/>
      <c r="E53" s="7"/>
      <c r="F53" s="7"/>
      <c r="G53" s="7"/>
      <c r="H53" s="7"/>
      <c r="I53" s="7"/>
      <c r="J53" s="7"/>
      <c r="K53" s="7"/>
      <c r="L53" s="9" t="s">
        <v>300</v>
      </c>
      <c r="M53" s="31">
        <v>2.1</v>
      </c>
      <c r="N53" s="31">
        <v>2</v>
      </c>
      <c r="O53" s="31">
        <v>1.9</v>
      </c>
      <c r="P53" s="31">
        <v>0.7</v>
      </c>
      <c r="Q53" s="31">
        <v>0.6</v>
      </c>
      <c r="R53" s="31">
        <v>0.2</v>
      </c>
      <c r="S53" s="31">
        <v>0.1</v>
      </c>
      <c r="T53" s="31">
        <v>0.1</v>
      </c>
      <c r="U53" s="31" t="s">
        <v>110</v>
      </c>
      <c r="V53" s="31">
        <v>7.7</v>
      </c>
    </row>
    <row r="54" spans="1:22" ht="16.5" customHeight="1" x14ac:dyDescent="0.25">
      <c r="A54" s="7"/>
      <c r="B54" s="7" t="s">
        <v>305</v>
      </c>
      <c r="C54" s="7"/>
      <c r="D54" s="7"/>
      <c r="E54" s="7"/>
      <c r="F54" s="7"/>
      <c r="G54" s="7"/>
      <c r="H54" s="7"/>
      <c r="I54" s="7"/>
      <c r="J54" s="7"/>
      <c r="K54" s="7"/>
      <c r="L54" s="9" t="s">
        <v>300</v>
      </c>
      <c r="M54" s="31">
        <v>2.2000000000000002</v>
      </c>
      <c r="N54" s="31">
        <v>2.1</v>
      </c>
      <c r="O54" s="31">
        <v>1.8</v>
      </c>
      <c r="P54" s="31">
        <v>0.7</v>
      </c>
      <c r="Q54" s="31">
        <v>0.7</v>
      </c>
      <c r="R54" s="31">
        <v>0.2</v>
      </c>
      <c r="S54" s="31">
        <v>0.1</v>
      </c>
      <c r="T54" s="31">
        <v>0.1</v>
      </c>
      <c r="U54" s="31" t="s">
        <v>110</v>
      </c>
      <c r="V54" s="31">
        <v>7.9</v>
      </c>
    </row>
    <row r="55" spans="1:22" ht="16.5" customHeight="1" x14ac:dyDescent="0.25">
      <c r="A55" s="7"/>
      <c r="B55" s="7" t="s">
        <v>425</v>
      </c>
      <c r="C55" s="7"/>
      <c r="D55" s="7"/>
      <c r="E55" s="7"/>
      <c r="F55" s="7"/>
      <c r="G55" s="7"/>
      <c r="H55" s="7"/>
      <c r="I55" s="7"/>
      <c r="J55" s="7"/>
      <c r="K55" s="7"/>
      <c r="L55" s="9" t="s">
        <v>300</v>
      </c>
      <c r="M55" s="31">
        <v>2.2000000000000002</v>
      </c>
      <c r="N55" s="31">
        <v>2.1</v>
      </c>
      <c r="O55" s="31">
        <v>1.9</v>
      </c>
      <c r="P55" s="31">
        <v>0.7</v>
      </c>
      <c r="Q55" s="31">
        <v>0.6</v>
      </c>
      <c r="R55" s="31">
        <v>0.2</v>
      </c>
      <c r="S55" s="31">
        <v>0.1</v>
      </c>
      <c r="T55" s="31">
        <v>0.1</v>
      </c>
      <c r="U55" s="31" t="s">
        <v>110</v>
      </c>
      <c r="V55" s="31">
        <v>7.8</v>
      </c>
    </row>
    <row r="56" spans="1:22" ht="16.5" customHeight="1" x14ac:dyDescent="0.25">
      <c r="A56" s="7"/>
      <c r="B56" s="7" t="s">
        <v>426</v>
      </c>
      <c r="C56" s="7"/>
      <c r="D56" s="7"/>
      <c r="E56" s="7"/>
      <c r="F56" s="7"/>
      <c r="G56" s="7"/>
      <c r="H56" s="7"/>
      <c r="I56" s="7"/>
      <c r="J56" s="7"/>
      <c r="K56" s="7"/>
      <c r="L56" s="9" t="s">
        <v>300</v>
      </c>
      <c r="M56" s="31">
        <v>2.1</v>
      </c>
      <c r="N56" s="31">
        <v>2</v>
      </c>
      <c r="O56" s="31">
        <v>1.7</v>
      </c>
      <c r="P56" s="31">
        <v>0.7</v>
      </c>
      <c r="Q56" s="31">
        <v>0.6</v>
      </c>
      <c r="R56" s="31">
        <v>0.2</v>
      </c>
      <c r="S56" s="31">
        <v>0.1</v>
      </c>
      <c r="T56" s="31">
        <v>0.1</v>
      </c>
      <c r="U56" s="31" t="s">
        <v>110</v>
      </c>
      <c r="V56" s="31">
        <v>7.5</v>
      </c>
    </row>
    <row r="57" spans="1:22" ht="16.5" customHeight="1" x14ac:dyDescent="0.25">
      <c r="A57" s="7"/>
      <c r="B57" s="7" t="s">
        <v>427</v>
      </c>
      <c r="C57" s="7"/>
      <c r="D57" s="7"/>
      <c r="E57" s="7"/>
      <c r="F57" s="7"/>
      <c r="G57" s="7"/>
      <c r="H57" s="7"/>
      <c r="I57" s="7"/>
      <c r="J57" s="7"/>
      <c r="K57" s="7"/>
      <c r="L57" s="9" t="s">
        <v>300</v>
      </c>
      <c r="M57" s="31">
        <v>2</v>
      </c>
      <c r="N57" s="31">
        <v>2</v>
      </c>
      <c r="O57" s="31">
        <v>1.6</v>
      </c>
      <c r="P57" s="31">
        <v>0.6</v>
      </c>
      <c r="Q57" s="31">
        <v>0.6</v>
      </c>
      <c r="R57" s="31">
        <v>0.2</v>
      </c>
      <c r="S57" s="31">
        <v>0.1</v>
      </c>
      <c r="T57" s="31" t="s">
        <v>110</v>
      </c>
      <c r="U57" s="31" t="s">
        <v>110</v>
      </c>
      <c r="V57" s="31">
        <v>7.2</v>
      </c>
    </row>
    <row r="58" spans="1:22" ht="16.5" customHeight="1" x14ac:dyDescent="0.25">
      <c r="A58" s="7" t="s">
        <v>434</v>
      </c>
      <c r="B58" s="7"/>
      <c r="C58" s="7"/>
      <c r="D58" s="7"/>
      <c r="E58" s="7"/>
      <c r="F58" s="7"/>
      <c r="G58" s="7"/>
      <c r="H58" s="7"/>
      <c r="I58" s="7"/>
      <c r="J58" s="7"/>
      <c r="K58" s="7"/>
      <c r="L58" s="9"/>
      <c r="M58" s="10"/>
      <c r="N58" s="10"/>
      <c r="O58" s="10"/>
      <c r="P58" s="10"/>
      <c r="Q58" s="10"/>
      <c r="R58" s="10"/>
      <c r="S58" s="10"/>
      <c r="T58" s="10"/>
      <c r="U58" s="10"/>
      <c r="V58" s="10"/>
    </row>
    <row r="59" spans="1:22" ht="16.5" customHeight="1" x14ac:dyDescent="0.25">
      <c r="A59" s="7"/>
      <c r="B59" s="7" t="s">
        <v>314</v>
      </c>
      <c r="C59" s="7"/>
      <c r="D59" s="7"/>
      <c r="E59" s="7"/>
      <c r="F59" s="7"/>
      <c r="G59" s="7"/>
      <c r="H59" s="7"/>
      <c r="I59" s="7"/>
      <c r="J59" s="7"/>
      <c r="K59" s="7"/>
      <c r="L59" s="9" t="s">
        <v>300</v>
      </c>
      <c r="M59" s="32">
        <v>47.7</v>
      </c>
      <c r="N59" s="32">
        <v>43.4</v>
      </c>
      <c r="O59" s="32">
        <v>37.4</v>
      </c>
      <c r="P59" s="32">
        <v>12.7</v>
      </c>
      <c r="Q59" s="32">
        <v>13.8</v>
      </c>
      <c r="R59" s="31">
        <v>4</v>
      </c>
      <c r="S59" s="31">
        <v>1.9</v>
      </c>
      <c r="T59" s="31">
        <v>1.1000000000000001</v>
      </c>
      <c r="U59" s="31">
        <v>0.1</v>
      </c>
      <c r="V59" s="29">
        <v>162.19999999999999</v>
      </c>
    </row>
    <row r="60" spans="1:22" ht="16.5" customHeight="1" x14ac:dyDescent="0.25">
      <c r="A60" s="7"/>
      <c r="B60" s="7" t="s">
        <v>325</v>
      </c>
      <c r="C60" s="7"/>
      <c r="D60" s="7"/>
      <c r="E60" s="7"/>
      <c r="F60" s="7"/>
      <c r="G60" s="7"/>
      <c r="H60" s="7"/>
      <c r="I60" s="7"/>
      <c r="J60" s="7"/>
      <c r="K60" s="7"/>
      <c r="L60" s="9" t="s">
        <v>300</v>
      </c>
      <c r="M60" s="32">
        <v>47</v>
      </c>
      <c r="N60" s="32">
        <v>42.9</v>
      </c>
      <c r="O60" s="32">
        <v>36.200000000000003</v>
      </c>
      <c r="P60" s="32">
        <v>12.2</v>
      </c>
      <c r="Q60" s="32">
        <v>13.2</v>
      </c>
      <c r="R60" s="31">
        <v>3.9</v>
      </c>
      <c r="S60" s="31">
        <v>1.9</v>
      </c>
      <c r="T60" s="31">
        <v>1</v>
      </c>
      <c r="U60" s="31">
        <v>0.1</v>
      </c>
      <c r="V60" s="29">
        <v>158.30000000000001</v>
      </c>
    </row>
    <row r="61" spans="1:22" ht="16.5" customHeight="1" x14ac:dyDescent="0.25">
      <c r="A61" s="7"/>
      <c r="B61" s="7" t="s">
        <v>326</v>
      </c>
      <c r="C61" s="7"/>
      <c r="D61" s="7"/>
      <c r="E61" s="7"/>
      <c r="F61" s="7"/>
      <c r="G61" s="7"/>
      <c r="H61" s="7"/>
      <c r="I61" s="7"/>
      <c r="J61" s="7"/>
      <c r="K61" s="7"/>
      <c r="L61" s="9" t="s">
        <v>300</v>
      </c>
      <c r="M61" s="32">
        <v>49.6</v>
      </c>
      <c r="N61" s="32">
        <v>44.8</v>
      </c>
      <c r="O61" s="32">
        <v>36.4</v>
      </c>
      <c r="P61" s="32">
        <v>12.4</v>
      </c>
      <c r="Q61" s="32">
        <v>13.1</v>
      </c>
      <c r="R61" s="31">
        <v>3.9</v>
      </c>
      <c r="S61" s="31">
        <v>2</v>
      </c>
      <c r="T61" s="31">
        <v>1</v>
      </c>
      <c r="U61" s="31">
        <v>0.1</v>
      </c>
      <c r="V61" s="29">
        <v>163.4</v>
      </c>
    </row>
    <row r="62" spans="1:22" ht="16.5" customHeight="1" x14ac:dyDescent="0.25">
      <c r="A62" s="7"/>
      <c r="B62" s="7" t="s">
        <v>297</v>
      </c>
      <c r="C62" s="7"/>
      <c r="D62" s="7"/>
      <c r="E62" s="7"/>
      <c r="F62" s="7"/>
      <c r="G62" s="7"/>
      <c r="H62" s="7"/>
      <c r="I62" s="7"/>
      <c r="J62" s="7"/>
      <c r="K62" s="7"/>
      <c r="L62" s="9" t="s">
        <v>300</v>
      </c>
      <c r="M62" s="32">
        <v>49.2</v>
      </c>
      <c r="N62" s="32">
        <v>43.6</v>
      </c>
      <c r="O62" s="32">
        <v>34.799999999999997</v>
      </c>
      <c r="P62" s="32">
        <v>11.9</v>
      </c>
      <c r="Q62" s="32">
        <v>12.7</v>
      </c>
      <c r="R62" s="31">
        <v>3.8</v>
      </c>
      <c r="S62" s="31">
        <v>2</v>
      </c>
      <c r="T62" s="31">
        <v>1</v>
      </c>
      <c r="U62" s="31">
        <v>0.1</v>
      </c>
      <c r="V62" s="29">
        <v>159.1</v>
      </c>
    </row>
    <row r="63" spans="1:22" ht="16.5" customHeight="1" x14ac:dyDescent="0.25">
      <c r="A63" s="7"/>
      <c r="B63" s="7" t="s">
        <v>423</v>
      </c>
      <c r="C63" s="7"/>
      <c r="D63" s="7"/>
      <c r="E63" s="7"/>
      <c r="F63" s="7"/>
      <c r="G63" s="7"/>
      <c r="H63" s="7"/>
      <c r="I63" s="7"/>
      <c r="J63" s="7"/>
      <c r="K63" s="7"/>
      <c r="L63" s="9" t="s">
        <v>300</v>
      </c>
      <c r="M63" s="32">
        <v>49.9</v>
      </c>
      <c r="N63" s="32">
        <v>43.3</v>
      </c>
      <c r="O63" s="32">
        <v>34.299999999999997</v>
      </c>
      <c r="P63" s="32">
        <v>11.7</v>
      </c>
      <c r="Q63" s="32">
        <v>12.6</v>
      </c>
      <c r="R63" s="31">
        <v>3.8</v>
      </c>
      <c r="S63" s="31">
        <v>2</v>
      </c>
      <c r="T63" s="31">
        <v>1</v>
      </c>
      <c r="U63" s="31">
        <v>0.1</v>
      </c>
      <c r="V63" s="29">
        <v>158.6</v>
      </c>
    </row>
    <row r="64" spans="1:22" ht="16.5" customHeight="1" x14ac:dyDescent="0.25">
      <c r="A64" s="7"/>
      <c r="B64" s="7" t="s">
        <v>424</v>
      </c>
      <c r="C64" s="7"/>
      <c r="D64" s="7"/>
      <c r="E64" s="7"/>
      <c r="F64" s="7"/>
      <c r="G64" s="7"/>
      <c r="H64" s="7"/>
      <c r="I64" s="7"/>
      <c r="J64" s="7"/>
      <c r="K64" s="7"/>
      <c r="L64" s="9" t="s">
        <v>300</v>
      </c>
      <c r="M64" s="32">
        <v>49.3</v>
      </c>
      <c r="N64" s="32">
        <v>41.9</v>
      </c>
      <c r="O64" s="32">
        <v>32.700000000000003</v>
      </c>
      <c r="P64" s="32">
        <v>11.4</v>
      </c>
      <c r="Q64" s="32">
        <v>12.3</v>
      </c>
      <c r="R64" s="31">
        <v>3.7</v>
      </c>
      <c r="S64" s="31">
        <v>1.9</v>
      </c>
      <c r="T64" s="31">
        <v>1</v>
      </c>
      <c r="U64" s="31">
        <v>0.2</v>
      </c>
      <c r="V64" s="29">
        <v>154.4</v>
      </c>
    </row>
    <row r="65" spans="1:22" ht="16.5" customHeight="1" x14ac:dyDescent="0.25">
      <c r="A65" s="7"/>
      <c r="B65" s="7" t="s">
        <v>305</v>
      </c>
      <c r="C65" s="7"/>
      <c r="D65" s="7"/>
      <c r="E65" s="7"/>
      <c r="F65" s="7"/>
      <c r="G65" s="7"/>
      <c r="H65" s="7"/>
      <c r="I65" s="7"/>
      <c r="J65" s="7"/>
      <c r="K65" s="7"/>
      <c r="L65" s="9" t="s">
        <v>300</v>
      </c>
      <c r="M65" s="32">
        <v>48.9</v>
      </c>
      <c r="N65" s="32">
        <v>40.799999999999997</v>
      </c>
      <c r="O65" s="32">
        <v>31.1</v>
      </c>
      <c r="P65" s="32">
        <v>11.1</v>
      </c>
      <c r="Q65" s="32">
        <v>12.2</v>
      </c>
      <c r="R65" s="31">
        <v>3.7</v>
      </c>
      <c r="S65" s="31">
        <v>1.9</v>
      </c>
      <c r="T65" s="31">
        <v>0.9</v>
      </c>
      <c r="U65" s="31">
        <v>0.1</v>
      </c>
      <c r="V65" s="29">
        <v>150.80000000000001</v>
      </c>
    </row>
    <row r="66" spans="1:22" ht="16.5" customHeight="1" x14ac:dyDescent="0.25">
      <c r="A66" s="7"/>
      <c r="B66" s="7" t="s">
        <v>425</v>
      </c>
      <c r="C66" s="7"/>
      <c r="D66" s="7"/>
      <c r="E66" s="7"/>
      <c r="F66" s="7"/>
      <c r="G66" s="7"/>
      <c r="H66" s="7"/>
      <c r="I66" s="7"/>
      <c r="J66" s="7"/>
      <c r="K66" s="7"/>
      <c r="L66" s="9" t="s">
        <v>300</v>
      </c>
      <c r="M66" s="32">
        <v>48.9</v>
      </c>
      <c r="N66" s="32">
        <v>39.6</v>
      </c>
      <c r="O66" s="32">
        <v>29.8</v>
      </c>
      <c r="P66" s="32">
        <v>10.9</v>
      </c>
      <c r="Q66" s="32">
        <v>12.1</v>
      </c>
      <c r="R66" s="31">
        <v>3.7</v>
      </c>
      <c r="S66" s="31">
        <v>1.9</v>
      </c>
      <c r="T66" s="31">
        <v>0.8</v>
      </c>
      <c r="U66" s="31">
        <v>0.1</v>
      </c>
      <c r="V66" s="29">
        <v>147.69999999999999</v>
      </c>
    </row>
    <row r="67" spans="1:22" ht="16.5" customHeight="1" x14ac:dyDescent="0.25">
      <c r="A67" s="7"/>
      <c r="B67" s="7" t="s">
        <v>426</v>
      </c>
      <c r="C67" s="7"/>
      <c r="D67" s="7"/>
      <c r="E67" s="7"/>
      <c r="F67" s="7"/>
      <c r="G67" s="7"/>
      <c r="H67" s="7"/>
      <c r="I67" s="7"/>
      <c r="J67" s="7"/>
      <c r="K67" s="7"/>
      <c r="L67" s="9" t="s">
        <v>300</v>
      </c>
      <c r="M67" s="32">
        <v>48.8</v>
      </c>
      <c r="N67" s="32">
        <v>39.200000000000003</v>
      </c>
      <c r="O67" s="32">
        <v>28.9</v>
      </c>
      <c r="P67" s="32">
        <v>11.1</v>
      </c>
      <c r="Q67" s="32">
        <v>12.3</v>
      </c>
      <c r="R67" s="31">
        <v>3.6</v>
      </c>
      <c r="S67" s="31">
        <v>1.9</v>
      </c>
      <c r="T67" s="31">
        <v>0.9</v>
      </c>
      <c r="U67" s="31" t="s">
        <v>110</v>
      </c>
      <c r="V67" s="29">
        <v>146.69999999999999</v>
      </c>
    </row>
    <row r="68" spans="1:22" ht="16.5" customHeight="1" x14ac:dyDescent="0.25">
      <c r="A68" s="7"/>
      <c r="B68" s="7" t="s">
        <v>427</v>
      </c>
      <c r="C68" s="7"/>
      <c r="D68" s="7"/>
      <c r="E68" s="7"/>
      <c r="F68" s="7"/>
      <c r="G68" s="7"/>
      <c r="H68" s="7"/>
      <c r="I68" s="7"/>
      <c r="J68" s="7"/>
      <c r="K68" s="7"/>
      <c r="L68" s="9" t="s">
        <v>300</v>
      </c>
      <c r="M68" s="32">
        <v>49.7</v>
      </c>
      <c r="N68" s="32">
        <v>39.700000000000003</v>
      </c>
      <c r="O68" s="32">
        <v>28.8</v>
      </c>
      <c r="P68" s="32">
        <v>11.3</v>
      </c>
      <c r="Q68" s="32">
        <v>12.8</v>
      </c>
      <c r="R68" s="31">
        <v>3.7</v>
      </c>
      <c r="S68" s="31">
        <v>1.9</v>
      </c>
      <c r="T68" s="31">
        <v>0.9</v>
      </c>
      <c r="U68" s="31">
        <v>0.1</v>
      </c>
      <c r="V68" s="29">
        <v>148.9</v>
      </c>
    </row>
    <row r="69" spans="1:22" ht="16.5" customHeight="1" x14ac:dyDescent="0.25">
      <c r="A69" s="7" t="s">
        <v>435</v>
      </c>
      <c r="B69" s="7"/>
      <c r="C69" s="7"/>
      <c r="D69" s="7"/>
      <c r="E69" s="7"/>
      <c r="F69" s="7"/>
      <c r="G69" s="7"/>
      <c r="H69" s="7"/>
      <c r="I69" s="7"/>
      <c r="J69" s="7"/>
      <c r="K69" s="7"/>
      <c r="L69" s="9"/>
      <c r="M69" s="10"/>
      <c r="N69" s="10"/>
      <c r="O69" s="10"/>
      <c r="P69" s="10"/>
      <c r="Q69" s="10"/>
      <c r="R69" s="10"/>
      <c r="S69" s="10"/>
      <c r="T69" s="10"/>
      <c r="U69" s="10"/>
      <c r="V69" s="10"/>
    </row>
    <row r="70" spans="1:22" ht="16.5" customHeight="1" x14ac:dyDescent="0.25">
      <c r="A70" s="7"/>
      <c r="B70" s="7" t="s">
        <v>314</v>
      </c>
      <c r="C70" s="7"/>
      <c r="D70" s="7"/>
      <c r="E70" s="7"/>
      <c r="F70" s="7"/>
      <c r="G70" s="7"/>
      <c r="H70" s="7"/>
      <c r="I70" s="7"/>
      <c r="J70" s="7"/>
      <c r="K70" s="7"/>
      <c r="L70" s="9" t="s">
        <v>300</v>
      </c>
      <c r="M70" s="29">
        <v>217</v>
      </c>
      <c r="N70" s="29">
        <v>171</v>
      </c>
      <c r="O70" s="29">
        <v>131.9</v>
      </c>
      <c r="P70" s="32">
        <v>46.2</v>
      </c>
      <c r="Q70" s="32">
        <v>51.9</v>
      </c>
      <c r="R70" s="32">
        <v>17.5</v>
      </c>
      <c r="S70" s="31">
        <v>6</v>
      </c>
      <c r="T70" s="31">
        <v>3.5</v>
      </c>
      <c r="U70" s="31">
        <v>0.6</v>
      </c>
      <c r="V70" s="29">
        <v>645.6</v>
      </c>
    </row>
    <row r="71" spans="1:22" ht="16.5" customHeight="1" x14ac:dyDescent="0.25">
      <c r="A71" s="7"/>
      <c r="B71" s="7" t="s">
        <v>325</v>
      </c>
      <c r="C71" s="7"/>
      <c r="D71" s="7"/>
      <c r="E71" s="7"/>
      <c r="F71" s="7"/>
      <c r="G71" s="7"/>
      <c r="H71" s="7"/>
      <c r="I71" s="7"/>
      <c r="J71" s="7"/>
      <c r="K71" s="7"/>
      <c r="L71" s="9" t="s">
        <v>300</v>
      </c>
      <c r="M71" s="29">
        <v>215.3</v>
      </c>
      <c r="N71" s="29">
        <v>169.8</v>
      </c>
      <c r="O71" s="29">
        <v>129.69999999999999</v>
      </c>
      <c r="P71" s="32">
        <v>45.2</v>
      </c>
      <c r="Q71" s="32">
        <v>51.2</v>
      </c>
      <c r="R71" s="32">
        <v>17.600000000000001</v>
      </c>
      <c r="S71" s="31">
        <v>5.9</v>
      </c>
      <c r="T71" s="31">
        <v>3.5</v>
      </c>
      <c r="U71" s="31">
        <v>0.6</v>
      </c>
      <c r="V71" s="29">
        <v>638.79999999999995</v>
      </c>
    </row>
    <row r="72" spans="1:22" ht="16.5" customHeight="1" x14ac:dyDescent="0.25">
      <c r="A72" s="7"/>
      <c r="B72" s="7" t="s">
        <v>326</v>
      </c>
      <c r="C72" s="7"/>
      <c r="D72" s="7"/>
      <c r="E72" s="7"/>
      <c r="F72" s="7"/>
      <c r="G72" s="7"/>
      <c r="H72" s="7"/>
      <c r="I72" s="7"/>
      <c r="J72" s="7"/>
      <c r="K72" s="7"/>
      <c r="L72" s="9" t="s">
        <v>300</v>
      </c>
      <c r="M72" s="29">
        <v>221</v>
      </c>
      <c r="N72" s="29">
        <v>174.2</v>
      </c>
      <c r="O72" s="29">
        <v>130.80000000000001</v>
      </c>
      <c r="P72" s="32">
        <v>46</v>
      </c>
      <c r="Q72" s="32">
        <v>51.5</v>
      </c>
      <c r="R72" s="32">
        <v>17.8</v>
      </c>
      <c r="S72" s="31">
        <v>6.2</v>
      </c>
      <c r="T72" s="31">
        <v>3.5</v>
      </c>
      <c r="U72" s="31">
        <v>0.7</v>
      </c>
      <c r="V72" s="29">
        <v>651.6</v>
      </c>
    </row>
    <row r="73" spans="1:22" ht="16.5" customHeight="1" x14ac:dyDescent="0.25">
      <c r="A73" s="7"/>
      <c r="B73" s="7" t="s">
        <v>297</v>
      </c>
      <c r="C73" s="7"/>
      <c r="D73" s="7"/>
      <c r="E73" s="7"/>
      <c r="F73" s="7"/>
      <c r="G73" s="7"/>
      <c r="H73" s="7"/>
      <c r="I73" s="7"/>
      <c r="J73" s="7"/>
      <c r="K73" s="7"/>
      <c r="L73" s="9" t="s">
        <v>300</v>
      </c>
      <c r="M73" s="29">
        <v>220.1</v>
      </c>
      <c r="N73" s="29">
        <v>172</v>
      </c>
      <c r="O73" s="29">
        <v>127.6</v>
      </c>
      <c r="P73" s="32">
        <v>44.6</v>
      </c>
      <c r="Q73" s="32">
        <v>50.5</v>
      </c>
      <c r="R73" s="32">
        <v>17.7</v>
      </c>
      <c r="S73" s="31">
        <v>6.1</v>
      </c>
      <c r="T73" s="31">
        <v>3.4</v>
      </c>
      <c r="U73" s="31">
        <v>0.6</v>
      </c>
      <c r="V73" s="29">
        <v>642.5</v>
      </c>
    </row>
    <row r="74" spans="1:22" ht="16.5" customHeight="1" x14ac:dyDescent="0.25">
      <c r="A74" s="7"/>
      <c r="B74" s="7" t="s">
        <v>423</v>
      </c>
      <c r="C74" s="7"/>
      <c r="D74" s="7"/>
      <c r="E74" s="7"/>
      <c r="F74" s="7"/>
      <c r="G74" s="7"/>
      <c r="H74" s="7"/>
      <c r="I74" s="7"/>
      <c r="J74" s="7"/>
      <c r="K74" s="7"/>
      <c r="L74" s="9" t="s">
        <v>300</v>
      </c>
      <c r="M74" s="29">
        <v>221</v>
      </c>
      <c r="N74" s="29">
        <v>171.3</v>
      </c>
      <c r="O74" s="29">
        <v>126.1</v>
      </c>
      <c r="P74" s="32">
        <v>43.7</v>
      </c>
      <c r="Q74" s="32">
        <v>50.2</v>
      </c>
      <c r="R74" s="32">
        <v>17.7</v>
      </c>
      <c r="S74" s="31">
        <v>6</v>
      </c>
      <c r="T74" s="31">
        <v>3.4</v>
      </c>
      <c r="U74" s="31">
        <v>0.8</v>
      </c>
      <c r="V74" s="29">
        <v>640</v>
      </c>
    </row>
    <row r="75" spans="1:22" ht="16.5" customHeight="1" x14ac:dyDescent="0.25">
      <c r="A75" s="7"/>
      <c r="B75" s="7" t="s">
        <v>424</v>
      </c>
      <c r="C75" s="7"/>
      <c r="D75" s="7"/>
      <c r="E75" s="7"/>
      <c r="F75" s="7"/>
      <c r="G75" s="7"/>
      <c r="H75" s="7"/>
      <c r="I75" s="7"/>
      <c r="J75" s="7"/>
      <c r="K75" s="7"/>
      <c r="L75" s="9" t="s">
        <v>300</v>
      </c>
      <c r="M75" s="29">
        <v>219.1</v>
      </c>
      <c r="N75" s="29">
        <v>168.2</v>
      </c>
      <c r="O75" s="29">
        <v>122.2</v>
      </c>
      <c r="P75" s="32">
        <v>42.5</v>
      </c>
      <c r="Q75" s="32">
        <v>49.5</v>
      </c>
      <c r="R75" s="32">
        <v>17.600000000000001</v>
      </c>
      <c r="S75" s="31">
        <v>5.9</v>
      </c>
      <c r="T75" s="31">
        <v>3.3</v>
      </c>
      <c r="U75" s="31">
        <v>0.8</v>
      </c>
      <c r="V75" s="29">
        <v>629</v>
      </c>
    </row>
    <row r="76" spans="1:22" ht="16.5" customHeight="1" x14ac:dyDescent="0.25">
      <c r="A76" s="7"/>
      <c r="B76" s="7" t="s">
        <v>305</v>
      </c>
      <c r="C76" s="7"/>
      <c r="D76" s="7"/>
      <c r="E76" s="7"/>
      <c r="F76" s="7"/>
      <c r="G76" s="7"/>
      <c r="H76" s="7"/>
      <c r="I76" s="7"/>
      <c r="J76" s="7"/>
      <c r="K76" s="7"/>
      <c r="L76" s="9" t="s">
        <v>300</v>
      </c>
      <c r="M76" s="29">
        <v>215.6</v>
      </c>
      <c r="N76" s="29">
        <v>164.3</v>
      </c>
      <c r="O76" s="29">
        <v>118</v>
      </c>
      <c r="P76" s="32">
        <v>41.4</v>
      </c>
      <c r="Q76" s="32">
        <v>48.7</v>
      </c>
      <c r="R76" s="32">
        <v>17.3</v>
      </c>
      <c r="S76" s="31">
        <v>5.7</v>
      </c>
      <c r="T76" s="31">
        <v>3.1</v>
      </c>
      <c r="U76" s="31">
        <v>0.6</v>
      </c>
      <c r="V76" s="29">
        <v>614.79999999999995</v>
      </c>
    </row>
    <row r="77" spans="1:22" ht="16.5" customHeight="1" x14ac:dyDescent="0.25">
      <c r="A77" s="7"/>
      <c r="B77" s="7" t="s">
        <v>425</v>
      </c>
      <c r="C77" s="7"/>
      <c r="D77" s="7"/>
      <c r="E77" s="7"/>
      <c r="F77" s="7"/>
      <c r="G77" s="7"/>
      <c r="H77" s="7"/>
      <c r="I77" s="7"/>
      <c r="J77" s="7"/>
      <c r="K77" s="7"/>
      <c r="L77" s="9" t="s">
        <v>300</v>
      </c>
      <c r="M77" s="29">
        <v>211.2</v>
      </c>
      <c r="N77" s="29">
        <v>159.30000000000001</v>
      </c>
      <c r="O77" s="29">
        <v>113.3</v>
      </c>
      <c r="P77" s="32">
        <v>40.299999999999997</v>
      </c>
      <c r="Q77" s="32">
        <v>48</v>
      </c>
      <c r="R77" s="32">
        <v>17</v>
      </c>
      <c r="S77" s="31">
        <v>5.4</v>
      </c>
      <c r="T77" s="31">
        <v>2.7</v>
      </c>
      <c r="U77" s="31">
        <v>0.5</v>
      </c>
      <c r="V77" s="29">
        <v>597.70000000000005</v>
      </c>
    </row>
    <row r="78" spans="1:22" ht="16.5" customHeight="1" x14ac:dyDescent="0.25">
      <c r="A78" s="7"/>
      <c r="B78" s="7" t="s">
        <v>426</v>
      </c>
      <c r="C78" s="7"/>
      <c r="D78" s="7"/>
      <c r="E78" s="7"/>
      <c r="F78" s="7"/>
      <c r="G78" s="7"/>
      <c r="H78" s="7"/>
      <c r="I78" s="7"/>
      <c r="J78" s="7"/>
      <c r="K78" s="7"/>
      <c r="L78" s="9" t="s">
        <v>300</v>
      </c>
      <c r="M78" s="29">
        <v>203.6</v>
      </c>
      <c r="N78" s="29">
        <v>154.19999999999999</v>
      </c>
      <c r="O78" s="29">
        <v>108.3</v>
      </c>
      <c r="P78" s="32">
        <v>39.6</v>
      </c>
      <c r="Q78" s="32">
        <v>47.1</v>
      </c>
      <c r="R78" s="32">
        <v>16.5</v>
      </c>
      <c r="S78" s="31">
        <v>5.2</v>
      </c>
      <c r="T78" s="31">
        <v>2.9</v>
      </c>
      <c r="U78" s="31">
        <v>0.3</v>
      </c>
      <c r="V78" s="29">
        <v>577.70000000000005</v>
      </c>
    </row>
    <row r="79" spans="1:22" ht="16.5" customHeight="1" x14ac:dyDescent="0.25">
      <c r="A79" s="14"/>
      <c r="B79" s="14" t="s">
        <v>427</v>
      </c>
      <c r="C79" s="14"/>
      <c r="D79" s="14"/>
      <c r="E79" s="14"/>
      <c r="F79" s="14"/>
      <c r="G79" s="14"/>
      <c r="H79" s="14"/>
      <c r="I79" s="14"/>
      <c r="J79" s="14"/>
      <c r="K79" s="14"/>
      <c r="L79" s="15" t="s">
        <v>300</v>
      </c>
      <c r="M79" s="35">
        <v>196.4</v>
      </c>
      <c r="N79" s="35">
        <v>148.9</v>
      </c>
      <c r="O79" s="35">
        <v>103.3</v>
      </c>
      <c r="P79" s="33">
        <v>38.700000000000003</v>
      </c>
      <c r="Q79" s="33">
        <v>45.7</v>
      </c>
      <c r="R79" s="33">
        <v>16</v>
      </c>
      <c r="S79" s="36">
        <v>5.0999999999999996</v>
      </c>
      <c r="T79" s="36">
        <v>2.8</v>
      </c>
      <c r="U79" s="36">
        <v>0.2</v>
      </c>
      <c r="V79" s="35">
        <v>557.20000000000005</v>
      </c>
    </row>
    <row r="80" spans="1:22" ht="4.5" customHeight="1" x14ac:dyDescent="0.25">
      <c r="A80" s="27"/>
      <c r="B80" s="27"/>
      <c r="C80" s="2"/>
      <c r="D80" s="2"/>
      <c r="E80" s="2"/>
      <c r="F80" s="2"/>
      <c r="G80" s="2"/>
      <c r="H80" s="2"/>
      <c r="I80" s="2"/>
      <c r="J80" s="2"/>
      <c r="K80" s="2"/>
      <c r="L80" s="2"/>
      <c r="M80" s="2"/>
      <c r="N80" s="2"/>
      <c r="O80" s="2"/>
      <c r="P80" s="2"/>
      <c r="Q80" s="2"/>
      <c r="R80" s="2"/>
      <c r="S80" s="2"/>
      <c r="T80" s="2"/>
      <c r="U80" s="2"/>
      <c r="V80" s="2"/>
    </row>
    <row r="81" spans="1:22" ht="16.5" customHeight="1" x14ac:dyDescent="0.25">
      <c r="A81" s="27"/>
      <c r="B81" s="27"/>
      <c r="C81" s="67" t="s">
        <v>348</v>
      </c>
      <c r="D81" s="67"/>
      <c r="E81" s="67"/>
      <c r="F81" s="67"/>
      <c r="G81" s="67"/>
      <c r="H81" s="67"/>
      <c r="I81" s="67"/>
      <c r="J81" s="67"/>
      <c r="K81" s="67"/>
      <c r="L81" s="67"/>
      <c r="M81" s="67"/>
      <c r="N81" s="67"/>
      <c r="O81" s="67"/>
      <c r="P81" s="67"/>
      <c r="Q81" s="67"/>
      <c r="R81" s="67"/>
      <c r="S81" s="67"/>
      <c r="T81" s="67"/>
      <c r="U81" s="67"/>
      <c r="V81" s="67"/>
    </row>
    <row r="82" spans="1:22" ht="4.5" customHeight="1" x14ac:dyDescent="0.25">
      <c r="A82" s="27"/>
      <c r="B82" s="27"/>
      <c r="C82" s="2"/>
      <c r="D82" s="2"/>
      <c r="E82" s="2"/>
      <c r="F82" s="2"/>
      <c r="G82" s="2"/>
      <c r="H82" s="2"/>
      <c r="I82" s="2"/>
      <c r="J82" s="2"/>
      <c r="K82" s="2"/>
      <c r="L82" s="2"/>
      <c r="M82" s="2"/>
      <c r="N82" s="2"/>
      <c r="O82" s="2"/>
      <c r="P82" s="2"/>
      <c r="Q82" s="2"/>
      <c r="R82" s="2"/>
      <c r="S82" s="2"/>
      <c r="T82" s="2"/>
      <c r="U82" s="2"/>
      <c r="V82" s="2"/>
    </row>
    <row r="83" spans="1:22" ht="29.4" customHeight="1" x14ac:dyDescent="0.25">
      <c r="A83" s="27" t="s">
        <v>139</v>
      </c>
      <c r="B83" s="27"/>
      <c r="C83" s="67" t="s">
        <v>436</v>
      </c>
      <c r="D83" s="67"/>
      <c r="E83" s="67"/>
      <c r="F83" s="67"/>
      <c r="G83" s="67"/>
      <c r="H83" s="67"/>
      <c r="I83" s="67"/>
      <c r="J83" s="67"/>
      <c r="K83" s="67"/>
      <c r="L83" s="67"/>
      <c r="M83" s="67"/>
      <c r="N83" s="67"/>
      <c r="O83" s="67"/>
      <c r="P83" s="67"/>
      <c r="Q83" s="67"/>
      <c r="R83" s="67"/>
      <c r="S83" s="67"/>
      <c r="T83" s="67"/>
      <c r="U83" s="67"/>
      <c r="V83" s="67"/>
    </row>
    <row r="84" spans="1:22" ht="55.2" customHeight="1" x14ac:dyDescent="0.25">
      <c r="A84" s="27" t="s">
        <v>141</v>
      </c>
      <c r="B84" s="27"/>
      <c r="C84" s="67" t="s">
        <v>437</v>
      </c>
      <c r="D84" s="67"/>
      <c r="E84" s="67"/>
      <c r="F84" s="67"/>
      <c r="G84" s="67"/>
      <c r="H84" s="67"/>
      <c r="I84" s="67"/>
      <c r="J84" s="67"/>
      <c r="K84" s="67"/>
      <c r="L84" s="67"/>
      <c r="M84" s="67"/>
      <c r="N84" s="67"/>
      <c r="O84" s="67"/>
      <c r="P84" s="67"/>
      <c r="Q84" s="67"/>
      <c r="R84" s="67"/>
      <c r="S84" s="67"/>
      <c r="T84" s="67"/>
      <c r="U84" s="67"/>
      <c r="V84" s="67"/>
    </row>
    <row r="85" spans="1:22" ht="55.2" customHeight="1" x14ac:dyDescent="0.25">
      <c r="A85" s="27" t="s">
        <v>144</v>
      </c>
      <c r="B85" s="27"/>
      <c r="C85" s="67" t="s">
        <v>438</v>
      </c>
      <c r="D85" s="67"/>
      <c r="E85" s="67"/>
      <c r="F85" s="67"/>
      <c r="G85" s="67"/>
      <c r="H85" s="67"/>
      <c r="I85" s="67"/>
      <c r="J85" s="67"/>
      <c r="K85" s="67"/>
      <c r="L85" s="67"/>
      <c r="M85" s="67"/>
      <c r="N85" s="67"/>
      <c r="O85" s="67"/>
      <c r="P85" s="67"/>
      <c r="Q85" s="67"/>
      <c r="R85" s="67"/>
      <c r="S85" s="67"/>
      <c r="T85" s="67"/>
      <c r="U85" s="67"/>
      <c r="V85" s="67"/>
    </row>
    <row r="86" spans="1:22" ht="29.4" customHeight="1" x14ac:dyDescent="0.25">
      <c r="A86" s="27" t="s">
        <v>146</v>
      </c>
      <c r="B86" s="27"/>
      <c r="C86" s="67" t="s">
        <v>439</v>
      </c>
      <c r="D86" s="67"/>
      <c r="E86" s="67"/>
      <c r="F86" s="67"/>
      <c r="G86" s="67"/>
      <c r="H86" s="67"/>
      <c r="I86" s="67"/>
      <c r="J86" s="67"/>
      <c r="K86" s="67"/>
      <c r="L86" s="67"/>
      <c r="M86" s="67"/>
      <c r="N86" s="67"/>
      <c r="O86" s="67"/>
      <c r="P86" s="67"/>
      <c r="Q86" s="67"/>
      <c r="R86" s="67"/>
      <c r="S86" s="67"/>
      <c r="T86" s="67"/>
      <c r="U86" s="67"/>
      <c r="V86" s="67"/>
    </row>
    <row r="87" spans="1:22" ht="42.45" customHeight="1" x14ac:dyDescent="0.25">
      <c r="A87" s="27" t="s">
        <v>150</v>
      </c>
      <c r="B87" s="27"/>
      <c r="C87" s="67" t="s">
        <v>440</v>
      </c>
      <c r="D87" s="67"/>
      <c r="E87" s="67"/>
      <c r="F87" s="67"/>
      <c r="G87" s="67"/>
      <c r="H87" s="67"/>
      <c r="I87" s="67"/>
      <c r="J87" s="67"/>
      <c r="K87" s="67"/>
      <c r="L87" s="67"/>
      <c r="M87" s="67"/>
      <c r="N87" s="67"/>
      <c r="O87" s="67"/>
      <c r="P87" s="67"/>
      <c r="Q87" s="67"/>
      <c r="R87" s="67"/>
      <c r="S87" s="67"/>
      <c r="T87" s="67"/>
      <c r="U87" s="67"/>
      <c r="V87" s="67"/>
    </row>
    <row r="88" spans="1:22" ht="55.2" customHeight="1" x14ac:dyDescent="0.25">
      <c r="A88" s="27" t="s">
        <v>152</v>
      </c>
      <c r="B88" s="27"/>
      <c r="C88" s="67" t="s">
        <v>441</v>
      </c>
      <c r="D88" s="67"/>
      <c r="E88" s="67"/>
      <c r="F88" s="67"/>
      <c r="G88" s="67"/>
      <c r="H88" s="67"/>
      <c r="I88" s="67"/>
      <c r="J88" s="67"/>
      <c r="K88" s="67"/>
      <c r="L88" s="67"/>
      <c r="M88" s="67"/>
      <c r="N88" s="67"/>
      <c r="O88" s="67"/>
      <c r="P88" s="67"/>
      <c r="Q88" s="67"/>
      <c r="R88" s="67"/>
      <c r="S88" s="67"/>
      <c r="T88" s="67"/>
      <c r="U88" s="67"/>
      <c r="V88" s="67"/>
    </row>
    <row r="89" spans="1:22" ht="42.45" customHeight="1" x14ac:dyDescent="0.25">
      <c r="A89" s="27" t="s">
        <v>155</v>
      </c>
      <c r="B89" s="27"/>
      <c r="C89" s="67" t="s">
        <v>442</v>
      </c>
      <c r="D89" s="67"/>
      <c r="E89" s="67"/>
      <c r="F89" s="67"/>
      <c r="G89" s="67"/>
      <c r="H89" s="67"/>
      <c r="I89" s="67"/>
      <c r="J89" s="67"/>
      <c r="K89" s="67"/>
      <c r="L89" s="67"/>
      <c r="M89" s="67"/>
      <c r="N89" s="67"/>
      <c r="O89" s="67"/>
      <c r="P89" s="67"/>
      <c r="Q89" s="67"/>
      <c r="R89" s="67"/>
      <c r="S89" s="67"/>
      <c r="T89" s="67"/>
      <c r="U89" s="67"/>
      <c r="V89" s="67"/>
    </row>
    <row r="90" spans="1:22" ht="29.4" customHeight="1" x14ac:dyDescent="0.25">
      <c r="A90" s="27" t="s">
        <v>157</v>
      </c>
      <c r="B90" s="27"/>
      <c r="C90" s="67" t="s">
        <v>443</v>
      </c>
      <c r="D90" s="67"/>
      <c r="E90" s="67"/>
      <c r="F90" s="67"/>
      <c r="G90" s="67"/>
      <c r="H90" s="67"/>
      <c r="I90" s="67"/>
      <c r="J90" s="67"/>
      <c r="K90" s="67"/>
      <c r="L90" s="67"/>
      <c r="M90" s="67"/>
      <c r="N90" s="67"/>
      <c r="O90" s="67"/>
      <c r="P90" s="67"/>
      <c r="Q90" s="67"/>
      <c r="R90" s="67"/>
      <c r="S90" s="67"/>
      <c r="T90" s="67"/>
      <c r="U90" s="67"/>
      <c r="V90" s="67"/>
    </row>
    <row r="91" spans="1:22" ht="4.5" customHeight="1" x14ac:dyDescent="0.25"/>
    <row r="92" spans="1:22" ht="16.5" customHeight="1" x14ac:dyDescent="0.25">
      <c r="A92" s="28" t="s">
        <v>167</v>
      </c>
      <c r="B92" s="27"/>
      <c r="C92" s="27"/>
      <c r="D92" s="27"/>
      <c r="E92" s="67" t="s">
        <v>444</v>
      </c>
      <c r="F92" s="67"/>
      <c r="G92" s="67"/>
      <c r="H92" s="67"/>
      <c r="I92" s="67"/>
      <c r="J92" s="67"/>
      <c r="K92" s="67"/>
      <c r="L92" s="67"/>
      <c r="M92" s="67"/>
      <c r="N92" s="67"/>
      <c r="O92" s="67"/>
      <c r="P92" s="67"/>
      <c r="Q92" s="67"/>
      <c r="R92" s="67"/>
      <c r="S92" s="67"/>
      <c r="T92" s="67"/>
      <c r="U92" s="67"/>
      <c r="V92" s="67"/>
    </row>
  </sheetData>
  <mergeCells count="11">
    <mergeCell ref="K1:V1"/>
    <mergeCell ref="C81:V81"/>
    <mergeCell ref="C83:V83"/>
    <mergeCell ref="C84:V84"/>
    <mergeCell ref="C85:V85"/>
    <mergeCell ref="E92:V92"/>
    <mergeCell ref="C86:V86"/>
    <mergeCell ref="C87:V87"/>
    <mergeCell ref="C88:V88"/>
    <mergeCell ref="C89:V89"/>
    <mergeCell ref="C90:V90"/>
  </mergeCells>
  <pageMargins left="0.7" right="0.7" top="0.75" bottom="0.75" header="0.3" footer="0.3"/>
  <pageSetup paperSize="9" fitToHeight="0" orientation="landscape" horizontalDpi="300" verticalDpi="300"/>
  <headerFooter scaleWithDoc="0" alignWithMargins="0">
    <oddHeader>&amp;C&amp;"Arial"&amp;8TABLE 15A.14</oddHeader>
    <oddFooter>&amp;L&amp;"Arial"&amp;8REPORT ON
GOVERNMENT
SERVICES 2022&amp;R&amp;"Arial"&amp;8SERVICES FOR PEOPLE
WITH DISABILITY
PAGE &amp;B&amp;P&amp;B</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D85"/>
  <sheetViews>
    <sheetView showGridLines="0" workbookViewId="0"/>
  </sheetViews>
  <sheetFormatPr defaultRowHeight="13.2" x14ac:dyDescent="0.25"/>
  <cols>
    <col min="1" max="11" width="1.6640625" customWidth="1"/>
    <col min="12" max="12" width="5.44140625" customWidth="1"/>
    <col min="13" max="13" width="6.5546875" customWidth="1"/>
    <col min="14" max="14" width="6.109375" customWidth="1"/>
    <col min="15" max="15" width="6.5546875" customWidth="1"/>
    <col min="16" max="16" width="6.109375" customWidth="1"/>
    <col min="17" max="17" width="6.5546875" customWidth="1"/>
    <col min="18" max="18" width="6.109375" customWidth="1"/>
    <col min="19" max="19" width="6.5546875" customWidth="1"/>
    <col min="20" max="20" width="6.109375" customWidth="1"/>
    <col min="21" max="21" width="6.5546875" customWidth="1"/>
    <col min="22" max="22" width="6.109375" customWidth="1"/>
    <col min="23" max="23" width="6.5546875" customWidth="1"/>
    <col min="24" max="24" width="6.109375" customWidth="1"/>
    <col min="25" max="25" width="6.5546875" customWidth="1"/>
    <col min="26" max="26" width="6.109375" customWidth="1"/>
    <col min="27" max="27" width="6.5546875" customWidth="1"/>
    <col min="28" max="28" width="6.109375" customWidth="1"/>
    <col min="29" max="29" width="6.5546875" customWidth="1"/>
    <col min="30" max="30" width="6.109375" customWidth="1"/>
  </cols>
  <sheetData>
    <row r="1" spans="1:30" ht="33.9" customHeight="1" x14ac:dyDescent="0.25">
      <c r="A1" s="8" t="s">
        <v>445</v>
      </c>
      <c r="B1" s="8"/>
      <c r="C1" s="8"/>
      <c r="D1" s="8"/>
      <c r="E1" s="8"/>
      <c r="F1" s="8"/>
      <c r="G1" s="8"/>
      <c r="H1" s="8"/>
      <c r="I1" s="8"/>
      <c r="J1" s="8"/>
      <c r="K1" s="72" t="s">
        <v>446</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447</v>
      </c>
      <c r="AB2" s="76"/>
      <c r="AC2" s="75" t="s">
        <v>103</v>
      </c>
      <c r="AD2" s="76"/>
    </row>
    <row r="3" spans="1:30" ht="16.5" customHeight="1" x14ac:dyDescent="0.25">
      <c r="A3" s="7" t="s">
        <v>448</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449</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299</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450</v>
      </c>
      <c r="E6" s="7"/>
      <c r="F6" s="7"/>
      <c r="G6" s="7"/>
      <c r="H6" s="7"/>
      <c r="I6" s="7"/>
      <c r="J6" s="7"/>
      <c r="K6" s="7"/>
      <c r="L6" s="9"/>
      <c r="M6" s="10"/>
      <c r="N6" s="7"/>
      <c r="O6" s="10"/>
      <c r="P6" s="7"/>
      <c r="Q6" s="10"/>
      <c r="R6" s="7"/>
      <c r="S6" s="10"/>
      <c r="T6" s="7"/>
      <c r="U6" s="10"/>
      <c r="V6" s="7"/>
      <c r="W6" s="10"/>
      <c r="X6" s="7"/>
      <c r="Y6" s="10"/>
      <c r="Z6" s="7"/>
      <c r="AA6" s="10"/>
      <c r="AB6" s="7"/>
      <c r="AC6" s="10"/>
      <c r="AD6" s="7"/>
    </row>
    <row r="7" spans="1:30" ht="16.5" customHeight="1" x14ac:dyDescent="0.25">
      <c r="A7" s="7"/>
      <c r="B7" s="7"/>
      <c r="C7" s="7"/>
      <c r="D7" s="7"/>
      <c r="E7" s="7" t="s">
        <v>451</v>
      </c>
      <c r="F7" s="7"/>
      <c r="G7" s="7"/>
      <c r="H7" s="7"/>
      <c r="I7" s="7"/>
      <c r="J7" s="7"/>
      <c r="K7" s="7"/>
      <c r="L7" s="9" t="s">
        <v>300</v>
      </c>
      <c r="M7" s="44">
        <v>10</v>
      </c>
      <c r="N7" s="53">
        <v>5.4</v>
      </c>
      <c r="O7" s="31">
        <v>9.3000000000000007</v>
      </c>
      <c r="P7" s="53">
        <v>3.8</v>
      </c>
      <c r="Q7" s="47">
        <v>9</v>
      </c>
      <c r="R7" s="53">
        <v>5.5</v>
      </c>
      <c r="S7" s="46">
        <v>1.1000000000000001</v>
      </c>
      <c r="T7" s="50" t="s">
        <v>337</v>
      </c>
      <c r="U7" s="31" t="s">
        <v>110</v>
      </c>
      <c r="V7" s="7"/>
      <c r="W7" s="46">
        <v>0.7</v>
      </c>
      <c r="X7" s="50" t="s">
        <v>337</v>
      </c>
      <c r="Y7" s="46">
        <v>1</v>
      </c>
      <c r="Z7" s="50" t="s">
        <v>337</v>
      </c>
      <c r="AA7" s="31" t="s">
        <v>110</v>
      </c>
      <c r="AB7" s="7"/>
      <c r="AC7" s="32">
        <v>32.4</v>
      </c>
      <c r="AD7" s="53">
        <v>9.4</v>
      </c>
    </row>
    <row r="8" spans="1:30" ht="16.5" customHeight="1" x14ac:dyDescent="0.25">
      <c r="A8" s="7"/>
      <c r="B8" s="7"/>
      <c r="C8" s="7"/>
      <c r="D8" s="7"/>
      <c r="E8" s="7" t="s">
        <v>452</v>
      </c>
      <c r="F8" s="7"/>
      <c r="G8" s="7"/>
      <c r="H8" s="7"/>
      <c r="I8" s="7"/>
      <c r="J8" s="7"/>
      <c r="K8" s="7"/>
      <c r="L8" s="9" t="s">
        <v>300</v>
      </c>
      <c r="M8" s="32">
        <v>15.8</v>
      </c>
      <c r="N8" s="53">
        <v>5.3</v>
      </c>
      <c r="O8" s="32">
        <v>17.8</v>
      </c>
      <c r="P8" s="53">
        <v>7.3</v>
      </c>
      <c r="Q8" s="32">
        <v>15.3</v>
      </c>
      <c r="R8" s="53">
        <v>6.5</v>
      </c>
      <c r="S8" s="47">
        <v>3.7</v>
      </c>
      <c r="T8" s="53">
        <v>2.5</v>
      </c>
      <c r="U8" s="31" t="s">
        <v>110</v>
      </c>
      <c r="V8" s="7"/>
      <c r="W8" s="46">
        <v>0.7</v>
      </c>
      <c r="X8" s="50" t="s">
        <v>337</v>
      </c>
      <c r="Y8" s="46">
        <v>0.9</v>
      </c>
      <c r="Z8" s="50" t="s">
        <v>337</v>
      </c>
      <c r="AA8" s="46">
        <v>1.7</v>
      </c>
      <c r="AB8" s="50" t="s">
        <v>337</v>
      </c>
      <c r="AC8" s="32">
        <v>56.4</v>
      </c>
      <c r="AD8" s="51">
        <v>11.9</v>
      </c>
    </row>
    <row r="9" spans="1:30" ht="16.5" customHeight="1" x14ac:dyDescent="0.25">
      <c r="A9" s="7"/>
      <c r="B9" s="7"/>
      <c r="C9" s="7"/>
      <c r="D9" s="7"/>
      <c r="E9" s="7" t="s">
        <v>453</v>
      </c>
      <c r="F9" s="7"/>
      <c r="G9" s="7"/>
      <c r="H9" s="7"/>
      <c r="I9" s="7"/>
      <c r="J9" s="7"/>
      <c r="K9" s="7"/>
      <c r="L9" s="9" t="s">
        <v>300</v>
      </c>
      <c r="M9" s="32">
        <v>23.8</v>
      </c>
      <c r="N9" s="53">
        <v>7.2</v>
      </c>
      <c r="O9" s="32">
        <v>25.6</v>
      </c>
      <c r="P9" s="53">
        <v>7.5</v>
      </c>
      <c r="Q9" s="32">
        <v>28.3</v>
      </c>
      <c r="R9" s="53">
        <v>8.1999999999999993</v>
      </c>
      <c r="S9" s="47">
        <v>6</v>
      </c>
      <c r="T9" s="53">
        <v>3.2</v>
      </c>
      <c r="U9" s="46">
        <v>2.1</v>
      </c>
      <c r="V9" s="50" t="s">
        <v>337</v>
      </c>
      <c r="W9" s="46">
        <v>1.6</v>
      </c>
      <c r="X9" s="53">
        <v>1.6</v>
      </c>
      <c r="Y9" s="46">
        <v>1.5</v>
      </c>
      <c r="Z9" s="50" t="s">
        <v>337</v>
      </c>
      <c r="AA9" s="46">
        <v>1.7</v>
      </c>
      <c r="AB9" s="50" t="s">
        <v>337</v>
      </c>
      <c r="AC9" s="32">
        <v>87.9</v>
      </c>
      <c r="AD9" s="51">
        <v>14.3</v>
      </c>
    </row>
    <row r="10" spans="1:30" ht="16.5" customHeight="1" x14ac:dyDescent="0.25">
      <c r="A10" s="7"/>
      <c r="B10" s="7"/>
      <c r="C10" s="7"/>
      <c r="D10" s="7" t="s">
        <v>454</v>
      </c>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16.5" customHeight="1" x14ac:dyDescent="0.25">
      <c r="A11" s="7"/>
      <c r="B11" s="7"/>
      <c r="C11" s="7"/>
      <c r="D11" s="7"/>
      <c r="E11" s="7" t="s">
        <v>451</v>
      </c>
      <c r="F11" s="7"/>
      <c r="G11" s="7"/>
      <c r="H11" s="7"/>
      <c r="I11" s="7"/>
      <c r="J11" s="7"/>
      <c r="K11" s="7"/>
      <c r="L11" s="9" t="s">
        <v>300</v>
      </c>
      <c r="M11" s="32">
        <v>26</v>
      </c>
      <c r="N11" s="53">
        <v>8.5</v>
      </c>
      <c r="O11" s="32">
        <v>26.5</v>
      </c>
      <c r="P11" s="53">
        <v>8.5</v>
      </c>
      <c r="Q11" s="32">
        <v>24.9</v>
      </c>
      <c r="R11" s="53">
        <v>7.5</v>
      </c>
      <c r="S11" s="31">
        <v>7.7</v>
      </c>
      <c r="T11" s="53">
        <v>3.2</v>
      </c>
      <c r="U11" s="46">
        <v>5.7</v>
      </c>
      <c r="V11" s="50" t="s">
        <v>337</v>
      </c>
      <c r="W11" s="47">
        <v>3.5</v>
      </c>
      <c r="X11" s="53">
        <v>2.4</v>
      </c>
      <c r="Y11" s="47">
        <v>3.6</v>
      </c>
      <c r="Z11" s="53">
        <v>2.2999999999999998</v>
      </c>
      <c r="AA11" s="31" t="s">
        <v>110</v>
      </c>
      <c r="AB11" s="7"/>
      <c r="AC11" s="29">
        <v>102.7</v>
      </c>
      <c r="AD11" s="51">
        <v>16.7</v>
      </c>
    </row>
    <row r="12" spans="1:30" ht="16.5" customHeight="1" x14ac:dyDescent="0.25">
      <c r="A12" s="7"/>
      <c r="B12" s="7"/>
      <c r="C12" s="7"/>
      <c r="D12" s="7"/>
      <c r="E12" s="7" t="s">
        <v>452</v>
      </c>
      <c r="F12" s="7"/>
      <c r="G12" s="7"/>
      <c r="H12" s="7"/>
      <c r="I12" s="7"/>
      <c r="J12" s="7"/>
      <c r="K12" s="7"/>
      <c r="L12" s="9" t="s">
        <v>300</v>
      </c>
      <c r="M12" s="32">
        <v>88.9</v>
      </c>
      <c r="N12" s="51">
        <v>15</v>
      </c>
      <c r="O12" s="32">
        <v>82.5</v>
      </c>
      <c r="P12" s="51">
        <v>11.3</v>
      </c>
      <c r="Q12" s="32">
        <v>70.5</v>
      </c>
      <c r="R12" s="51">
        <v>13.8</v>
      </c>
      <c r="S12" s="32">
        <v>26.3</v>
      </c>
      <c r="T12" s="53">
        <v>4.5999999999999996</v>
      </c>
      <c r="U12" s="44">
        <v>13</v>
      </c>
      <c r="V12" s="53">
        <v>7.2</v>
      </c>
      <c r="W12" s="31">
        <v>8.8000000000000007</v>
      </c>
      <c r="X12" s="53">
        <v>3.5</v>
      </c>
      <c r="Y12" s="47">
        <v>4</v>
      </c>
      <c r="Z12" s="53">
        <v>2.4</v>
      </c>
      <c r="AA12" s="46">
        <v>3.2</v>
      </c>
      <c r="AB12" s="50" t="s">
        <v>337</v>
      </c>
      <c r="AC12" s="29">
        <v>296.5</v>
      </c>
      <c r="AD12" s="51">
        <v>25.6</v>
      </c>
    </row>
    <row r="13" spans="1:30" ht="16.5" customHeight="1" x14ac:dyDescent="0.25">
      <c r="A13" s="7"/>
      <c r="B13" s="7"/>
      <c r="C13" s="7"/>
      <c r="D13" s="7"/>
      <c r="E13" s="7" t="s">
        <v>453</v>
      </c>
      <c r="F13" s="7"/>
      <c r="G13" s="7"/>
      <c r="H13" s="7"/>
      <c r="I13" s="7"/>
      <c r="J13" s="7"/>
      <c r="K13" s="7"/>
      <c r="L13" s="9" t="s">
        <v>300</v>
      </c>
      <c r="M13" s="29">
        <v>117</v>
      </c>
      <c r="N13" s="51">
        <v>16.5</v>
      </c>
      <c r="O13" s="29">
        <v>110.9</v>
      </c>
      <c r="P13" s="51">
        <v>14.3</v>
      </c>
      <c r="Q13" s="32">
        <v>95</v>
      </c>
      <c r="R13" s="51">
        <v>15.6</v>
      </c>
      <c r="S13" s="32">
        <v>34.299999999999997</v>
      </c>
      <c r="T13" s="53">
        <v>5.2</v>
      </c>
      <c r="U13" s="44">
        <v>17.600000000000001</v>
      </c>
      <c r="V13" s="53">
        <v>9.1999999999999993</v>
      </c>
      <c r="W13" s="32">
        <v>11.7</v>
      </c>
      <c r="X13" s="53">
        <v>4.0999999999999996</v>
      </c>
      <c r="Y13" s="31">
        <v>7.6</v>
      </c>
      <c r="Z13" s="53">
        <v>3.3</v>
      </c>
      <c r="AA13" s="46">
        <v>3.9</v>
      </c>
      <c r="AB13" s="50" t="s">
        <v>337</v>
      </c>
      <c r="AC13" s="29">
        <v>398.2</v>
      </c>
      <c r="AD13" s="51">
        <v>28.1</v>
      </c>
    </row>
    <row r="14" spans="1:30" ht="16.5" customHeight="1" x14ac:dyDescent="0.25">
      <c r="A14" s="7"/>
      <c r="B14" s="7"/>
      <c r="C14" s="7" t="s">
        <v>301</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450</v>
      </c>
      <c r="E15" s="7"/>
      <c r="F15" s="7"/>
      <c r="G15" s="7"/>
      <c r="H15" s="7"/>
      <c r="I15" s="7"/>
      <c r="J15" s="7"/>
      <c r="K15" s="7"/>
      <c r="L15" s="9"/>
      <c r="M15" s="10"/>
      <c r="N15" s="7"/>
      <c r="O15" s="10"/>
      <c r="P15" s="7"/>
      <c r="Q15" s="10"/>
      <c r="R15" s="7"/>
      <c r="S15" s="10"/>
      <c r="T15" s="7"/>
      <c r="U15" s="10"/>
      <c r="V15" s="7"/>
      <c r="W15" s="10"/>
      <c r="X15" s="7"/>
      <c r="Y15" s="10"/>
      <c r="Z15" s="7"/>
      <c r="AA15" s="10"/>
      <c r="AB15" s="7"/>
      <c r="AC15" s="10"/>
      <c r="AD15" s="7"/>
    </row>
    <row r="16" spans="1:30" ht="16.5" customHeight="1" x14ac:dyDescent="0.25">
      <c r="A16" s="7"/>
      <c r="B16" s="7"/>
      <c r="C16" s="7"/>
      <c r="D16" s="7"/>
      <c r="E16" s="7" t="s">
        <v>451</v>
      </c>
      <c r="F16" s="7"/>
      <c r="G16" s="7"/>
      <c r="H16" s="7"/>
      <c r="I16" s="7"/>
      <c r="J16" s="7"/>
      <c r="K16" s="7"/>
      <c r="L16" s="9" t="s">
        <v>216</v>
      </c>
      <c r="M16" s="32">
        <v>38.5</v>
      </c>
      <c r="N16" s="51">
        <v>16.7</v>
      </c>
      <c r="O16" s="32">
        <v>35.1</v>
      </c>
      <c r="P16" s="53">
        <v>9.1</v>
      </c>
      <c r="Q16" s="44">
        <v>36.1</v>
      </c>
      <c r="R16" s="51">
        <v>19.100000000000001</v>
      </c>
      <c r="S16" s="48">
        <v>14.3</v>
      </c>
      <c r="T16" s="50" t="s">
        <v>337</v>
      </c>
      <c r="U16" s="31" t="s">
        <v>110</v>
      </c>
      <c r="V16" s="7"/>
      <c r="W16" s="48">
        <v>20</v>
      </c>
      <c r="X16" s="50" t="s">
        <v>337</v>
      </c>
      <c r="Y16" s="48">
        <v>27.8</v>
      </c>
      <c r="Z16" s="50" t="s">
        <v>337</v>
      </c>
      <c r="AA16" s="31" t="s">
        <v>110</v>
      </c>
      <c r="AB16" s="7"/>
      <c r="AC16" s="32">
        <v>31.5</v>
      </c>
      <c r="AD16" s="53">
        <v>7.6</v>
      </c>
    </row>
    <row r="17" spans="1:30" ht="16.5" customHeight="1" x14ac:dyDescent="0.25">
      <c r="A17" s="7"/>
      <c r="B17" s="7"/>
      <c r="C17" s="7"/>
      <c r="D17" s="7"/>
      <c r="E17" s="7" t="s">
        <v>452</v>
      </c>
      <c r="F17" s="7"/>
      <c r="G17" s="7"/>
      <c r="H17" s="7"/>
      <c r="I17" s="7"/>
      <c r="J17" s="7"/>
      <c r="K17" s="7"/>
      <c r="L17" s="9" t="s">
        <v>216</v>
      </c>
      <c r="M17" s="32">
        <v>17.8</v>
      </c>
      <c r="N17" s="53">
        <v>5.2</v>
      </c>
      <c r="O17" s="32">
        <v>21.6</v>
      </c>
      <c r="P17" s="53">
        <v>8.3000000000000007</v>
      </c>
      <c r="Q17" s="32">
        <v>21.7</v>
      </c>
      <c r="R17" s="53">
        <v>8.3000000000000007</v>
      </c>
      <c r="S17" s="44">
        <v>14.2</v>
      </c>
      <c r="T17" s="53">
        <v>9.3000000000000007</v>
      </c>
      <c r="U17" s="31" t="s">
        <v>110</v>
      </c>
      <c r="V17" s="7"/>
      <c r="W17" s="46">
        <v>8</v>
      </c>
      <c r="X17" s="50" t="s">
        <v>337</v>
      </c>
      <c r="Y17" s="48">
        <v>22.5</v>
      </c>
      <c r="Z17" s="50" t="s">
        <v>337</v>
      </c>
      <c r="AA17" s="44">
        <v>53.1</v>
      </c>
      <c r="AB17" s="51">
        <v>37.700000000000003</v>
      </c>
      <c r="AC17" s="32">
        <v>19</v>
      </c>
      <c r="AD17" s="53">
        <v>3.7</v>
      </c>
    </row>
    <row r="18" spans="1:30" ht="16.5" customHeight="1" x14ac:dyDescent="0.25">
      <c r="A18" s="7"/>
      <c r="B18" s="7"/>
      <c r="C18" s="7"/>
      <c r="D18" s="7"/>
      <c r="E18" s="7" t="s">
        <v>453</v>
      </c>
      <c r="F18" s="7"/>
      <c r="G18" s="7"/>
      <c r="H18" s="7"/>
      <c r="I18" s="7"/>
      <c r="J18" s="7"/>
      <c r="K18" s="7"/>
      <c r="L18" s="9" t="s">
        <v>216</v>
      </c>
      <c r="M18" s="32">
        <v>20.3</v>
      </c>
      <c r="N18" s="53">
        <v>5.5</v>
      </c>
      <c r="O18" s="32">
        <v>23.1</v>
      </c>
      <c r="P18" s="53">
        <v>6.1</v>
      </c>
      <c r="Q18" s="32">
        <v>29.8</v>
      </c>
      <c r="R18" s="53">
        <v>9.1</v>
      </c>
      <c r="S18" s="44">
        <v>17.5</v>
      </c>
      <c r="T18" s="53">
        <v>9.1</v>
      </c>
      <c r="U18" s="48">
        <v>11.9</v>
      </c>
      <c r="V18" s="50" t="s">
        <v>337</v>
      </c>
      <c r="W18" s="44">
        <v>13.7</v>
      </c>
      <c r="X18" s="51">
        <v>12.5</v>
      </c>
      <c r="Y18" s="48">
        <v>19.7</v>
      </c>
      <c r="Z18" s="50" t="s">
        <v>337</v>
      </c>
      <c r="AA18" s="48">
        <v>43.6</v>
      </c>
      <c r="AB18" s="50" t="s">
        <v>337</v>
      </c>
      <c r="AC18" s="32">
        <v>22.1</v>
      </c>
      <c r="AD18" s="53">
        <v>3.2</v>
      </c>
    </row>
    <row r="19" spans="1:30" ht="16.5" customHeight="1" x14ac:dyDescent="0.25">
      <c r="A19" s="7"/>
      <c r="B19" s="7" t="s">
        <v>305</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299</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450</v>
      </c>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5">
      <c r="A22" s="7"/>
      <c r="B22" s="7"/>
      <c r="C22" s="7"/>
      <c r="D22" s="7"/>
      <c r="E22" s="7" t="s">
        <v>451</v>
      </c>
      <c r="F22" s="7"/>
      <c r="G22" s="7"/>
      <c r="H22" s="7"/>
      <c r="I22" s="7"/>
      <c r="J22" s="7"/>
      <c r="K22" s="7"/>
      <c r="L22" s="9" t="s">
        <v>300</v>
      </c>
      <c r="M22" s="32">
        <v>11.5</v>
      </c>
      <c r="N22" s="53">
        <v>4.8</v>
      </c>
      <c r="O22" s="32">
        <v>10.5</v>
      </c>
      <c r="P22" s="53">
        <v>4.0999999999999996</v>
      </c>
      <c r="Q22" s="47">
        <v>4.4000000000000004</v>
      </c>
      <c r="R22" s="53">
        <v>2.9</v>
      </c>
      <c r="S22" s="47">
        <v>5.4</v>
      </c>
      <c r="T22" s="53">
        <v>3.2</v>
      </c>
      <c r="U22" s="47">
        <v>3</v>
      </c>
      <c r="V22" s="53">
        <v>2.1</v>
      </c>
      <c r="W22" s="47">
        <v>1.6</v>
      </c>
      <c r="X22" s="53">
        <v>1</v>
      </c>
      <c r="Y22" s="30" t="s">
        <v>337</v>
      </c>
      <c r="Z22" s="7"/>
      <c r="AA22" s="31" t="s">
        <v>110</v>
      </c>
      <c r="AB22" s="7"/>
      <c r="AC22" s="32">
        <v>36.700000000000003</v>
      </c>
      <c r="AD22" s="53">
        <v>7.1</v>
      </c>
    </row>
    <row r="23" spans="1:30" ht="16.5" customHeight="1" x14ac:dyDescent="0.25">
      <c r="A23" s="7"/>
      <c r="B23" s="7"/>
      <c r="C23" s="7"/>
      <c r="D23" s="7"/>
      <c r="E23" s="7" t="s">
        <v>452</v>
      </c>
      <c r="F23" s="7"/>
      <c r="G23" s="7"/>
      <c r="H23" s="7"/>
      <c r="I23" s="7"/>
      <c r="J23" s="7"/>
      <c r="K23" s="7"/>
      <c r="L23" s="9" t="s">
        <v>300</v>
      </c>
      <c r="M23" s="32">
        <v>17.899999999999999</v>
      </c>
      <c r="N23" s="53">
        <v>7.4</v>
      </c>
      <c r="O23" s="32">
        <v>14.2</v>
      </c>
      <c r="P23" s="53">
        <v>5.4</v>
      </c>
      <c r="Q23" s="32">
        <v>12.1</v>
      </c>
      <c r="R23" s="53">
        <v>5.0999999999999996</v>
      </c>
      <c r="S23" s="30" t="s">
        <v>337</v>
      </c>
      <c r="T23" s="7"/>
      <c r="U23" s="31">
        <v>4.3</v>
      </c>
      <c r="V23" s="53">
        <v>2.1</v>
      </c>
      <c r="W23" s="31">
        <v>3.8</v>
      </c>
      <c r="X23" s="53">
        <v>1.5</v>
      </c>
      <c r="Y23" s="47">
        <v>0.9</v>
      </c>
      <c r="Z23" s="53">
        <v>0.7</v>
      </c>
      <c r="AA23" s="30" t="s">
        <v>337</v>
      </c>
      <c r="AB23" s="7"/>
      <c r="AC23" s="32">
        <v>52</v>
      </c>
      <c r="AD23" s="51">
        <v>10.9</v>
      </c>
    </row>
    <row r="24" spans="1:30" ht="16.5" customHeight="1" x14ac:dyDescent="0.25">
      <c r="A24" s="7"/>
      <c r="B24" s="7"/>
      <c r="C24" s="7"/>
      <c r="D24" s="7"/>
      <c r="E24" s="7" t="s">
        <v>453</v>
      </c>
      <c r="F24" s="7"/>
      <c r="G24" s="7"/>
      <c r="H24" s="7"/>
      <c r="I24" s="7"/>
      <c r="J24" s="7"/>
      <c r="K24" s="7"/>
      <c r="L24" s="9" t="s">
        <v>300</v>
      </c>
      <c r="M24" s="32">
        <v>27.8</v>
      </c>
      <c r="N24" s="53">
        <v>9.1</v>
      </c>
      <c r="O24" s="32">
        <v>22.3</v>
      </c>
      <c r="P24" s="53">
        <v>7.3</v>
      </c>
      <c r="Q24" s="32">
        <v>17.3</v>
      </c>
      <c r="R24" s="53">
        <v>5.5</v>
      </c>
      <c r="S24" s="47">
        <v>5.7</v>
      </c>
      <c r="T24" s="53">
        <v>3.9</v>
      </c>
      <c r="U24" s="31">
        <v>6.6</v>
      </c>
      <c r="V24" s="53">
        <v>2.8</v>
      </c>
      <c r="W24" s="31">
        <v>5.4</v>
      </c>
      <c r="X24" s="53">
        <v>1.9</v>
      </c>
      <c r="Y24" s="47">
        <v>0.9</v>
      </c>
      <c r="Z24" s="53">
        <v>0.8</v>
      </c>
      <c r="AA24" s="30" t="s">
        <v>337</v>
      </c>
      <c r="AB24" s="7"/>
      <c r="AC24" s="32">
        <v>87.4</v>
      </c>
      <c r="AD24" s="51">
        <v>13.8</v>
      </c>
    </row>
    <row r="25" spans="1:30" ht="16.5" customHeight="1" x14ac:dyDescent="0.25">
      <c r="A25" s="7"/>
      <c r="B25" s="7"/>
      <c r="C25" s="7"/>
      <c r="D25" s="7" t="s">
        <v>454</v>
      </c>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c r="D26" s="7"/>
      <c r="E26" s="7" t="s">
        <v>451</v>
      </c>
      <c r="F26" s="7"/>
      <c r="G26" s="7"/>
      <c r="H26" s="7"/>
      <c r="I26" s="7"/>
      <c r="J26" s="7"/>
      <c r="K26" s="7"/>
      <c r="L26" s="9" t="s">
        <v>300</v>
      </c>
      <c r="M26" s="32">
        <v>33.5</v>
      </c>
      <c r="N26" s="53">
        <v>8.9</v>
      </c>
      <c r="O26" s="32">
        <v>32</v>
      </c>
      <c r="P26" s="53">
        <v>7.8</v>
      </c>
      <c r="Q26" s="32">
        <v>19.100000000000001</v>
      </c>
      <c r="R26" s="53">
        <v>6.2</v>
      </c>
      <c r="S26" s="32">
        <v>14.2</v>
      </c>
      <c r="T26" s="53">
        <v>4.4000000000000004</v>
      </c>
      <c r="U26" s="31">
        <v>8.1999999999999993</v>
      </c>
      <c r="V26" s="53">
        <v>3.1</v>
      </c>
      <c r="W26" s="31">
        <v>4.5</v>
      </c>
      <c r="X26" s="53">
        <v>1.5</v>
      </c>
      <c r="Y26" s="47">
        <v>1.8</v>
      </c>
      <c r="Z26" s="53">
        <v>0.9</v>
      </c>
      <c r="AA26" s="30" t="s">
        <v>337</v>
      </c>
      <c r="AB26" s="7"/>
      <c r="AC26" s="29">
        <v>111.3</v>
      </c>
      <c r="AD26" s="51">
        <v>15.2</v>
      </c>
    </row>
    <row r="27" spans="1:30" ht="16.5" customHeight="1" x14ac:dyDescent="0.25">
      <c r="A27" s="7"/>
      <c r="B27" s="7"/>
      <c r="C27" s="7"/>
      <c r="D27" s="7"/>
      <c r="E27" s="7" t="s">
        <v>452</v>
      </c>
      <c r="F27" s="7"/>
      <c r="G27" s="7"/>
      <c r="H27" s="7"/>
      <c r="I27" s="7"/>
      <c r="J27" s="7"/>
      <c r="K27" s="7"/>
      <c r="L27" s="9" t="s">
        <v>300</v>
      </c>
      <c r="M27" s="32">
        <v>78.7</v>
      </c>
      <c r="N27" s="51">
        <v>14.1</v>
      </c>
      <c r="O27" s="32">
        <v>70.3</v>
      </c>
      <c r="P27" s="51">
        <v>13.7</v>
      </c>
      <c r="Q27" s="32">
        <v>55.2</v>
      </c>
      <c r="R27" s="51">
        <v>10</v>
      </c>
      <c r="S27" s="32">
        <v>26.5</v>
      </c>
      <c r="T27" s="53">
        <v>5.3</v>
      </c>
      <c r="U27" s="32">
        <v>21.9</v>
      </c>
      <c r="V27" s="53">
        <v>4.5999999999999996</v>
      </c>
      <c r="W27" s="32">
        <v>12.2</v>
      </c>
      <c r="X27" s="53">
        <v>2.2999999999999998</v>
      </c>
      <c r="Y27" s="31">
        <v>3.2</v>
      </c>
      <c r="Z27" s="53">
        <v>1.2</v>
      </c>
      <c r="AA27" s="47">
        <v>1.3</v>
      </c>
      <c r="AB27" s="53">
        <v>0.7</v>
      </c>
      <c r="AC27" s="29">
        <v>271.2</v>
      </c>
      <c r="AD27" s="51">
        <v>23</v>
      </c>
    </row>
    <row r="28" spans="1:30" ht="16.5" customHeight="1" x14ac:dyDescent="0.25">
      <c r="A28" s="7"/>
      <c r="B28" s="7"/>
      <c r="C28" s="7"/>
      <c r="D28" s="7"/>
      <c r="E28" s="7" t="s">
        <v>453</v>
      </c>
      <c r="F28" s="7"/>
      <c r="G28" s="7"/>
      <c r="H28" s="7"/>
      <c r="I28" s="7"/>
      <c r="J28" s="7"/>
      <c r="K28" s="7"/>
      <c r="L28" s="9" t="s">
        <v>300</v>
      </c>
      <c r="M28" s="29">
        <v>110.7</v>
      </c>
      <c r="N28" s="51">
        <v>16.399999999999999</v>
      </c>
      <c r="O28" s="29">
        <v>102.8</v>
      </c>
      <c r="P28" s="51">
        <v>15.9</v>
      </c>
      <c r="Q28" s="32">
        <v>75.099999999999994</v>
      </c>
      <c r="R28" s="51">
        <v>12.7</v>
      </c>
      <c r="S28" s="32">
        <v>38.6</v>
      </c>
      <c r="T28" s="53">
        <v>6.7</v>
      </c>
      <c r="U28" s="32">
        <v>29.6</v>
      </c>
      <c r="V28" s="53">
        <v>5.2</v>
      </c>
      <c r="W28" s="32">
        <v>16.8</v>
      </c>
      <c r="X28" s="53">
        <v>2.8</v>
      </c>
      <c r="Y28" s="31">
        <v>5</v>
      </c>
      <c r="Z28" s="53">
        <v>1.4</v>
      </c>
      <c r="AA28" s="31">
        <v>1.7</v>
      </c>
      <c r="AB28" s="53">
        <v>0.7</v>
      </c>
      <c r="AC28" s="29">
        <v>381.8</v>
      </c>
      <c r="AD28" s="51">
        <v>26.7</v>
      </c>
    </row>
    <row r="29" spans="1:30" ht="16.5" customHeight="1" x14ac:dyDescent="0.25">
      <c r="A29" s="7"/>
      <c r="B29" s="7"/>
      <c r="C29" s="7" t="s">
        <v>301</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450</v>
      </c>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5">
      <c r="A31" s="7"/>
      <c r="B31" s="7"/>
      <c r="C31" s="7"/>
      <c r="D31" s="7"/>
      <c r="E31" s="7" t="s">
        <v>451</v>
      </c>
      <c r="F31" s="7"/>
      <c r="G31" s="7"/>
      <c r="H31" s="7"/>
      <c r="I31" s="7"/>
      <c r="J31" s="7"/>
      <c r="K31" s="7"/>
      <c r="L31" s="9" t="s">
        <v>216</v>
      </c>
      <c r="M31" s="32">
        <v>34.4</v>
      </c>
      <c r="N31" s="51">
        <v>11.2</v>
      </c>
      <c r="O31" s="32">
        <v>32.700000000000003</v>
      </c>
      <c r="P31" s="51">
        <v>10</v>
      </c>
      <c r="Q31" s="44">
        <v>23.2</v>
      </c>
      <c r="R31" s="51">
        <v>13.5</v>
      </c>
      <c r="S31" s="44">
        <v>37.799999999999997</v>
      </c>
      <c r="T31" s="51">
        <v>19</v>
      </c>
      <c r="U31" s="44">
        <v>36.1</v>
      </c>
      <c r="V31" s="51">
        <v>21</v>
      </c>
      <c r="W31" s="44">
        <v>34.200000000000003</v>
      </c>
      <c r="X31" s="51">
        <v>19.100000000000001</v>
      </c>
      <c r="Y31" s="30" t="s">
        <v>337</v>
      </c>
      <c r="Z31" s="7"/>
      <c r="AA31" s="31" t="s">
        <v>110</v>
      </c>
      <c r="AB31" s="7"/>
      <c r="AC31" s="32">
        <v>32.9</v>
      </c>
      <c r="AD31" s="53">
        <v>4.5</v>
      </c>
    </row>
    <row r="32" spans="1:30" ht="16.5" customHeight="1" x14ac:dyDescent="0.25">
      <c r="A32" s="7"/>
      <c r="B32" s="7"/>
      <c r="C32" s="7"/>
      <c r="D32" s="7"/>
      <c r="E32" s="7" t="s">
        <v>452</v>
      </c>
      <c r="F32" s="7"/>
      <c r="G32" s="7"/>
      <c r="H32" s="7"/>
      <c r="I32" s="7"/>
      <c r="J32" s="7"/>
      <c r="K32" s="7"/>
      <c r="L32" s="9" t="s">
        <v>216</v>
      </c>
      <c r="M32" s="32">
        <v>22.7</v>
      </c>
      <c r="N32" s="53">
        <v>8.5</v>
      </c>
      <c r="O32" s="32">
        <v>20.2</v>
      </c>
      <c r="P32" s="53">
        <v>6.7</v>
      </c>
      <c r="Q32" s="32">
        <v>21.9</v>
      </c>
      <c r="R32" s="53">
        <v>8.3000000000000007</v>
      </c>
      <c r="S32" s="30" t="s">
        <v>337</v>
      </c>
      <c r="T32" s="7"/>
      <c r="U32" s="32">
        <v>19.7</v>
      </c>
      <c r="V32" s="53">
        <v>8.5</v>
      </c>
      <c r="W32" s="32">
        <v>30.7</v>
      </c>
      <c r="X32" s="51">
        <v>11.2</v>
      </c>
      <c r="Y32" s="44">
        <v>28.7</v>
      </c>
      <c r="Z32" s="51">
        <v>20</v>
      </c>
      <c r="AA32" s="30" t="s">
        <v>337</v>
      </c>
      <c r="AB32" s="7"/>
      <c r="AC32" s="32">
        <v>19.2</v>
      </c>
      <c r="AD32" s="53">
        <v>3.7</v>
      </c>
    </row>
    <row r="33" spans="1:30" ht="16.5" customHeight="1" x14ac:dyDescent="0.25">
      <c r="A33" s="7"/>
      <c r="B33" s="7"/>
      <c r="C33" s="7"/>
      <c r="D33" s="7"/>
      <c r="E33" s="7" t="s">
        <v>453</v>
      </c>
      <c r="F33" s="7"/>
      <c r="G33" s="7"/>
      <c r="H33" s="7"/>
      <c r="I33" s="7"/>
      <c r="J33" s="7"/>
      <c r="K33" s="7"/>
      <c r="L33" s="9" t="s">
        <v>216</v>
      </c>
      <c r="M33" s="32">
        <v>25.1</v>
      </c>
      <c r="N33" s="53">
        <v>7.4</v>
      </c>
      <c r="O33" s="32">
        <v>21.7</v>
      </c>
      <c r="P33" s="53">
        <v>6.3</v>
      </c>
      <c r="Q33" s="32">
        <v>23.1</v>
      </c>
      <c r="R33" s="53">
        <v>6.2</v>
      </c>
      <c r="S33" s="44">
        <v>14.6</v>
      </c>
      <c r="T33" s="53">
        <v>9.9</v>
      </c>
      <c r="U33" s="32">
        <v>22.3</v>
      </c>
      <c r="V33" s="53">
        <v>8.6999999999999993</v>
      </c>
      <c r="W33" s="32">
        <v>32.4</v>
      </c>
      <c r="X33" s="51">
        <v>10.1</v>
      </c>
      <c r="Y33" s="44">
        <v>17.8</v>
      </c>
      <c r="Z33" s="51">
        <v>15.5</v>
      </c>
      <c r="AA33" s="30" t="s">
        <v>337</v>
      </c>
      <c r="AB33" s="7"/>
      <c r="AC33" s="32">
        <v>22.9</v>
      </c>
      <c r="AD33" s="53">
        <v>3.2</v>
      </c>
    </row>
    <row r="34" spans="1:30" ht="16.5" customHeight="1" x14ac:dyDescent="0.25">
      <c r="A34" s="7"/>
      <c r="B34" s="7" t="s">
        <v>427</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299</v>
      </c>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c r="C36" s="7"/>
      <c r="D36" s="7" t="s">
        <v>450</v>
      </c>
      <c r="E36" s="7"/>
      <c r="F36" s="7"/>
      <c r="G36" s="7"/>
      <c r="H36" s="7"/>
      <c r="I36" s="7"/>
      <c r="J36" s="7"/>
      <c r="K36" s="7"/>
      <c r="L36" s="9"/>
      <c r="M36" s="10"/>
      <c r="N36" s="7"/>
      <c r="O36" s="10"/>
      <c r="P36" s="7"/>
      <c r="Q36" s="10"/>
      <c r="R36" s="7"/>
      <c r="S36" s="10"/>
      <c r="T36" s="7"/>
      <c r="U36" s="10"/>
      <c r="V36" s="7"/>
      <c r="W36" s="10"/>
      <c r="X36" s="7"/>
      <c r="Y36" s="10"/>
      <c r="Z36" s="7"/>
      <c r="AA36" s="10"/>
      <c r="AB36" s="7"/>
      <c r="AC36" s="10"/>
      <c r="AD36" s="7"/>
    </row>
    <row r="37" spans="1:30" ht="16.5" customHeight="1" x14ac:dyDescent="0.25">
      <c r="A37" s="7"/>
      <c r="B37" s="7"/>
      <c r="C37" s="7"/>
      <c r="D37" s="7"/>
      <c r="E37" s="7" t="s">
        <v>451</v>
      </c>
      <c r="F37" s="7"/>
      <c r="G37" s="7"/>
      <c r="H37" s="7"/>
      <c r="I37" s="7"/>
      <c r="J37" s="7"/>
      <c r="K37" s="7"/>
      <c r="L37" s="9" t="s">
        <v>300</v>
      </c>
      <c r="M37" s="32">
        <v>12.3</v>
      </c>
      <c r="N37" s="53">
        <v>5.7</v>
      </c>
      <c r="O37" s="32">
        <v>10</v>
      </c>
      <c r="P37" s="53">
        <v>4.2</v>
      </c>
      <c r="Q37" s="31">
        <v>9.1</v>
      </c>
      <c r="R37" s="53">
        <v>3.8</v>
      </c>
      <c r="S37" s="30" t="s">
        <v>337</v>
      </c>
      <c r="T37" s="7"/>
      <c r="U37" s="47">
        <v>1.7</v>
      </c>
      <c r="V37" s="53">
        <v>1.6</v>
      </c>
      <c r="W37" s="47">
        <v>1</v>
      </c>
      <c r="X37" s="53">
        <v>0.9</v>
      </c>
      <c r="Y37" s="30" t="s">
        <v>337</v>
      </c>
      <c r="Z37" s="7"/>
      <c r="AA37" s="30" t="s">
        <v>337</v>
      </c>
      <c r="AB37" s="7"/>
      <c r="AC37" s="32">
        <v>34.799999999999997</v>
      </c>
      <c r="AD37" s="53">
        <v>8.1999999999999993</v>
      </c>
    </row>
    <row r="38" spans="1:30" ht="16.5" customHeight="1" x14ac:dyDescent="0.25">
      <c r="A38" s="7"/>
      <c r="B38" s="7"/>
      <c r="C38" s="7"/>
      <c r="D38" s="7"/>
      <c r="E38" s="7" t="s">
        <v>452</v>
      </c>
      <c r="F38" s="7"/>
      <c r="G38" s="7"/>
      <c r="H38" s="7"/>
      <c r="I38" s="7"/>
      <c r="J38" s="7"/>
      <c r="K38" s="7"/>
      <c r="L38" s="9" t="s">
        <v>300</v>
      </c>
      <c r="M38" s="32">
        <v>13.2</v>
      </c>
      <c r="N38" s="53">
        <v>5.5</v>
      </c>
      <c r="O38" s="32">
        <v>12</v>
      </c>
      <c r="P38" s="53">
        <v>5</v>
      </c>
      <c r="Q38" s="31">
        <v>8.6</v>
      </c>
      <c r="R38" s="53">
        <v>3.5</v>
      </c>
      <c r="S38" s="47">
        <v>2.8</v>
      </c>
      <c r="T38" s="53">
        <v>2.1</v>
      </c>
      <c r="U38" s="47">
        <v>3.1</v>
      </c>
      <c r="V38" s="53">
        <v>1.6</v>
      </c>
      <c r="W38" s="47">
        <v>0.9</v>
      </c>
      <c r="X38" s="53">
        <v>0.8</v>
      </c>
      <c r="Y38" s="30" t="s">
        <v>337</v>
      </c>
      <c r="Z38" s="7"/>
      <c r="AA38" s="30" t="s">
        <v>337</v>
      </c>
      <c r="AB38" s="7"/>
      <c r="AC38" s="32">
        <v>38.700000000000003</v>
      </c>
      <c r="AD38" s="53">
        <v>8.9</v>
      </c>
    </row>
    <row r="39" spans="1:30" ht="16.5" customHeight="1" x14ac:dyDescent="0.25">
      <c r="A39" s="7"/>
      <c r="B39" s="7"/>
      <c r="C39" s="7"/>
      <c r="D39" s="7"/>
      <c r="E39" s="7" t="s">
        <v>453</v>
      </c>
      <c r="F39" s="7"/>
      <c r="G39" s="7"/>
      <c r="H39" s="7"/>
      <c r="I39" s="7"/>
      <c r="J39" s="7"/>
      <c r="K39" s="7"/>
      <c r="L39" s="9" t="s">
        <v>300</v>
      </c>
      <c r="M39" s="32">
        <v>22.2</v>
      </c>
      <c r="N39" s="53">
        <v>8</v>
      </c>
      <c r="O39" s="32">
        <v>22</v>
      </c>
      <c r="P39" s="53">
        <v>6.7</v>
      </c>
      <c r="Q39" s="32">
        <v>16.899999999999999</v>
      </c>
      <c r="R39" s="53">
        <v>4.5</v>
      </c>
      <c r="S39" s="46">
        <v>4.0999999999999996</v>
      </c>
      <c r="T39" s="53">
        <v>4.0999999999999996</v>
      </c>
      <c r="U39" s="31">
        <v>5.2</v>
      </c>
      <c r="V39" s="53">
        <v>2.2999999999999998</v>
      </c>
      <c r="W39" s="31">
        <v>2.6</v>
      </c>
      <c r="X39" s="53">
        <v>1.1000000000000001</v>
      </c>
      <c r="Y39" s="46">
        <v>0.5</v>
      </c>
      <c r="Z39" s="53">
        <v>0.6</v>
      </c>
      <c r="AA39" s="46">
        <v>0.2</v>
      </c>
      <c r="AB39" s="53">
        <v>0.4</v>
      </c>
      <c r="AC39" s="32">
        <v>74.900000000000006</v>
      </c>
      <c r="AD39" s="51">
        <v>12.2</v>
      </c>
    </row>
    <row r="40" spans="1:30" ht="16.5" customHeight="1" x14ac:dyDescent="0.25">
      <c r="A40" s="7"/>
      <c r="B40" s="7"/>
      <c r="C40" s="7"/>
      <c r="D40" s="7" t="s">
        <v>454</v>
      </c>
      <c r="E40" s="7"/>
      <c r="F40" s="7"/>
      <c r="G40" s="7"/>
      <c r="H40" s="7"/>
      <c r="I40" s="7"/>
      <c r="J40" s="7"/>
      <c r="K40" s="7"/>
      <c r="L40" s="9"/>
      <c r="M40" s="10"/>
      <c r="N40" s="7"/>
      <c r="O40" s="10"/>
      <c r="P40" s="7"/>
      <c r="Q40" s="10"/>
      <c r="R40" s="7"/>
      <c r="S40" s="10"/>
      <c r="T40" s="7"/>
      <c r="U40" s="10"/>
      <c r="V40" s="7"/>
      <c r="W40" s="10"/>
      <c r="X40" s="7"/>
      <c r="Y40" s="10"/>
      <c r="Z40" s="7"/>
      <c r="AA40" s="10"/>
      <c r="AB40" s="7"/>
      <c r="AC40" s="10"/>
      <c r="AD40" s="7"/>
    </row>
    <row r="41" spans="1:30" ht="16.5" customHeight="1" x14ac:dyDescent="0.25">
      <c r="A41" s="7"/>
      <c r="B41" s="7"/>
      <c r="C41" s="7"/>
      <c r="D41" s="7"/>
      <c r="E41" s="7" t="s">
        <v>451</v>
      </c>
      <c r="F41" s="7"/>
      <c r="G41" s="7"/>
      <c r="H41" s="7"/>
      <c r="I41" s="7"/>
      <c r="J41" s="7"/>
      <c r="K41" s="7"/>
      <c r="L41" s="9" t="s">
        <v>300</v>
      </c>
      <c r="M41" s="32">
        <v>30.8</v>
      </c>
      <c r="N41" s="53">
        <v>7.9</v>
      </c>
      <c r="O41" s="32">
        <v>24.4</v>
      </c>
      <c r="P41" s="53">
        <v>6.5</v>
      </c>
      <c r="Q41" s="32">
        <v>17.8</v>
      </c>
      <c r="R41" s="53">
        <v>5.7</v>
      </c>
      <c r="S41" s="31">
        <v>6.9</v>
      </c>
      <c r="T41" s="53">
        <v>2.6</v>
      </c>
      <c r="U41" s="31">
        <v>6.8</v>
      </c>
      <c r="V41" s="53">
        <v>2.5</v>
      </c>
      <c r="W41" s="31">
        <v>3.9</v>
      </c>
      <c r="X41" s="53">
        <v>1.4</v>
      </c>
      <c r="Y41" s="47">
        <v>1.3</v>
      </c>
      <c r="Z41" s="53">
        <v>0.8</v>
      </c>
      <c r="AA41" s="30" t="s">
        <v>337</v>
      </c>
      <c r="AB41" s="7"/>
      <c r="AC41" s="32">
        <v>91.9</v>
      </c>
      <c r="AD41" s="51">
        <v>10.5</v>
      </c>
    </row>
    <row r="42" spans="1:30" ht="16.5" customHeight="1" x14ac:dyDescent="0.25">
      <c r="A42" s="7"/>
      <c r="B42" s="7"/>
      <c r="C42" s="7"/>
      <c r="D42" s="7"/>
      <c r="E42" s="7" t="s">
        <v>452</v>
      </c>
      <c r="F42" s="7"/>
      <c r="G42" s="7"/>
      <c r="H42" s="7"/>
      <c r="I42" s="7"/>
      <c r="J42" s="7"/>
      <c r="K42" s="7"/>
      <c r="L42" s="9" t="s">
        <v>300</v>
      </c>
      <c r="M42" s="32">
        <v>67.5</v>
      </c>
      <c r="N42" s="51">
        <v>10.7</v>
      </c>
      <c r="O42" s="32">
        <v>66.599999999999994</v>
      </c>
      <c r="P42" s="51">
        <v>11.6</v>
      </c>
      <c r="Q42" s="32">
        <v>43.9</v>
      </c>
      <c r="R42" s="53">
        <v>7.9</v>
      </c>
      <c r="S42" s="32">
        <v>17.3</v>
      </c>
      <c r="T42" s="53">
        <v>4</v>
      </c>
      <c r="U42" s="32">
        <v>17.3</v>
      </c>
      <c r="V42" s="53">
        <v>3.5</v>
      </c>
      <c r="W42" s="31">
        <v>7.1</v>
      </c>
      <c r="X42" s="53">
        <v>2</v>
      </c>
      <c r="Y42" s="31">
        <v>3.8</v>
      </c>
      <c r="Z42" s="53">
        <v>1.1000000000000001</v>
      </c>
      <c r="AA42" s="47">
        <v>1</v>
      </c>
      <c r="AB42" s="53">
        <v>0.5</v>
      </c>
      <c r="AC42" s="29">
        <v>219.2</v>
      </c>
      <c r="AD42" s="51">
        <v>16.7</v>
      </c>
    </row>
    <row r="43" spans="1:30" ht="16.5" customHeight="1" x14ac:dyDescent="0.25">
      <c r="A43" s="7"/>
      <c r="B43" s="7"/>
      <c r="C43" s="7"/>
      <c r="D43" s="7"/>
      <c r="E43" s="7" t="s">
        <v>453</v>
      </c>
      <c r="F43" s="7"/>
      <c r="G43" s="7"/>
      <c r="H43" s="7"/>
      <c r="I43" s="7"/>
      <c r="J43" s="7"/>
      <c r="K43" s="7"/>
      <c r="L43" s="9" t="s">
        <v>300</v>
      </c>
      <c r="M43" s="32">
        <v>97.4</v>
      </c>
      <c r="N43" s="51">
        <v>12.7</v>
      </c>
      <c r="O43" s="32">
        <v>91.4</v>
      </c>
      <c r="P43" s="51">
        <v>14.4</v>
      </c>
      <c r="Q43" s="32">
        <v>59.4</v>
      </c>
      <c r="R43" s="53">
        <v>9.6999999999999993</v>
      </c>
      <c r="S43" s="32">
        <v>22.3</v>
      </c>
      <c r="T43" s="53">
        <v>5.4</v>
      </c>
      <c r="U43" s="32">
        <v>23.9</v>
      </c>
      <c r="V43" s="53">
        <v>4</v>
      </c>
      <c r="W43" s="32">
        <v>10.3</v>
      </c>
      <c r="X43" s="53">
        <v>2.6</v>
      </c>
      <c r="Y43" s="31">
        <v>4.8</v>
      </c>
      <c r="Z43" s="53">
        <v>1.4</v>
      </c>
      <c r="AA43" s="31">
        <v>1.1000000000000001</v>
      </c>
      <c r="AB43" s="53">
        <v>0.5</v>
      </c>
      <c r="AC43" s="29">
        <v>312.5</v>
      </c>
      <c r="AD43" s="51">
        <v>19.100000000000001</v>
      </c>
    </row>
    <row r="44" spans="1:30" ht="16.5" customHeight="1" x14ac:dyDescent="0.25">
      <c r="A44" s="7"/>
      <c r="B44" s="7"/>
      <c r="C44" s="7" t="s">
        <v>301</v>
      </c>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c r="C45" s="7"/>
      <c r="D45" s="7" t="s">
        <v>450</v>
      </c>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c r="C46" s="7"/>
      <c r="D46" s="7"/>
      <c r="E46" s="7" t="s">
        <v>451</v>
      </c>
      <c r="F46" s="7"/>
      <c r="G46" s="7"/>
      <c r="H46" s="7"/>
      <c r="I46" s="7"/>
      <c r="J46" s="7"/>
      <c r="K46" s="7"/>
      <c r="L46" s="9" t="s">
        <v>216</v>
      </c>
      <c r="M46" s="32">
        <v>40</v>
      </c>
      <c r="N46" s="51">
        <v>16.399999999999999</v>
      </c>
      <c r="O46" s="32">
        <v>41.1</v>
      </c>
      <c r="P46" s="51">
        <v>12.2</v>
      </c>
      <c r="Q46" s="32">
        <v>51.1</v>
      </c>
      <c r="R46" s="51">
        <v>16.3</v>
      </c>
      <c r="S46" s="48">
        <v>11.7</v>
      </c>
      <c r="T46" s="51">
        <v>23.5</v>
      </c>
      <c r="U46" s="44">
        <v>24.6</v>
      </c>
      <c r="V46" s="51">
        <v>18.8</v>
      </c>
      <c r="W46" s="44">
        <v>25.5</v>
      </c>
      <c r="X46" s="51">
        <v>21.4</v>
      </c>
      <c r="Y46" s="30" t="s">
        <v>337</v>
      </c>
      <c r="Z46" s="7"/>
      <c r="AA46" s="30" t="s">
        <v>337</v>
      </c>
      <c r="AB46" s="7"/>
      <c r="AC46" s="32">
        <v>37.9</v>
      </c>
      <c r="AD46" s="53">
        <v>7.7</v>
      </c>
    </row>
    <row r="47" spans="1:30" ht="16.5" customHeight="1" x14ac:dyDescent="0.25">
      <c r="A47" s="7"/>
      <c r="B47" s="7"/>
      <c r="C47" s="7"/>
      <c r="D47" s="7"/>
      <c r="E47" s="7" t="s">
        <v>452</v>
      </c>
      <c r="F47" s="7"/>
      <c r="G47" s="7"/>
      <c r="H47" s="7"/>
      <c r="I47" s="7"/>
      <c r="J47" s="7"/>
      <c r="K47" s="7"/>
      <c r="L47" s="9" t="s">
        <v>216</v>
      </c>
      <c r="M47" s="32">
        <v>19.5</v>
      </c>
      <c r="N47" s="53">
        <v>7.7</v>
      </c>
      <c r="O47" s="32">
        <v>17.899999999999999</v>
      </c>
      <c r="P47" s="53">
        <v>7</v>
      </c>
      <c r="Q47" s="32">
        <v>19.600000000000001</v>
      </c>
      <c r="R47" s="53">
        <v>7.5</v>
      </c>
      <c r="S47" s="44">
        <v>16.100000000000001</v>
      </c>
      <c r="T47" s="51">
        <v>11.7</v>
      </c>
      <c r="U47" s="48">
        <v>18</v>
      </c>
      <c r="V47" s="51">
        <v>19.100000000000001</v>
      </c>
      <c r="W47" s="44">
        <v>12.6</v>
      </c>
      <c r="X47" s="51">
        <v>10.9</v>
      </c>
      <c r="Y47" s="30" t="s">
        <v>337</v>
      </c>
      <c r="Z47" s="7"/>
      <c r="AA47" s="30" t="s">
        <v>337</v>
      </c>
      <c r="AB47" s="7"/>
      <c r="AC47" s="32">
        <v>17.7</v>
      </c>
      <c r="AD47" s="53">
        <v>3.7</v>
      </c>
    </row>
    <row r="48" spans="1:30" ht="16.5" customHeight="1" x14ac:dyDescent="0.25">
      <c r="A48" s="7"/>
      <c r="B48" s="7"/>
      <c r="C48" s="7"/>
      <c r="D48" s="7"/>
      <c r="E48" s="7" t="s">
        <v>453</v>
      </c>
      <c r="F48" s="7"/>
      <c r="G48" s="7"/>
      <c r="H48" s="7"/>
      <c r="I48" s="7"/>
      <c r="J48" s="7"/>
      <c r="K48" s="7"/>
      <c r="L48" s="9" t="s">
        <v>216</v>
      </c>
      <c r="M48" s="32">
        <v>22.8</v>
      </c>
      <c r="N48" s="53">
        <v>7.7</v>
      </c>
      <c r="O48" s="32">
        <v>24.1</v>
      </c>
      <c r="P48" s="53">
        <v>6.3</v>
      </c>
      <c r="Q48" s="32">
        <v>28.5</v>
      </c>
      <c r="R48" s="53">
        <v>6.2</v>
      </c>
      <c r="S48" s="44">
        <v>18.5</v>
      </c>
      <c r="T48" s="53">
        <v>9.1999999999999993</v>
      </c>
      <c r="U48" s="32">
        <v>21.7</v>
      </c>
      <c r="V48" s="53">
        <v>8.9</v>
      </c>
      <c r="W48" s="32">
        <v>25.1</v>
      </c>
      <c r="X48" s="53">
        <v>9.8000000000000007</v>
      </c>
      <c r="Y48" s="48">
        <v>10.7</v>
      </c>
      <c r="Z48" s="51">
        <v>11.7</v>
      </c>
      <c r="AA48" s="48">
        <v>21.7</v>
      </c>
      <c r="AB48" s="51">
        <v>31</v>
      </c>
      <c r="AC48" s="32">
        <v>24</v>
      </c>
      <c r="AD48" s="53">
        <v>3.6</v>
      </c>
    </row>
    <row r="49" spans="1:30" ht="16.5" customHeight="1" x14ac:dyDescent="0.25">
      <c r="A49" s="7"/>
      <c r="B49" s="7" t="s">
        <v>455</v>
      </c>
      <c r="C49" s="7"/>
      <c r="D49" s="7"/>
      <c r="E49" s="7"/>
      <c r="F49" s="7"/>
      <c r="G49" s="7"/>
      <c r="H49" s="7"/>
      <c r="I49" s="7"/>
      <c r="J49" s="7"/>
      <c r="K49" s="7"/>
      <c r="L49" s="9"/>
      <c r="M49" s="10"/>
      <c r="N49" s="7"/>
      <c r="O49" s="10"/>
      <c r="P49" s="7"/>
      <c r="Q49" s="10"/>
      <c r="R49" s="7"/>
      <c r="S49" s="10"/>
      <c r="T49" s="7"/>
      <c r="U49" s="10"/>
      <c r="V49" s="7"/>
      <c r="W49" s="10"/>
      <c r="X49" s="7"/>
      <c r="Y49" s="10"/>
      <c r="Z49" s="7"/>
      <c r="AA49" s="10"/>
      <c r="AB49" s="7"/>
      <c r="AC49" s="10"/>
      <c r="AD49" s="7"/>
    </row>
    <row r="50" spans="1:30" ht="16.5" customHeight="1" x14ac:dyDescent="0.25">
      <c r="A50" s="7"/>
      <c r="B50" s="7"/>
      <c r="C50" s="7" t="s">
        <v>299</v>
      </c>
      <c r="D50" s="7"/>
      <c r="E50" s="7"/>
      <c r="F50" s="7"/>
      <c r="G50" s="7"/>
      <c r="H50" s="7"/>
      <c r="I50" s="7"/>
      <c r="J50" s="7"/>
      <c r="K50" s="7"/>
      <c r="L50" s="9"/>
      <c r="M50" s="10"/>
      <c r="N50" s="7"/>
      <c r="O50" s="10"/>
      <c r="P50" s="7"/>
      <c r="Q50" s="10"/>
      <c r="R50" s="7"/>
      <c r="S50" s="10"/>
      <c r="T50" s="7"/>
      <c r="U50" s="10"/>
      <c r="V50" s="7"/>
      <c r="W50" s="10"/>
      <c r="X50" s="7"/>
      <c r="Y50" s="10"/>
      <c r="Z50" s="7"/>
      <c r="AA50" s="10"/>
      <c r="AB50" s="7"/>
      <c r="AC50" s="10"/>
      <c r="AD50" s="7"/>
    </row>
    <row r="51" spans="1:30" ht="16.5" customHeight="1" x14ac:dyDescent="0.25">
      <c r="A51" s="7"/>
      <c r="B51" s="7"/>
      <c r="C51" s="7"/>
      <c r="D51" s="7" t="s">
        <v>450</v>
      </c>
      <c r="E51" s="7"/>
      <c r="F51" s="7"/>
      <c r="G51" s="7"/>
      <c r="H51" s="7"/>
      <c r="I51" s="7"/>
      <c r="J51" s="7"/>
      <c r="K51" s="7"/>
      <c r="L51" s="9"/>
      <c r="M51" s="10"/>
      <c r="N51" s="7"/>
      <c r="O51" s="10"/>
      <c r="P51" s="7"/>
      <c r="Q51" s="10"/>
      <c r="R51" s="7"/>
      <c r="S51" s="10"/>
      <c r="T51" s="7"/>
      <c r="U51" s="10"/>
      <c r="V51" s="7"/>
      <c r="W51" s="10"/>
      <c r="X51" s="7"/>
      <c r="Y51" s="10"/>
      <c r="Z51" s="7"/>
      <c r="AA51" s="10"/>
      <c r="AB51" s="7"/>
      <c r="AC51" s="10"/>
      <c r="AD51" s="7"/>
    </row>
    <row r="52" spans="1:30" ht="16.5" customHeight="1" x14ac:dyDescent="0.25">
      <c r="A52" s="7"/>
      <c r="B52" s="7"/>
      <c r="C52" s="7"/>
      <c r="D52" s="7"/>
      <c r="E52" s="7" t="s">
        <v>451</v>
      </c>
      <c r="F52" s="7"/>
      <c r="G52" s="7"/>
      <c r="H52" s="7"/>
      <c r="I52" s="7"/>
      <c r="J52" s="7"/>
      <c r="K52" s="7"/>
      <c r="L52" s="9" t="s">
        <v>300</v>
      </c>
      <c r="M52" s="31">
        <v>9.6</v>
      </c>
      <c r="N52" s="53">
        <v>3.7</v>
      </c>
      <c r="O52" s="31">
        <v>7.8</v>
      </c>
      <c r="P52" s="53">
        <v>3.5</v>
      </c>
      <c r="Q52" s="47">
        <v>5.5</v>
      </c>
      <c r="R52" s="53">
        <v>3</v>
      </c>
      <c r="S52" s="47">
        <v>1.9</v>
      </c>
      <c r="T52" s="53">
        <v>1.5</v>
      </c>
      <c r="U52" s="47">
        <v>1.4</v>
      </c>
      <c r="V52" s="53">
        <v>1.1000000000000001</v>
      </c>
      <c r="W52" s="30" t="s">
        <v>337</v>
      </c>
      <c r="X52" s="7"/>
      <c r="Y52" s="30" t="s">
        <v>337</v>
      </c>
      <c r="Z52" s="7"/>
      <c r="AA52" s="30" t="s">
        <v>337</v>
      </c>
      <c r="AB52" s="7"/>
      <c r="AC52" s="32">
        <v>26.9</v>
      </c>
      <c r="AD52" s="53">
        <v>5.7</v>
      </c>
    </row>
    <row r="53" spans="1:30" ht="16.5" customHeight="1" x14ac:dyDescent="0.25">
      <c r="A53" s="7"/>
      <c r="B53" s="7"/>
      <c r="C53" s="7"/>
      <c r="D53" s="7"/>
      <c r="E53" s="7" t="s">
        <v>452</v>
      </c>
      <c r="F53" s="7"/>
      <c r="G53" s="7"/>
      <c r="H53" s="7"/>
      <c r="I53" s="7"/>
      <c r="J53" s="7"/>
      <c r="K53" s="7"/>
      <c r="L53" s="9" t="s">
        <v>300</v>
      </c>
      <c r="M53" s="32">
        <v>17.5</v>
      </c>
      <c r="N53" s="53">
        <v>6.2</v>
      </c>
      <c r="O53" s="32">
        <v>14.5</v>
      </c>
      <c r="P53" s="53">
        <v>4.7</v>
      </c>
      <c r="Q53" s="31">
        <v>8.9</v>
      </c>
      <c r="R53" s="53">
        <v>4.3</v>
      </c>
      <c r="S53" s="47">
        <v>4</v>
      </c>
      <c r="T53" s="53">
        <v>2.2999999999999998</v>
      </c>
      <c r="U53" s="31">
        <v>3.9</v>
      </c>
      <c r="V53" s="53">
        <v>1.9</v>
      </c>
      <c r="W53" s="30" t="s">
        <v>337</v>
      </c>
      <c r="X53" s="7"/>
      <c r="Y53" s="30" t="s">
        <v>337</v>
      </c>
      <c r="Z53" s="7"/>
      <c r="AA53" s="30" t="s">
        <v>337</v>
      </c>
      <c r="AB53" s="7"/>
      <c r="AC53" s="32">
        <v>51.2</v>
      </c>
      <c r="AD53" s="51">
        <v>10</v>
      </c>
    </row>
    <row r="54" spans="1:30" ht="16.5" customHeight="1" x14ac:dyDescent="0.25">
      <c r="A54" s="7"/>
      <c r="B54" s="7"/>
      <c r="C54" s="7"/>
      <c r="D54" s="7"/>
      <c r="E54" s="7" t="s">
        <v>453</v>
      </c>
      <c r="F54" s="7"/>
      <c r="G54" s="7"/>
      <c r="H54" s="7"/>
      <c r="I54" s="7"/>
      <c r="J54" s="7"/>
      <c r="K54" s="7"/>
      <c r="L54" s="9" t="s">
        <v>300</v>
      </c>
      <c r="M54" s="32">
        <v>27.1</v>
      </c>
      <c r="N54" s="53">
        <v>7.2</v>
      </c>
      <c r="O54" s="32">
        <v>22.3</v>
      </c>
      <c r="P54" s="53">
        <v>6</v>
      </c>
      <c r="Q54" s="32">
        <v>14.4</v>
      </c>
      <c r="R54" s="53">
        <v>5</v>
      </c>
      <c r="S54" s="31">
        <v>6</v>
      </c>
      <c r="T54" s="53">
        <v>2.7</v>
      </c>
      <c r="U54" s="31">
        <v>5.3</v>
      </c>
      <c r="V54" s="53">
        <v>2.5</v>
      </c>
      <c r="W54" s="47">
        <v>2</v>
      </c>
      <c r="X54" s="53">
        <v>1</v>
      </c>
      <c r="Y54" s="47">
        <v>0.8</v>
      </c>
      <c r="Z54" s="53">
        <v>0.6</v>
      </c>
      <c r="AA54" s="46">
        <v>0.3</v>
      </c>
      <c r="AB54" s="53">
        <v>0.3</v>
      </c>
      <c r="AC54" s="32">
        <v>78.099999999999994</v>
      </c>
      <c r="AD54" s="51">
        <v>10.3</v>
      </c>
    </row>
    <row r="55" spans="1:30" ht="16.5" customHeight="1" x14ac:dyDescent="0.25">
      <c r="A55" s="7"/>
      <c r="B55" s="7"/>
      <c r="C55" s="7"/>
      <c r="D55" s="7" t="s">
        <v>454</v>
      </c>
      <c r="E55" s="7"/>
      <c r="F55" s="7"/>
      <c r="G55" s="7"/>
      <c r="H55" s="7"/>
      <c r="I55" s="7"/>
      <c r="J55" s="7"/>
      <c r="K55" s="7"/>
      <c r="L55" s="9"/>
      <c r="M55" s="10"/>
      <c r="N55" s="7"/>
      <c r="O55" s="10"/>
      <c r="P55" s="7"/>
      <c r="Q55" s="10"/>
      <c r="R55" s="7"/>
      <c r="S55" s="10"/>
      <c r="T55" s="7"/>
      <c r="U55" s="10"/>
      <c r="V55" s="7"/>
      <c r="W55" s="10"/>
      <c r="X55" s="7"/>
      <c r="Y55" s="10"/>
      <c r="Z55" s="7"/>
      <c r="AA55" s="10"/>
      <c r="AB55" s="7"/>
      <c r="AC55" s="10"/>
      <c r="AD55" s="7"/>
    </row>
    <row r="56" spans="1:30" ht="16.5" customHeight="1" x14ac:dyDescent="0.25">
      <c r="A56" s="7"/>
      <c r="B56" s="7"/>
      <c r="C56" s="7"/>
      <c r="D56" s="7"/>
      <c r="E56" s="7" t="s">
        <v>451</v>
      </c>
      <c r="F56" s="7"/>
      <c r="G56" s="7"/>
      <c r="H56" s="7"/>
      <c r="I56" s="7"/>
      <c r="J56" s="7"/>
      <c r="K56" s="7"/>
      <c r="L56" s="9" t="s">
        <v>300</v>
      </c>
      <c r="M56" s="32">
        <v>37.5</v>
      </c>
      <c r="N56" s="53">
        <v>8.6999999999999993</v>
      </c>
      <c r="O56" s="32">
        <v>22.4</v>
      </c>
      <c r="P56" s="53">
        <v>8.3000000000000007</v>
      </c>
      <c r="Q56" s="32">
        <v>30.8</v>
      </c>
      <c r="R56" s="53">
        <v>5.7</v>
      </c>
      <c r="S56" s="32">
        <v>10.199999999999999</v>
      </c>
      <c r="T56" s="53">
        <v>4.5</v>
      </c>
      <c r="U56" s="31">
        <v>7.6</v>
      </c>
      <c r="V56" s="53">
        <v>2.9</v>
      </c>
      <c r="W56" s="31">
        <v>2.7</v>
      </c>
      <c r="X56" s="53">
        <v>1.3</v>
      </c>
      <c r="Y56" s="47">
        <v>1.2</v>
      </c>
      <c r="Z56" s="53">
        <v>0.8</v>
      </c>
      <c r="AA56" s="47">
        <v>1.1000000000000001</v>
      </c>
      <c r="AB56" s="53">
        <v>0.7</v>
      </c>
      <c r="AC56" s="29">
        <v>113.5</v>
      </c>
      <c r="AD56" s="51">
        <v>12</v>
      </c>
    </row>
    <row r="57" spans="1:30" ht="16.5" customHeight="1" x14ac:dyDescent="0.25">
      <c r="A57" s="7"/>
      <c r="B57" s="7"/>
      <c r="C57" s="7"/>
      <c r="D57" s="7"/>
      <c r="E57" s="7" t="s">
        <v>452</v>
      </c>
      <c r="F57" s="7"/>
      <c r="G57" s="7"/>
      <c r="H57" s="7"/>
      <c r="I57" s="7"/>
      <c r="J57" s="7"/>
      <c r="K57" s="7"/>
      <c r="L57" s="9" t="s">
        <v>300</v>
      </c>
      <c r="M57" s="32">
        <v>86.6</v>
      </c>
      <c r="N57" s="51">
        <v>12.8</v>
      </c>
      <c r="O57" s="32">
        <v>69.599999999999994</v>
      </c>
      <c r="P57" s="53">
        <v>7.6</v>
      </c>
      <c r="Q57" s="32">
        <v>57.9</v>
      </c>
      <c r="R57" s="53">
        <v>9.3000000000000007</v>
      </c>
      <c r="S57" s="32">
        <v>22.6</v>
      </c>
      <c r="T57" s="53">
        <v>4.2</v>
      </c>
      <c r="U57" s="32">
        <v>19.2</v>
      </c>
      <c r="V57" s="53">
        <v>4.7</v>
      </c>
      <c r="W57" s="31">
        <v>8.6</v>
      </c>
      <c r="X57" s="53">
        <v>2.2999999999999998</v>
      </c>
      <c r="Y57" s="31">
        <v>4.0999999999999996</v>
      </c>
      <c r="Z57" s="53">
        <v>1.3</v>
      </c>
      <c r="AA57" s="47">
        <v>1.1000000000000001</v>
      </c>
      <c r="AB57" s="53">
        <v>0.7</v>
      </c>
      <c r="AC57" s="29">
        <v>269.7</v>
      </c>
      <c r="AD57" s="51">
        <v>19.100000000000001</v>
      </c>
    </row>
    <row r="58" spans="1:30" ht="16.5" customHeight="1" x14ac:dyDescent="0.25">
      <c r="A58" s="7"/>
      <c r="B58" s="7"/>
      <c r="C58" s="7"/>
      <c r="D58" s="7"/>
      <c r="E58" s="7" t="s">
        <v>453</v>
      </c>
      <c r="F58" s="7"/>
      <c r="G58" s="7"/>
      <c r="H58" s="7"/>
      <c r="I58" s="7"/>
      <c r="J58" s="7"/>
      <c r="K58" s="7"/>
      <c r="L58" s="9" t="s">
        <v>300</v>
      </c>
      <c r="M58" s="29">
        <v>124</v>
      </c>
      <c r="N58" s="51">
        <v>15.7</v>
      </c>
      <c r="O58" s="32">
        <v>92.1</v>
      </c>
      <c r="P58" s="51">
        <v>10.8</v>
      </c>
      <c r="Q58" s="32">
        <v>88.7</v>
      </c>
      <c r="R58" s="53">
        <v>9.6</v>
      </c>
      <c r="S58" s="32">
        <v>32.799999999999997</v>
      </c>
      <c r="T58" s="53">
        <v>6.1</v>
      </c>
      <c r="U58" s="32">
        <v>26.9</v>
      </c>
      <c r="V58" s="53">
        <v>6.1</v>
      </c>
      <c r="W58" s="32">
        <v>11.3</v>
      </c>
      <c r="X58" s="53">
        <v>2.5</v>
      </c>
      <c r="Y58" s="31">
        <v>5.2</v>
      </c>
      <c r="Z58" s="53">
        <v>1.5</v>
      </c>
      <c r="AA58" s="47">
        <v>2.2000000000000002</v>
      </c>
      <c r="AB58" s="53">
        <v>1.2</v>
      </c>
      <c r="AC58" s="29">
        <v>383.2</v>
      </c>
      <c r="AD58" s="51">
        <v>21.1</v>
      </c>
    </row>
    <row r="59" spans="1:30" ht="16.5" customHeight="1" x14ac:dyDescent="0.25">
      <c r="A59" s="7"/>
      <c r="B59" s="7"/>
      <c r="C59" s="7" t="s">
        <v>301</v>
      </c>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c r="C60" s="7"/>
      <c r="D60" s="7" t="s">
        <v>450</v>
      </c>
      <c r="E60" s="7"/>
      <c r="F60" s="7"/>
      <c r="G60" s="7"/>
      <c r="H60" s="7"/>
      <c r="I60" s="7"/>
      <c r="J60" s="7"/>
      <c r="K60" s="7"/>
      <c r="L60" s="9"/>
      <c r="M60" s="10"/>
      <c r="N60" s="7"/>
      <c r="O60" s="10"/>
      <c r="P60" s="7"/>
      <c r="Q60" s="10"/>
      <c r="R60" s="7"/>
      <c r="S60" s="10"/>
      <c r="T60" s="7"/>
      <c r="U60" s="10"/>
      <c r="V60" s="7"/>
      <c r="W60" s="10"/>
      <c r="X60" s="7"/>
      <c r="Y60" s="10"/>
      <c r="Z60" s="7"/>
      <c r="AA60" s="10"/>
      <c r="AB60" s="7"/>
      <c r="AC60" s="10"/>
      <c r="AD60" s="7"/>
    </row>
    <row r="61" spans="1:30" ht="16.5" customHeight="1" x14ac:dyDescent="0.25">
      <c r="A61" s="7"/>
      <c r="B61" s="7"/>
      <c r="C61" s="7"/>
      <c r="D61" s="7"/>
      <c r="E61" s="7" t="s">
        <v>451</v>
      </c>
      <c r="F61" s="7"/>
      <c r="G61" s="7"/>
      <c r="H61" s="7"/>
      <c r="I61" s="7"/>
      <c r="J61" s="7"/>
      <c r="K61" s="7"/>
      <c r="L61" s="9" t="s">
        <v>216</v>
      </c>
      <c r="M61" s="32">
        <v>25.6</v>
      </c>
      <c r="N61" s="53">
        <v>8.6999999999999993</v>
      </c>
      <c r="O61" s="32">
        <v>34.6</v>
      </c>
      <c r="P61" s="51">
        <v>12.8</v>
      </c>
      <c r="Q61" s="44">
        <v>17.8</v>
      </c>
      <c r="R61" s="53">
        <v>9.4</v>
      </c>
      <c r="S61" s="44">
        <v>19</v>
      </c>
      <c r="T61" s="51">
        <v>13</v>
      </c>
      <c r="U61" s="44">
        <v>18</v>
      </c>
      <c r="V61" s="51">
        <v>11.6</v>
      </c>
      <c r="W61" s="30" t="s">
        <v>337</v>
      </c>
      <c r="X61" s="7"/>
      <c r="Y61" s="30" t="s">
        <v>337</v>
      </c>
      <c r="Z61" s="7"/>
      <c r="AA61" s="30" t="s">
        <v>337</v>
      </c>
      <c r="AB61" s="7"/>
      <c r="AC61" s="32">
        <v>23.7</v>
      </c>
      <c r="AD61" s="53">
        <v>4.5</v>
      </c>
    </row>
    <row r="62" spans="1:30" ht="16.5" customHeight="1" x14ac:dyDescent="0.25">
      <c r="A62" s="7"/>
      <c r="B62" s="7"/>
      <c r="C62" s="7"/>
      <c r="D62" s="7"/>
      <c r="E62" s="7" t="s">
        <v>452</v>
      </c>
      <c r="F62" s="7"/>
      <c r="G62" s="7"/>
      <c r="H62" s="7"/>
      <c r="I62" s="7"/>
      <c r="J62" s="7"/>
      <c r="K62" s="7"/>
      <c r="L62" s="9" t="s">
        <v>216</v>
      </c>
      <c r="M62" s="32">
        <v>20.2</v>
      </c>
      <c r="N62" s="53">
        <v>6.1</v>
      </c>
      <c r="O62" s="32">
        <v>20.9</v>
      </c>
      <c r="P62" s="53">
        <v>6.5</v>
      </c>
      <c r="Q62" s="32">
        <v>15.4</v>
      </c>
      <c r="R62" s="53">
        <v>6.9</v>
      </c>
      <c r="S62" s="32">
        <v>17.8</v>
      </c>
      <c r="T62" s="53">
        <v>8.6</v>
      </c>
      <c r="U62" s="32">
        <v>20.5</v>
      </c>
      <c r="V62" s="53">
        <v>8</v>
      </c>
      <c r="W62" s="30" t="s">
        <v>337</v>
      </c>
      <c r="X62" s="7"/>
      <c r="Y62" s="30" t="s">
        <v>337</v>
      </c>
      <c r="Z62" s="7"/>
      <c r="AA62" s="30" t="s">
        <v>337</v>
      </c>
      <c r="AB62" s="7"/>
      <c r="AC62" s="32">
        <v>19</v>
      </c>
      <c r="AD62" s="53">
        <v>3.2</v>
      </c>
    </row>
    <row r="63" spans="1:30" ht="16.5" customHeight="1" x14ac:dyDescent="0.25">
      <c r="A63" s="14"/>
      <c r="B63" s="14"/>
      <c r="C63" s="14"/>
      <c r="D63" s="14"/>
      <c r="E63" s="14" t="s">
        <v>453</v>
      </c>
      <c r="F63" s="14"/>
      <c r="G63" s="14"/>
      <c r="H63" s="14"/>
      <c r="I63" s="14"/>
      <c r="J63" s="14"/>
      <c r="K63" s="14"/>
      <c r="L63" s="15" t="s">
        <v>216</v>
      </c>
      <c r="M63" s="33">
        <v>21.8</v>
      </c>
      <c r="N63" s="54">
        <v>5</v>
      </c>
      <c r="O63" s="33">
        <v>24.2</v>
      </c>
      <c r="P63" s="54">
        <v>5.5</v>
      </c>
      <c r="Q63" s="33">
        <v>16.2</v>
      </c>
      <c r="R63" s="54">
        <v>5.5</v>
      </c>
      <c r="S63" s="33">
        <v>18.2</v>
      </c>
      <c r="T63" s="54">
        <v>7.5</v>
      </c>
      <c r="U63" s="33">
        <v>19.899999999999999</v>
      </c>
      <c r="V63" s="54">
        <v>6.8</v>
      </c>
      <c r="W63" s="45">
        <v>17.8</v>
      </c>
      <c r="X63" s="54">
        <v>8.8000000000000007</v>
      </c>
      <c r="Y63" s="45">
        <v>15.6</v>
      </c>
      <c r="Z63" s="52">
        <v>10.8</v>
      </c>
      <c r="AA63" s="49">
        <v>11.6</v>
      </c>
      <c r="AB63" s="52">
        <v>13.4</v>
      </c>
      <c r="AC63" s="33">
        <v>20.399999999999999</v>
      </c>
      <c r="AD63" s="54">
        <v>2.2999999999999998</v>
      </c>
    </row>
    <row r="64" spans="1:30" ht="4.5" customHeight="1" x14ac:dyDescent="0.25">
      <c r="A64" s="27"/>
      <c r="B64" s="27"/>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6.5" customHeight="1" x14ac:dyDescent="0.25">
      <c r="A65" s="27"/>
      <c r="B65" s="27"/>
      <c r="C65" s="67" t="s">
        <v>355</v>
      </c>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row>
    <row r="66" spans="1:30" ht="4.5" customHeight="1" x14ac:dyDescent="0.25">
      <c r="A66" s="27"/>
      <c r="B66" s="27"/>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6.5" customHeight="1" x14ac:dyDescent="0.25">
      <c r="A67" s="55"/>
      <c r="B67" s="55"/>
      <c r="C67" s="67" t="s">
        <v>456</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ht="16.5" customHeight="1" x14ac:dyDescent="0.25">
      <c r="A68" s="55"/>
      <c r="B68" s="55"/>
      <c r="C68" s="67" t="s">
        <v>457</v>
      </c>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row>
    <row r="69" spans="1:30" ht="4.5" customHeight="1" x14ac:dyDescent="0.25">
      <c r="A69" s="27"/>
      <c r="B69" s="27"/>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6.5" customHeight="1" x14ac:dyDescent="0.25">
      <c r="A70" s="27" t="s">
        <v>139</v>
      </c>
      <c r="B70" s="27"/>
      <c r="C70" s="67" t="s">
        <v>458</v>
      </c>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1:30" ht="29.4" customHeight="1" x14ac:dyDescent="0.25">
      <c r="A71" s="27" t="s">
        <v>141</v>
      </c>
      <c r="B71" s="27"/>
      <c r="C71" s="67" t="s">
        <v>307</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1:30" ht="29.4" customHeight="1" x14ac:dyDescent="0.25">
      <c r="A72" s="27" t="s">
        <v>144</v>
      </c>
      <c r="B72" s="27"/>
      <c r="C72" s="67" t="s">
        <v>459</v>
      </c>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1:30" ht="16.5" customHeight="1" x14ac:dyDescent="0.25">
      <c r="A73" s="27" t="s">
        <v>146</v>
      </c>
      <c r="B73" s="27"/>
      <c r="C73" s="67" t="s">
        <v>308</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ht="29.4" customHeight="1" x14ac:dyDescent="0.25">
      <c r="A74" s="27" t="s">
        <v>150</v>
      </c>
      <c r="B74" s="27"/>
      <c r="C74" s="67" t="s">
        <v>460</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ht="16.5" customHeight="1" x14ac:dyDescent="0.25">
      <c r="A75" s="27" t="s">
        <v>152</v>
      </c>
      <c r="B75" s="27"/>
      <c r="C75" s="67" t="s">
        <v>461</v>
      </c>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row>
    <row r="76" spans="1:30" ht="16.5" customHeight="1" x14ac:dyDescent="0.25">
      <c r="A76" s="27" t="s">
        <v>155</v>
      </c>
      <c r="B76" s="27"/>
      <c r="C76" s="67" t="s">
        <v>462</v>
      </c>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row>
    <row r="77" spans="1:30" ht="29.4" customHeight="1" x14ac:dyDescent="0.25">
      <c r="A77" s="27" t="s">
        <v>157</v>
      </c>
      <c r="B77" s="27"/>
      <c r="C77" s="67" t="s">
        <v>463</v>
      </c>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1:30" ht="29.4" customHeight="1" x14ac:dyDescent="0.25">
      <c r="A78" s="27" t="s">
        <v>159</v>
      </c>
      <c r="B78" s="27"/>
      <c r="C78" s="67" t="s">
        <v>309</v>
      </c>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row>
    <row r="79" spans="1:30" ht="29.4" customHeight="1" x14ac:dyDescent="0.25">
      <c r="A79" s="27" t="s">
        <v>161</v>
      </c>
      <c r="B79" s="27"/>
      <c r="C79" s="67" t="s">
        <v>464</v>
      </c>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row>
    <row r="80" spans="1:30" ht="16.5" customHeight="1" x14ac:dyDescent="0.25">
      <c r="A80" s="27" t="s">
        <v>163</v>
      </c>
      <c r="B80" s="27"/>
      <c r="C80" s="67" t="s">
        <v>465</v>
      </c>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row>
    <row r="81" spans="1:30" ht="29.4" customHeight="1" x14ac:dyDescent="0.25">
      <c r="A81" s="27" t="s">
        <v>165</v>
      </c>
      <c r="B81" s="27"/>
      <c r="C81" s="67" t="s">
        <v>466</v>
      </c>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row>
    <row r="82" spans="1:30" ht="16.5" customHeight="1" x14ac:dyDescent="0.25">
      <c r="A82" s="27" t="s">
        <v>467</v>
      </c>
      <c r="B82" s="27"/>
      <c r="C82" s="67" t="s">
        <v>468</v>
      </c>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row>
    <row r="83" spans="1:30" ht="16.5" customHeight="1" x14ac:dyDescent="0.25">
      <c r="A83" s="27" t="s">
        <v>469</v>
      </c>
      <c r="B83" s="27"/>
      <c r="C83" s="67" t="s">
        <v>470</v>
      </c>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row>
    <row r="84" spans="1:30" ht="4.5" customHeight="1" x14ac:dyDescent="0.25"/>
    <row r="85" spans="1:30" ht="16.5" customHeight="1" x14ac:dyDescent="0.25">
      <c r="A85" s="28" t="s">
        <v>167</v>
      </c>
      <c r="B85" s="27"/>
      <c r="C85" s="27"/>
      <c r="D85" s="27"/>
      <c r="E85" s="67" t="s">
        <v>471</v>
      </c>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row>
  </sheetData>
  <mergeCells count="28">
    <mergeCell ref="W2:X2"/>
    <mergeCell ref="Y2:Z2"/>
    <mergeCell ref="AA2:AB2"/>
    <mergeCell ref="AC2:AD2"/>
    <mergeCell ref="K1:AD1"/>
    <mergeCell ref="M2:N2"/>
    <mergeCell ref="O2:P2"/>
    <mergeCell ref="Q2:R2"/>
    <mergeCell ref="S2:T2"/>
    <mergeCell ref="U2:V2"/>
    <mergeCell ref="C65:AD65"/>
    <mergeCell ref="C67:AD67"/>
    <mergeCell ref="C68:AD68"/>
    <mergeCell ref="C70:AD70"/>
    <mergeCell ref="C71:AD71"/>
    <mergeCell ref="C72:AD72"/>
    <mergeCell ref="C73:AD73"/>
    <mergeCell ref="C74:AD74"/>
    <mergeCell ref="C75:AD75"/>
    <mergeCell ref="C76:AD76"/>
    <mergeCell ref="C82:AD82"/>
    <mergeCell ref="C83:AD83"/>
    <mergeCell ref="E85:AD85"/>
    <mergeCell ref="C77:AD77"/>
    <mergeCell ref="C78:AD78"/>
    <mergeCell ref="C79:AD79"/>
    <mergeCell ref="C80:AD80"/>
    <mergeCell ref="C81:AD81"/>
  </mergeCells>
  <pageMargins left="0.7" right="0.7" top="0.75" bottom="0.75" header="0.3" footer="0.3"/>
  <pageSetup paperSize="9" fitToHeight="0" orientation="landscape" horizontalDpi="300" verticalDpi="300"/>
  <headerFooter scaleWithDoc="0" alignWithMargins="0">
    <oddHeader>&amp;C&amp;"Arial"&amp;8TABLE 15A.15</oddHeader>
    <oddFooter>&amp;L&amp;"Arial"&amp;8REPORT ON
GOVERNMENT
SERVICES 2022&amp;R&amp;"Arial"&amp;8SERVICES FOR PEOPLE
WITH DISABILITY
PAGE &amp;B&amp;P&amp;B</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D85"/>
  <sheetViews>
    <sheetView showGridLines="0" workbookViewId="0"/>
  </sheetViews>
  <sheetFormatPr defaultRowHeight="13.2" x14ac:dyDescent="0.25"/>
  <cols>
    <col min="1" max="11" width="1.6640625" customWidth="1"/>
    <col min="12" max="12" width="5.44140625" customWidth="1"/>
    <col min="13" max="13" width="6.5546875" customWidth="1"/>
    <col min="14" max="14" width="6.109375" customWidth="1"/>
    <col min="15" max="15" width="6.5546875" customWidth="1"/>
    <col min="16" max="16" width="6.109375" customWidth="1"/>
    <col min="17" max="17" width="6.5546875" customWidth="1"/>
    <col min="18" max="18" width="6.109375" customWidth="1"/>
    <col min="19" max="19" width="6.5546875" customWidth="1"/>
    <col min="20" max="20" width="6.109375" customWidth="1"/>
    <col min="21" max="21" width="6.5546875" customWidth="1"/>
    <col min="22" max="22" width="6.109375" customWidth="1"/>
    <col min="23" max="23" width="6.5546875" customWidth="1"/>
    <col min="24" max="24" width="6.109375" customWidth="1"/>
    <col min="25" max="25" width="6.5546875" customWidth="1"/>
    <col min="26" max="26" width="6.109375" customWidth="1"/>
    <col min="27" max="27" width="6.5546875" customWidth="1"/>
    <col min="28" max="28" width="6.109375" customWidth="1"/>
    <col min="29" max="29" width="6.5546875" customWidth="1"/>
    <col min="30" max="30" width="6.109375" customWidth="1"/>
  </cols>
  <sheetData>
    <row r="1" spans="1:30" ht="33.9" customHeight="1" x14ac:dyDescent="0.25">
      <c r="A1" s="8" t="s">
        <v>472</v>
      </c>
      <c r="B1" s="8"/>
      <c r="C1" s="8"/>
      <c r="D1" s="8"/>
      <c r="E1" s="8"/>
      <c r="F1" s="8"/>
      <c r="G1" s="8"/>
      <c r="H1" s="8"/>
      <c r="I1" s="8"/>
      <c r="J1" s="8"/>
      <c r="K1" s="72" t="s">
        <v>473</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177</v>
      </c>
      <c r="AB2" s="76"/>
      <c r="AC2" s="75" t="s">
        <v>103</v>
      </c>
      <c r="AD2" s="76"/>
    </row>
    <row r="3" spans="1:30" ht="16.5" customHeight="1" x14ac:dyDescent="0.25">
      <c r="A3" s="7" t="s">
        <v>448</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474</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299</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475</v>
      </c>
      <c r="E6" s="7"/>
      <c r="F6" s="7"/>
      <c r="G6" s="7"/>
      <c r="H6" s="7"/>
      <c r="I6" s="7"/>
      <c r="J6" s="7"/>
      <c r="K6" s="7"/>
      <c r="L6" s="9"/>
      <c r="M6" s="10"/>
      <c r="N6" s="7"/>
      <c r="O6" s="10"/>
      <c r="P6" s="7"/>
      <c r="Q6" s="10"/>
      <c r="R6" s="7"/>
      <c r="S6" s="10"/>
      <c r="T6" s="7"/>
      <c r="U6" s="10"/>
      <c r="V6" s="7"/>
      <c r="W6" s="10"/>
      <c r="X6" s="7"/>
      <c r="Y6" s="10"/>
      <c r="Z6" s="7"/>
      <c r="AA6" s="10"/>
      <c r="AB6" s="7"/>
      <c r="AC6" s="10"/>
      <c r="AD6" s="7"/>
    </row>
    <row r="7" spans="1:30" ht="16.5" customHeight="1" x14ac:dyDescent="0.25">
      <c r="A7" s="7"/>
      <c r="B7" s="7"/>
      <c r="C7" s="7"/>
      <c r="D7" s="7"/>
      <c r="E7" s="7" t="s">
        <v>451</v>
      </c>
      <c r="F7" s="7"/>
      <c r="G7" s="7"/>
      <c r="H7" s="7"/>
      <c r="I7" s="7"/>
      <c r="J7" s="7"/>
      <c r="K7" s="7"/>
      <c r="L7" s="9" t="s">
        <v>300</v>
      </c>
      <c r="M7" s="44">
        <v>12.9</v>
      </c>
      <c r="N7" s="53">
        <v>6.9</v>
      </c>
      <c r="O7" s="32">
        <v>14.6</v>
      </c>
      <c r="P7" s="53">
        <v>5.5</v>
      </c>
      <c r="Q7" s="32">
        <v>11.8</v>
      </c>
      <c r="R7" s="53">
        <v>5.6</v>
      </c>
      <c r="S7" s="47">
        <v>3.9</v>
      </c>
      <c r="T7" s="53">
        <v>2.6</v>
      </c>
      <c r="U7" s="46">
        <v>4.0999999999999996</v>
      </c>
      <c r="V7" s="50" t="s">
        <v>337</v>
      </c>
      <c r="W7" s="47">
        <v>2.4</v>
      </c>
      <c r="X7" s="53">
        <v>2.2999999999999998</v>
      </c>
      <c r="Y7" s="46">
        <v>1</v>
      </c>
      <c r="Z7" s="50" t="s">
        <v>337</v>
      </c>
      <c r="AA7" s="31" t="s">
        <v>110</v>
      </c>
      <c r="AB7" s="7"/>
      <c r="AC7" s="32">
        <v>51.9</v>
      </c>
      <c r="AD7" s="51">
        <v>12.1</v>
      </c>
    </row>
    <row r="8" spans="1:30" ht="16.5" customHeight="1" x14ac:dyDescent="0.25">
      <c r="A8" s="7"/>
      <c r="B8" s="7"/>
      <c r="C8" s="7"/>
      <c r="D8" s="7"/>
      <c r="E8" s="7" t="s">
        <v>452</v>
      </c>
      <c r="F8" s="7"/>
      <c r="G8" s="7"/>
      <c r="H8" s="7"/>
      <c r="I8" s="7"/>
      <c r="J8" s="7"/>
      <c r="K8" s="7"/>
      <c r="L8" s="9" t="s">
        <v>300</v>
      </c>
      <c r="M8" s="32">
        <v>38.1</v>
      </c>
      <c r="N8" s="53">
        <v>8.6999999999999993</v>
      </c>
      <c r="O8" s="32">
        <v>32.700000000000003</v>
      </c>
      <c r="P8" s="53">
        <v>8.1999999999999993</v>
      </c>
      <c r="Q8" s="32">
        <v>32.299999999999997</v>
      </c>
      <c r="R8" s="53">
        <v>8.1999999999999993</v>
      </c>
      <c r="S8" s="32">
        <v>11.6</v>
      </c>
      <c r="T8" s="53">
        <v>3.2</v>
      </c>
      <c r="U8" s="31" t="s">
        <v>110</v>
      </c>
      <c r="V8" s="7"/>
      <c r="W8" s="47">
        <v>4.3</v>
      </c>
      <c r="X8" s="53">
        <v>2.5</v>
      </c>
      <c r="Y8" s="46">
        <v>1.7</v>
      </c>
      <c r="Z8" s="50" t="s">
        <v>337</v>
      </c>
      <c r="AA8" s="46">
        <v>1.9</v>
      </c>
      <c r="AB8" s="50" t="s">
        <v>337</v>
      </c>
      <c r="AC8" s="29">
        <v>118.9</v>
      </c>
      <c r="AD8" s="51">
        <v>16.8</v>
      </c>
    </row>
    <row r="9" spans="1:30" ht="16.5" customHeight="1" x14ac:dyDescent="0.25">
      <c r="A9" s="7"/>
      <c r="B9" s="7"/>
      <c r="C9" s="7"/>
      <c r="D9" s="7"/>
      <c r="E9" s="7" t="s">
        <v>453</v>
      </c>
      <c r="F9" s="7"/>
      <c r="G9" s="7"/>
      <c r="H9" s="7"/>
      <c r="I9" s="7"/>
      <c r="J9" s="7"/>
      <c r="K9" s="7"/>
      <c r="L9" s="9" t="s">
        <v>300</v>
      </c>
      <c r="M9" s="32">
        <v>50</v>
      </c>
      <c r="N9" s="51">
        <v>10.4</v>
      </c>
      <c r="O9" s="32">
        <v>47.7</v>
      </c>
      <c r="P9" s="53">
        <v>9.5</v>
      </c>
      <c r="Q9" s="32">
        <v>43.6</v>
      </c>
      <c r="R9" s="53">
        <v>9.6999999999999993</v>
      </c>
      <c r="S9" s="32">
        <v>14.4</v>
      </c>
      <c r="T9" s="53">
        <v>4</v>
      </c>
      <c r="U9" s="47">
        <v>8.5</v>
      </c>
      <c r="V9" s="53">
        <v>5.4</v>
      </c>
      <c r="W9" s="47">
        <v>5.8</v>
      </c>
      <c r="X9" s="53">
        <v>3.1</v>
      </c>
      <c r="Y9" s="47">
        <v>3.9</v>
      </c>
      <c r="Z9" s="53">
        <v>2.6</v>
      </c>
      <c r="AA9" s="46">
        <v>1.9</v>
      </c>
      <c r="AB9" s="50" t="s">
        <v>337</v>
      </c>
      <c r="AC9" s="29">
        <v>173.9</v>
      </c>
      <c r="AD9" s="51">
        <v>19.399999999999999</v>
      </c>
    </row>
    <row r="10" spans="1:30" ht="16.5" customHeight="1" x14ac:dyDescent="0.25">
      <c r="A10" s="7"/>
      <c r="B10" s="7"/>
      <c r="C10" s="7"/>
      <c r="D10" s="7" t="s">
        <v>476</v>
      </c>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16.5" customHeight="1" x14ac:dyDescent="0.25">
      <c r="A11" s="7"/>
      <c r="B11" s="7"/>
      <c r="C11" s="7"/>
      <c r="D11" s="7"/>
      <c r="E11" s="7" t="s">
        <v>451</v>
      </c>
      <c r="F11" s="7"/>
      <c r="G11" s="7"/>
      <c r="H11" s="7"/>
      <c r="I11" s="7"/>
      <c r="J11" s="7"/>
      <c r="K11" s="7"/>
      <c r="L11" s="9" t="s">
        <v>300</v>
      </c>
      <c r="M11" s="32">
        <v>26</v>
      </c>
      <c r="N11" s="53">
        <v>8.5</v>
      </c>
      <c r="O11" s="32">
        <v>26.5</v>
      </c>
      <c r="P11" s="53">
        <v>8.5</v>
      </c>
      <c r="Q11" s="32">
        <v>24.9</v>
      </c>
      <c r="R11" s="53">
        <v>7.5</v>
      </c>
      <c r="S11" s="31">
        <v>7.7</v>
      </c>
      <c r="T11" s="53">
        <v>3.2</v>
      </c>
      <c r="U11" s="46">
        <v>5.7</v>
      </c>
      <c r="V11" s="50" t="s">
        <v>337</v>
      </c>
      <c r="W11" s="47">
        <v>3.5</v>
      </c>
      <c r="X11" s="53">
        <v>2.4</v>
      </c>
      <c r="Y11" s="47">
        <v>3.6</v>
      </c>
      <c r="Z11" s="53">
        <v>2.2999999999999998</v>
      </c>
      <c r="AA11" s="31" t="s">
        <v>110</v>
      </c>
      <c r="AB11" s="7"/>
      <c r="AC11" s="29">
        <v>102.7</v>
      </c>
      <c r="AD11" s="51">
        <v>16.7</v>
      </c>
    </row>
    <row r="12" spans="1:30" ht="16.5" customHeight="1" x14ac:dyDescent="0.25">
      <c r="A12" s="7"/>
      <c r="B12" s="7"/>
      <c r="C12" s="7"/>
      <c r="D12" s="7"/>
      <c r="E12" s="7" t="s">
        <v>452</v>
      </c>
      <c r="F12" s="7"/>
      <c r="G12" s="7"/>
      <c r="H12" s="7"/>
      <c r="I12" s="7"/>
      <c r="J12" s="7"/>
      <c r="K12" s="7"/>
      <c r="L12" s="9" t="s">
        <v>300</v>
      </c>
      <c r="M12" s="32">
        <v>88.9</v>
      </c>
      <c r="N12" s="51">
        <v>15</v>
      </c>
      <c r="O12" s="32">
        <v>82.5</v>
      </c>
      <c r="P12" s="51">
        <v>11.3</v>
      </c>
      <c r="Q12" s="32">
        <v>70.5</v>
      </c>
      <c r="R12" s="51">
        <v>13.8</v>
      </c>
      <c r="S12" s="32">
        <v>26.3</v>
      </c>
      <c r="T12" s="53">
        <v>4.5999999999999996</v>
      </c>
      <c r="U12" s="44">
        <v>13</v>
      </c>
      <c r="V12" s="53">
        <v>7.2</v>
      </c>
      <c r="W12" s="31">
        <v>8.8000000000000007</v>
      </c>
      <c r="X12" s="53">
        <v>3.5</v>
      </c>
      <c r="Y12" s="47">
        <v>4</v>
      </c>
      <c r="Z12" s="53">
        <v>2.4</v>
      </c>
      <c r="AA12" s="46">
        <v>3.2</v>
      </c>
      <c r="AB12" s="50" t="s">
        <v>337</v>
      </c>
      <c r="AC12" s="29">
        <v>296.5</v>
      </c>
      <c r="AD12" s="51">
        <v>25.6</v>
      </c>
    </row>
    <row r="13" spans="1:30" ht="16.5" customHeight="1" x14ac:dyDescent="0.25">
      <c r="A13" s="7"/>
      <c r="B13" s="7"/>
      <c r="C13" s="7"/>
      <c r="D13" s="7"/>
      <c r="E13" s="7" t="s">
        <v>453</v>
      </c>
      <c r="F13" s="7"/>
      <c r="G13" s="7"/>
      <c r="H13" s="7"/>
      <c r="I13" s="7"/>
      <c r="J13" s="7"/>
      <c r="K13" s="7"/>
      <c r="L13" s="9" t="s">
        <v>300</v>
      </c>
      <c r="M13" s="29">
        <v>117</v>
      </c>
      <c r="N13" s="51">
        <v>16.5</v>
      </c>
      <c r="O13" s="29">
        <v>110.9</v>
      </c>
      <c r="P13" s="51">
        <v>14.3</v>
      </c>
      <c r="Q13" s="32">
        <v>95</v>
      </c>
      <c r="R13" s="51">
        <v>15.6</v>
      </c>
      <c r="S13" s="32">
        <v>34.299999999999997</v>
      </c>
      <c r="T13" s="53">
        <v>5.2</v>
      </c>
      <c r="U13" s="44">
        <v>17.600000000000001</v>
      </c>
      <c r="V13" s="53">
        <v>9.1999999999999993</v>
      </c>
      <c r="W13" s="32">
        <v>11.7</v>
      </c>
      <c r="X13" s="53">
        <v>4.0999999999999996</v>
      </c>
      <c r="Y13" s="31">
        <v>7.6</v>
      </c>
      <c r="Z13" s="53">
        <v>3.3</v>
      </c>
      <c r="AA13" s="46">
        <v>3.9</v>
      </c>
      <c r="AB13" s="50" t="s">
        <v>337</v>
      </c>
      <c r="AC13" s="29">
        <v>398.2</v>
      </c>
      <c r="AD13" s="51">
        <v>28.1</v>
      </c>
    </row>
    <row r="14" spans="1:30" ht="16.5" customHeight="1" x14ac:dyDescent="0.25">
      <c r="A14" s="7"/>
      <c r="B14" s="7"/>
      <c r="C14" s="7" t="s">
        <v>301</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475</v>
      </c>
      <c r="E15" s="7"/>
      <c r="F15" s="7"/>
      <c r="G15" s="7"/>
      <c r="H15" s="7"/>
      <c r="I15" s="7"/>
      <c r="J15" s="7"/>
      <c r="K15" s="7"/>
      <c r="L15" s="9"/>
      <c r="M15" s="10"/>
      <c r="N15" s="7"/>
      <c r="O15" s="10"/>
      <c r="P15" s="7"/>
      <c r="Q15" s="10"/>
      <c r="R15" s="7"/>
      <c r="S15" s="10"/>
      <c r="T15" s="7"/>
      <c r="U15" s="10"/>
      <c r="V15" s="7"/>
      <c r="W15" s="10"/>
      <c r="X15" s="7"/>
      <c r="Y15" s="10"/>
      <c r="Z15" s="7"/>
      <c r="AA15" s="10"/>
      <c r="AB15" s="7"/>
      <c r="AC15" s="10"/>
      <c r="AD15" s="7"/>
    </row>
    <row r="16" spans="1:30" ht="16.5" customHeight="1" x14ac:dyDescent="0.25">
      <c r="A16" s="7"/>
      <c r="B16" s="7"/>
      <c r="C16" s="7"/>
      <c r="D16" s="7"/>
      <c r="E16" s="7" t="s">
        <v>451</v>
      </c>
      <c r="F16" s="7"/>
      <c r="G16" s="7"/>
      <c r="H16" s="7"/>
      <c r="I16" s="7"/>
      <c r="J16" s="7"/>
      <c r="K16" s="7"/>
      <c r="L16" s="9" t="s">
        <v>216</v>
      </c>
      <c r="M16" s="32">
        <v>49.6</v>
      </c>
      <c r="N16" s="51">
        <v>21.1</v>
      </c>
      <c r="O16" s="32">
        <v>55.1</v>
      </c>
      <c r="P16" s="51">
        <v>10.6</v>
      </c>
      <c r="Q16" s="32">
        <v>47.4</v>
      </c>
      <c r="R16" s="51">
        <v>17.5</v>
      </c>
      <c r="S16" s="44">
        <v>50.6</v>
      </c>
      <c r="T16" s="51">
        <v>26.2</v>
      </c>
      <c r="U16" s="32">
        <v>71.900000000000006</v>
      </c>
      <c r="V16" s="51">
        <v>16.3</v>
      </c>
      <c r="W16" s="44">
        <v>68.599999999999994</v>
      </c>
      <c r="X16" s="51">
        <v>44.9</v>
      </c>
      <c r="Y16" s="48">
        <v>27.8</v>
      </c>
      <c r="Z16" s="50" t="s">
        <v>337</v>
      </c>
      <c r="AA16" s="31" t="s">
        <v>110</v>
      </c>
      <c r="AB16" s="7"/>
      <c r="AC16" s="32">
        <v>50.5</v>
      </c>
      <c r="AD16" s="53">
        <v>8.4</v>
      </c>
    </row>
    <row r="17" spans="1:30" ht="16.5" customHeight="1" x14ac:dyDescent="0.25">
      <c r="A17" s="7"/>
      <c r="B17" s="7"/>
      <c r="C17" s="7"/>
      <c r="D17" s="7"/>
      <c r="E17" s="7" t="s">
        <v>452</v>
      </c>
      <c r="F17" s="7"/>
      <c r="G17" s="7"/>
      <c r="H17" s="7"/>
      <c r="I17" s="7"/>
      <c r="J17" s="7"/>
      <c r="K17" s="7"/>
      <c r="L17" s="9" t="s">
        <v>216</v>
      </c>
      <c r="M17" s="32">
        <v>42.9</v>
      </c>
      <c r="N17" s="53">
        <v>6.6</v>
      </c>
      <c r="O17" s="32">
        <v>39.6</v>
      </c>
      <c r="P17" s="53">
        <v>8.3000000000000007</v>
      </c>
      <c r="Q17" s="32">
        <v>45.8</v>
      </c>
      <c r="R17" s="53">
        <v>7.5</v>
      </c>
      <c r="S17" s="32">
        <v>44.1</v>
      </c>
      <c r="T17" s="53">
        <v>9.5</v>
      </c>
      <c r="U17" s="31" t="s">
        <v>110</v>
      </c>
      <c r="V17" s="7"/>
      <c r="W17" s="32">
        <v>48.9</v>
      </c>
      <c r="X17" s="51">
        <v>21</v>
      </c>
      <c r="Y17" s="44">
        <v>42.5</v>
      </c>
      <c r="Z17" s="51">
        <v>34.6</v>
      </c>
      <c r="AA17" s="48">
        <v>59.4</v>
      </c>
      <c r="AB17" s="50" t="s">
        <v>337</v>
      </c>
      <c r="AC17" s="32">
        <v>40.1</v>
      </c>
      <c r="AD17" s="53">
        <v>4.5</v>
      </c>
    </row>
    <row r="18" spans="1:30" ht="16.5" customHeight="1" x14ac:dyDescent="0.25">
      <c r="A18" s="7"/>
      <c r="B18" s="7"/>
      <c r="C18" s="7"/>
      <c r="D18" s="7"/>
      <c r="E18" s="7" t="s">
        <v>453</v>
      </c>
      <c r="F18" s="7"/>
      <c r="G18" s="7"/>
      <c r="H18" s="7"/>
      <c r="I18" s="7"/>
      <c r="J18" s="7"/>
      <c r="K18" s="7"/>
      <c r="L18" s="9" t="s">
        <v>216</v>
      </c>
      <c r="M18" s="32">
        <v>42.7</v>
      </c>
      <c r="N18" s="53">
        <v>6.5</v>
      </c>
      <c r="O18" s="32">
        <v>43</v>
      </c>
      <c r="P18" s="53">
        <v>6.6</v>
      </c>
      <c r="Q18" s="32">
        <v>45.9</v>
      </c>
      <c r="R18" s="53">
        <v>6.8</v>
      </c>
      <c r="S18" s="32">
        <v>42</v>
      </c>
      <c r="T18" s="53">
        <v>9.6999999999999993</v>
      </c>
      <c r="U18" s="32">
        <v>48.3</v>
      </c>
      <c r="V18" s="51">
        <v>17</v>
      </c>
      <c r="W18" s="32">
        <v>49.6</v>
      </c>
      <c r="X18" s="51">
        <v>19.5</v>
      </c>
      <c r="Y18" s="44">
        <v>51.3</v>
      </c>
      <c r="Z18" s="51">
        <v>25.5</v>
      </c>
      <c r="AA18" s="48">
        <v>48.7</v>
      </c>
      <c r="AB18" s="50" t="s">
        <v>337</v>
      </c>
      <c r="AC18" s="32">
        <v>43.7</v>
      </c>
      <c r="AD18" s="53">
        <v>3.8</v>
      </c>
    </row>
    <row r="19" spans="1:30" ht="16.5" customHeight="1" x14ac:dyDescent="0.25">
      <c r="A19" s="7"/>
      <c r="B19" s="7" t="s">
        <v>305</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299</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475</v>
      </c>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5">
      <c r="A22" s="7"/>
      <c r="B22" s="7"/>
      <c r="C22" s="7"/>
      <c r="D22" s="7"/>
      <c r="E22" s="7" t="s">
        <v>451</v>
      </c>
      <c r="F22" s="7"/>
      <c r="G22" s="7"/>
      <c r="H22" s="7"/>
      <c r="I22" s="7"/>
      <c r="J22" s="7"/>
      <c r="K22" s="7"/>
      <c r="L22" s="9" t="s">
        <v>300</v>
      </c>
      <c r="M22" s="32">
        <v>16.7</v>
      </c>
      <c r="N22" s="53">
        <v>6.2</v>
      </c>
      <c r="O22" s="32">
        <v>16.2</v>
      </c>
      <c r="P22" s="53">
        <v>5.8</v>
      </c>
      <c r="Q22" s="32">
        <v>10</v>
      </c>
      <c r="R22" s="53">
        <v>4.3</v>
      </c>
      <c r="S22" s="31">
        <v>7.4</v>
      </c>
      <c r="T22" s="53">
        <v>3.5</v>
      </c>
      <c r="U22" s="31">
        <v>5.6</v>
      </c>
      <c r="V22" s="53">
        <v>2.7</v>
      </c>
      <c r="W22" s="31">
        <v>3.7</v>
      </c>
      <c r="X22" s="53">
        <v>1.3</v>
      </c>
      <c r="Y22" s="47">
        <v>0.8</v>
      </c>
      <c r="Z22" s="53">
        <v>0.6</v>
      </c>
      <c r="AA22" s="31" t="s">
        <v>110</v>
      </c>
      <c r="AB22" s="7"/>
      <c r="AC22" s="32">
        <v>62.5</v>
      </c>
      <c r="AD22" s="51">
        <v>10.9</v>
      </c>
    </row>
    <row r="23" spans="1:30" ht="16.5" customHeight="1" x14ac:dyDescent="0.25">
      <c r="A23" s="7"/>
      <c r="B23" s="7"/>
      <c r="C23" s="7"/>
      <c r="D23" s="7"/>
      <c r="E23" s="7" t="s">
        <v>452</v>
      </c>
      <c r="F23" s="7"/>
      <c r="G23" s="7"/>
      <c r="H23" s="7"/>
      <c r="I23" s="7"/>
      <c r="J23" s="7"/>
      <c r="K23" s="7"/>
      <c r="L23" s="9" t="s">
        <v>300</v>
      </c>
      <c r="M23" s="32">
        <v>27.9</v>
      </c>
      <c r="N23" s="53">
        <v>8.6</v>
      </c>
      <c r="O23" s="32">
        <v>30.2</v>
      </c>
      <c r="P23" s="53">
        <v>8.6999999999999993</v>
      </c>
      <c r="Q23" s="32">
        <v>23</v>
      </c>
      <c r="R23" s="53">
        <v>7.2</v>
      </c>
      <c r="S23" s="31">
        <v>7.8</v>
      </c>
      <c r="T23" s="53">
        <v>3.4</v>
      </c>
      <c r="U23" s="31">
        <v>8.4</v>
      </c>
      <c r="V23" s="53">
        <v>3.4</v>
      </c>
      <c r="W23" s="31">
        <v>6.3</v>
      </c>
      <c r="X23" s="53">
        <v>1.8</v>
      </c>
      <c r="Y23" s="47">
        <v>1.2</v>
      </c>
      <c r="Z23" s="53">
        <v>0.8</v>
      </c>
      <c r="AA23" s="47">
        <v>0.6</v>
      </c>
      <c r="AB23" s="53">
        <v>0.5</v>
      </c>
      <c r="AC23" s="29">
        <v>105.9</v>
      </c>
      <c r="AD23" s="51">
        <v>14.3</v>
      </c>
    </row>
    <row r="24" spans="1:30" ht="16.5" customHeight="1" x14ac:dyDescent="0.25">
      <c r="A24" s="7"/>
      <c r="B24" s="7"/>
      <c r="C24" s="7"/>
      <c r="D24" s="7"/>
      <c r="E24" s="7" t="s">
        <v>453</v>
      </c>
      <c r="F24" s="7"/>
      <c r="G24" s="7"/>
      <c r="H24" s="7"/>
      <c r="I24" s="7"/>
      <c r="J24" s="7"/>
      <c r="K24" s="7"/>
      <c r="L24" s="9" t="s">
        <v>300</v>
      </c>
      <c r="M24" s="32">
        <v>45.1</v>
      </c>
      <c r="N24" s="51">
        <v>10.5</v>
      </c>
      <c r="O24" s="32">
        <v>46.4</v>
      </c>
      <c r="P24" s="51">
        <v>10.7</v>
      </c>
      <c r="Q24" s="32">
        <v>33.5</v>
      </c>
      <c r="R24" s="53">
        <v>8.8000000000000007</v>
      </c>
      <c r="S24" s="32">
        <v>15.2</v>
      </c>
      <c r="T24" s="53">
        <v>4.5</v>
      </c>
      <c r="U24" s="32">
        <v>14.5</v>
      </c>
      <c r="V24" s="53">
        <v>4.0999999999999996</v>
      </c>
      <c r="W24" s="31">
        <v>9.6999999999999993</v>
      </c>
      <c r="X24" s="53">
        <v>2.2000000000000002</v>
      </c>
      <c r="Y24" s="31">
        <v>2.2000000000000002</v>
      </c>
      <c r="Z24" s="53">
        <v>0.9</v>
      </c>
      <c r="AA24" s="47">
        <v>0.7</v>
      </c>
      <c r="AB24" s="53">
        <v>0.5</v>
      </c>
      <c r="AC24" s="29">
        <v>169.4</v>
      </c>
      <c r="AD24" s="51">
        <v>18.5</v>
      </c>
    </row>
    <row r="25" spans="1:30" ht="16.5" customHeight="1" x14ac:dyDescent="0.25">
      <c r="A25" s="7"/>
      <c r="B25" s="7"/>
      <c r="C25" s="7"/>
      <c r="D25" s="7" t="s">
        <v>476</v>
      </c>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c r="D26" s="7"/>
      <c r="E26" s="7" t="s">
        <v>451</v>
      </c>
      <c r="F26" s="7"/>
      <c r="G26" s="7"/>
      <c r="H26" s="7"/>
      <c r="I26" s="7"/>
      <c r="J26" s="7"/>
      <c r="K26" s="7"/>
      <c r="L26" s="9" t="s">
        <v>300</v>
      </c>
      <c r="M26" s="32">
        <v>33.5</v>
      </c>
      <c r="N26" s="53">
        <v>8.9</v>
      </c>
      <c r="O26" s="32">
        <v>32</v>
      </c>
      <c r="P26" s="53">
        <v>7.8</v>
      </c>
      <c r="Q26" s="32">
        <v>19.100000000000001</v>
      </c>
      <c r="R26" s="53">
        <v>6.2</v>
      </c>
      <c r="S26" s="32">
        <v>14.2</v>
      </c>
      <c r="T26" s="53">
        <v>4.4000000000000004</v>
      </c>
      <c r="U26" s="31">
        <v>8.1999999999999993</v>
      </c>
      <c r="V26" s="53">
        <v>3.1</v>
      </c>
      <c r="W26" s="31">
        <v>4.5</v>
      </c>
      <c r="X26" s="53">
        <v>1.5</v>
      </c>
      <c r="Y26" s="47">
        <v>1.8</v>
      </c>
      <c r="Z26" s="53">
        <v>0.9</v>
      </c>
      <c r="AA26" s="30" t="s">
        <v>337</v>
      </c>
      <c r="AB26" s="7"/>
      <c r="AC26" s="29">
        <v>111.3</v>
      </c>
      <c r="AD26" s="51">
        <v>15.2</v>
      </c>
    </row>
    <row r="27" spans="1:30" ht="16.5" customHeight="1" x14ac:dyDescent="0.25">
      <c r="A27" s="7"/>
      <c r="B27" s="7"/>
      <c r="C27" s="7"/>
      <c r="D27" s="7"/>
      <c r="E27" s="7" t="s">
        <v>452</v>
      </c>
      <c r="F27" s="7"/>
      <c r="G27" s="7"/>
      <c r="H27" s="7"/>
      <c r="I27" s="7"/>
      <c r="J27" s="7"/>
      <c r="K27" s="7"/>
      <c r="L27" s="9" t="s">
        <v>300</v>
      </c>
      <c r="M27" s="32">
        <v>78.7</v>
      </c>
      <c r="N27" s="51">
        <v>14.1</v>
      </c>
      <c r="O27" s="32">
        <v>70.3</v>
      </c>
      <c r="P27" s="51">
        <v>13.7</v>
      </c>
      <c r="Q27" s="32">
        <v>55.2</v>
      </c>
      <c r="R27" s="51">
        <v>10</v>
      </c>
      <c r="S27" s="32">
        <v>26.5</v>
      </c>
      <c r="T27" s="53">
        <v>5.3</v>
      </c>
      <c r="U27" s="32">
        <v>21.9</v>
      </c>
      <c r="V27" s="53">
        <v>4.5999999999999996</v>
      </c>
      <c r="W27" s="32">
        <v>12.2</v>
      </c>
      <c r="X27" s="53">
        <v>2.2999999999999998</v>
      </c>
      <c r="Y27" s="31">
        <v>3.2</v>
      </c>
      <c r="Z27" s="53">
        <v>1.2</v>
      </c>
      <c r="AA27" s="47">
        <v>1.3</v>
      </c>
      <c r="AB27" s="53">
        <v>0.7</v>
      </c>
      <c r="AC27" s="29">
        <v>271.2</v>
      </c>
      <c r="AD27" s="51">
        <v>23</v>
      </c>
    </row>
    <row r="28" spans="1:30" ht="16.5" customHeight="1" x14ac:dyDescent="0.25">
      <c r="A28" s="7"/>
      <c r="B28" s="7"/>
      <c r="C28" s="7"/>
      <c r="D28" s="7"/>
      <c r="E28" s="7" t="s">
        <v>453</v>
      </c>
      <c r="F28" s="7"/>
      <c r="G28" s="7"/>
      <c r="H28" s="7"/>
      <c r="I28" s="7"/>
      <c r="J28" s="7"/>
      <c r="K28" s="7"/>
      <c r="L28" s="9" t="s">
        <v>300</v>
      </c>
      <c r="M28" s="29">
        <v>110.7</v>
      </c>
      <c r="N28" s="51">
        <v>16.399999999999999</v>
      </c>
      <c r="O28" s="29">
        <v>102.8</v>
      </c>
      <c r="P28" s="51">
        <v>15.9</v>
      </c>
      <c r="Q28" s="32">
        <v>75.099999999999994</v>
      </c>
      <c r="R28" s="51">
        <v>12.7</v>
      </c>
      <c r="S28" s="32">
        <v>38.6</v>
      </c>
      <c r="T28" s="53">
        <v>6.7</v>
      </c>
      <c r="U28" s="32">
        <v>29.6</v>
      </c>
      <c r="V28" s="53">
        <v>5.2</v>
      </c>
      <c r="W28" s="32">
        <v>16.8</v>
      </c>
      <c r="X28" s="53">
        <v>2.8</v>
      </c>
      <c r="Y28" s="31">
        <v>5</v>
      </c>
      <c r="Z28" s="53">
        <v>1.4</v>
      </c>
      <c r="AA28" s="31">
        <v>1.7</v>
      </c>
      <c r="AB28" s="53">
        <v>0.7</v>
      </c>
      <c r="AC28" s="29">
        <v>381.8</v>
      </c>
      <c r="AD28" s="51">
        <v>26.7</v>
      </c>
    </row>
    <row r="29" spans="1:30" ht="16.5" customHeight="1" x14ac:dyDescent="0.25">
      <c r="A29" s="7"/>
      <c r="B29" s="7"/>
      <c r="C29" s="7" t="s">
        <v>301</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475</v>
      </c>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5">
      <c r="A31" s="7"/>
      <c r="B31" s="7"/>
      <c r="C31" s="7"/>
      <c r="D31" s="7"/>
      <c r="E31" s="7" t="s">
        <v>451</v>
      </c>
      <c r="F31" s="7"/>
      <c r="G31" s="7"/>
      <c r="H31" s="7"/>
      <c r="I31" s="7"/>
      <c r="J31" s="7"/>
      <c r="K31" s="7"/>
      <c r="L31" s="9" t="s">
        <v>216</v>
      </c>
      <c r="M31" s="32">
        <v>49.9</v>
      </c>
      <c r="N31" s="51">
        <v>13</v>
      </c>
      <c r="O31" s="32">
        <v>50.6</v>
      </c>
      <c r="P31" s="51">
        <v>13.4</v>
      </c>
      <c r="Q31" s="32">
        <v>52.3</v>
      </c>
      <c r="R31" s="51">
        <v>14.5</v>
      </c>
      <c r="S31" s="32">
        <v>51.9</v>
      </c>
      <c r="T31" s="51">
        <v>19</v>
      </c>
      <c r="U31" s="32">
        <v>67.5</v>
      </c>
      <c r="V31" s="51">
        <v>20.2</v>
      </c>
      <c r="W31" s="32">
        <v>82.2</v>
      </c>
      <c r="X31" s="51">
        <v>12.1</v>
      </c>
      <c r="Y31" s="44">
        <v>42.3</v>
      </c>
      <c r="Z31" s="51">
        <v>27.7</v>
      </c>
      <c r="AA31" s="31" t="s">
        <v>110</v>
      </c>
      <c r="AB31" s="7"/>
      <c r="AC31" s="32">
        <v>56.1</v>
      </c>
      <c r="AD31" s="53">
        <v>6.2</v>
      </c>
    </row>
    <row r="32" spans="1:30" ht="16.5" customHeight="1" x14ac:dyDescent="0.25">
      <c r="A32" s="7"/>
      <c r="B32" s="7"/>
      <c r="C32" s="7"/>
      <c r="D32" s="7"/>
      <c r="E32" s="7" t="s">
        <v>452</v>
      </c>
      <c r="F32" s="7"/>
      <c r="G32" s="7"/>
      <c r="H32" s="7"/>
      <c r="I32" s="7"/>
      <c r="J32" s="7"/>
      <c r="K32" s="7"/>
      <c r="L32" s="9" t="s">
        <v>216</v>
      </c>
      <c r="M32" s="32">
        <v>35.4</v>
      </c>
      <c r="N32" s="53">
        <v>8.8000000000000007</v>
      </c>
      <c r="O32" s="32">
        <v>43</v>
      </c>
      <c r="P32" s="53">
        <v>9.1999999999999993</v>
      </c>
      <c r="Q32" s="32">
        <v>41.6</v>
      </c>
      <c r="R32" s="51">
        <v>10.6</v>
      </c>
      <c r="S32" s="32">
        <v>29.3</v>
      </c>
      <c r="T32" s="51">
        <v>11.5</v>
      </c>
      <c r="U32" s="32">
        <v>38.6</v>
      </c>
      <c r="V32" s="51">
        <v>13.4</v>
      </c>
      <c r="W32" s="32">
        <v>51.7</v>
      </c>
      <c r="X32" s="51">
        <v>11.1</v>
      </c>
      <c r="Y32" s="44">
        <v>39.1</v>
      </c>
      <c r="Z32" s="51">
        <v>20.100000000000001</v>
      </c>
      <c r="AA32" s="44">
        <v>46.8</v>
      </c>
      <c r="AB32" s="51">
        <v>23.6</v>
      </c>
      <c r="AC32" s="32">
        <v>39.1</v>
      </c>
      <c r="AD32" s="53">
        <v>4.0999999999999996</v>
      </c>
    </row>
    <row r="33" spans="1:30" ht="16.5" customHeight="1" x14ac:dyDescent="0.25">
      <c r="A33" s="7"/>
      <c r="B33" s="7"/>
      <c r="C33" s="7"/>
      <c r="D33" s="7"/>
      <c r="E33" s="7" t="s">
        <v>453</v>
      </c>
      <c r="F33" s="7"/>
      <c r="G33" s="7"/>
      <c r="H33" s="7"/>
      <c r="I33" s="7"/>
      <c r="J33" s="7"/>
      <c r="K33" s="7"/>
      <c r="L33" s="9" t="s">
        <v>216</v>
      </c>
      <c r="M33" s="32">
        <v>40.799999999999997</v>
      </c>
      <c r="N33" s="53">
        <v>7.3</v>
      </c>
      <c r="O33" s="32">
        <v>45.2</v>
      </c>
      <c r="P33" s="53">
        <v>7.8</v>
      </c>
      <c r="Q33" s="32">
        <v>44.5</v>
      </c>
      <c r="R33" s="53">
        <v>9</v>
      </c>
      <c r="S33" s="32">
        <v>39.299999999999997</v>
      </c>
      <c r="T33" s="53">
        <v>9.5</v>
      </c>
      <c r="U33" s="32">
        <v>48.9</v>
      </c>
      <c r="V33" s="51">
        <v>10.6</v>
      </c>
      <c r="W33" s="32">
        <v>57.7</v>
      </c>
      <c r="X33" s="53">
        <v>8.9</v>
      </c>
      <c r="Y33" s="32">
        <v>43.8</v>
      </c>
      <c r="Z33" s="51">
        <v>13.8</v>
      </c>
      <c r="AA33" s="44">
        <v>39.9</v>
      </c>
      <c r="AB33" s="51">
        <v>21.2</v>
      </c>
      <c r="AC33" s="32">
        <v>44.4</v>
      </c>
      <c r="AD33" s="53">
        <v>3.7</v>
      </c>
    </row>
    <row r="34" spans="1:30" ht="16.5" customHeight="1" x14ac:dyDescent="0.25">
      <c r="A34" s="7"/>
      <c r="B34" s="7" t="s">
        <v>427</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299</v>
      </c>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c r="C36" s="7"/>
      <c r="D36" s="7" t="s">
        <v>475</v>
      </c>
      <c r="E36" s="7"/>
      <c r="F36" s="7"/>
      <c r="G36" s="7"/>
      <c r="H36" s="7"/>
      <c r="I36" s="7"/>
      <c r="J36" s="7"/>
      <c r="K36" s="7"/>
      <c r="L36" s="9"/>
      <c r="M36" s="10"/>
      <c r="N36" s="7"/>
      <c r="O36" s="10"/>
      <c r="P36" s="7"/>
      <c r="Q36" s="10"/>
      <c r="R36" s="7"/>
      <c r="S36" s="10"/>
      <c r="T36" s="7"/>
      <c r="U36" s="10"/>
      <c r="V36" s="7"/>
      <c r="W36" s="10"/>
      <c r="X36" s="7"/>
      <c r="Y36" s="10"/>
      <c r="Z36" s="7"/>
      <c r="AA36" s="10"/>
      <c r="AB36" s="7"/>
      <c r="AC36" s="10"/>
      <c r="AD36" s="7"/>
    </row>
    <row r="37" spans="1:30" ht="16.5" customHeight="1" x14ac:dyDescent="0.25">
      <c r="A37" s="7"/>
      <c r="B37" s="7"/>
      <c r="C37" s="7"/>
      <c r="D37" s="7"/>
      <c r="E37" s="7" t="s">
        <v>451</v>
      </c>
      <c r="F37" s="7"/>
      <c r="G37" s="7"/>
      <c r="H37" s="7"/>
      <c r="I37" s="7"/>
      <c r="J37" s="7"/>
      <c r="K37" s="7"/>
      <c r="L37" s="9" t="s">
        <v>300</v>
      </c>
      <c r="M37" s="32">
        <v>15.7</v>
      </c>
      <c r="N37" s="53">
        <v>6.2</v>
      </c>
      <c r="O37" s="32">
        <v>12</v>
      </c>
      <c r="P37" s="53">
        <v>4.4000000000000004</v>
      </c>
      <c r="Q37" s="32">
        <v>11.4</v>
      </c>
      <c r="R37" s="53">
        <v>4.2</v>
      </c>
      <c r="S37" s="47">
        <v>4.8</v>
      </c>
      <c r="T37" s="53">
        <v>2.4</v>
      </c>
      <c r="U37" s="47">
        <v>4.4000000000000004</v>
      </c>
      <c r="V37" s="53">
        <v>2.2000000000000002</v>
      </c>
      <c r="W37" s="47">
        <v>1.9</v>
      </c>
      <c r="X37" s="53">
        <v>1.1000000000000001</v>
      </c>
      <c r="Y37" s="46">
        <v>0.6</v>
      </c>
      <c r="Z37" s="53">
        <v>0.6</v>
      </c>
      <c r="AA37" s="30" t="s">
        <v>337</v>
      </c>
      <c r="AB37" s="7"/>
      <c r="AC37" s="32">
        <v>53.4</v>
      </c>
      <c r="AD37" s="53">
        <v>7.5</v>
      </c>
    </row>
    <row r="38" spans="1:30" ht="16.5" customHeight="1" x14ac:dyDescent="0.25">
      <c r="A38" s="7"/>
      <c r="B38" s="7"/>
      <c r="C38" s="7"/>
      <c r="D38" s="7"/>
      <c r="E38" s="7" t="s">
        <v>452</v>
      </c>
      <c r="F38" s="7"/>
      <c r="G38" s="7"/>
      <c r="H38" s="7"/>
      <c r="I38" s="7"/>
      <c r="J38" s="7"/>
      <c r="K38" s="7"/>
      <c r="L38" s="9" t="s">
        <v>300</v>
      </c>
      <c r="M38" s="32">
        <v>31.4</v>
      </c>
      <c r="N38" s="53">
        <v>7.5</v>
      </c>
      <c r="O38" s="32">
        <v>27.5</v>
      </c>
      <c r="P38" s="53">
        <v>7.5</v>
      </c>
      <c r="Q38" s="32">
        <v>16.100000000000001</v>
      </c>
      <c r="R38" s="53">
        <v>5</v>
      </c>
      <c r="S38" s="31">
        <v>6.5</v>
      </c>
      <c r="T38" s="53">
        <v>3</v>
      </c>
      <c r="U38" s="31">
        <v>4.9000000000000004</v>
      </c>
      <c r="V38" s="53">
        <v>2.2999999999999998</v>
      </c>
      <c r="W38" s="31">
        <v>2.2999999999999998</v>
      </c>
      <c r="X38" s="53">
        <v>1.1000000000000001</v>
      </c>
      <c r="Y38" s="46">
        <v>0.7</v>
      </c>
      <c r="Z38" s="53">
        <v>0.7</v>
      </c>
      <c r="AA38" s="47">
        <v>0.6</v>
      </c>
      <c r="AB38" s="53">
        <v>0.4</v>
      </c>
      <c r="AC38" s="32">
        <v>91.4</v>
      </c>
      <c r="AD38" s="51">
        <v>12.4</v>
      </c>
    </row>
    <row r="39" spans="1:30" ht="16.5" customHeight="1" x14ac:dyDescent="0.25">
      <c r="A39" s="7"/>
      <c r="B39" s="7"/>
      <c r="C39" s="7"/>
      <c r="D39" s="7"/>
      <c r="E39" s="7" t="s">
        <v>453</v>
      </c>
      <c r="F39" s="7"/>
      <c r="G39" s="7"/>
      <c r="H39" s="7"/>
      <c r="I39" s="7"/>
      <c r="J39" s="7"/>
      <c r="K39" s="7"/>
      <c r="L39" s="9" t="s">
        <v>300</v>
      </c>
      <c r="M39" s="32">
        <v>48.1</v>
      </c>
      <c r="N39" s="53">
        <v>9</v>
      </c>
      <c r="O39" s="32">
        <v>41.1</v>
      </c>
      <c r="P39" s="53">
        <v>9.1</v>
      </c>
      <c r="Q39" s="32">
        <v>27.5</v>
      </c>
      <c r="R39" s="53">
        <v>6.3</v>
      </c>
      <c r="S39" s="32">
        <v>11.8</v>
      </c>
      <c r="T39" s="53">
        <v>3.9</v>
      </c>
      <c r="U39" s="32">
        <v>10.3</v>
      </c>
      <c r="V39" s="53">
        <v>2.8</v>
      </c>
      <c r="W39" s="31">
        <v>4.4000000000000004</v>
      </c>
      <c r="X39" s="53">
        <v>1.4</v>
      </c>
      <c r="Y39" s="31">
        <v>1.8</v>
      </c>
      <c r="Z39" s="53">
        <v>0.8</v>
      </c>
      <c r="AA39" s="47">
        <v>0.6</v>
      </c>
      <c r="AB39" s="53">
        <v>0.5</v>
      </c>
      <c r="AC39" s="29">
        <v>143.80000000000001</v>
      </c>
      <c r="AD39" s="51">
        <v>14.9</v>
      </c>
    </row>
    <row r="40" spans="1:30" ht="16.5" customHeight="1" x14ac:dyDescent="0.25">
      <c r="A40" s="7"/>
      <c r="B40" s="7"/>
      <c r="C40" s="7"/>
      <c r="D40" s="7" t="s">
        <v>476</v>
      </c>
      <c r="E40" s="7"/>
      <c r="F40" s="7"/>
      <c r="G40" s="7"/>
      <c r="H40" s="7"/>
      <c r="I40" s="7"/>
      <c r="J40" s="7"/>
      <c r="K40" s="7"/>
      <c r="L40" s="9"/>
      <c r="M40" s="10"/>
      <c r="N40" s="7"/>
      <c r="O40" s="10"/>
      <c r="P40" s="7"/>
      <c r="Q40" s="10"/>
      <c r="R40" s="7"/>
      <c r="S40" s="10"/>
      <c r="T40" s="7"/>
      <c r="U40" s="10"/>
      <c r="V40" s="7"/>
      <c r="W40" s="10"/>
      <c r="X40" s="7"/>
      <c r="Y40" s="10"/>
      <c r="Z40" s="7"/>
      <c r="AA40" s="10"/>
      <c r="AB40" s="7"/>
      <c r="AC40" s="10"/>
      <c r="AD40" s="7"/>
    </row>
    <row r="41" spans="1:30" ht="16.5" customHeight="1" x14ac:dyDescent="0.25">
      <c r="A41" s="7"/>
      <c r="B41" s="7"/>
      <c r="C41" s="7"/>
      <c r="D41" s="7"/>
      <c r="E41" s="7" t="s">
        <v>451</v>
      </c>
      <c r="F41" s="7"/>
      <c r="G41" s="7"/>
      <c r="H41" s="7"/>
      <c r="I41" s="7"/>
      <c r="J41" s="7"/>
      <c r="K41" s="7"/>
      <c r="L41" s="9" t="s">
        <v>300</v>
      </c>
      <c r="M41" s="32">
        <v>30.8</v>
      </c>
      <c r="N41" s="53">
        <v>7.9</v>
      </c>
      <c r="O41" s="32">
        <v>24.4</v>
      </c>
      <c r="P41" s="53">
        <v>6.5</v>
      </c>
      <c r="Q41" s="32">
        <v>17.8</v>
      </c>
      <c r="R41" s="53">
        <v>5.7</v>
      </c>
      <c r="S41" s="31">
        <v>6.9</v>
      </c>
      <c r="T41" s="53">
        <v>2.6</v>
      </c>
      <c r="U41" s="31">
        <v>6.8</v>
      </c>
      <c r="V41" s="53">
        <v>2.5</v>
      </c>
      <c r="W41" s="31">
        <v>3.9</v>
      </c>
      <c r="X41" s="53">
        <v>1.4</v>
      </c>
      <c r="Y41" s="47">
        <v>1.3</v>
      </c>
      <c r="Z41" s="53">
        <v>0.8</v>
      </c>
      <c r="AA41" s="30" t="s">
        <v>337</v>
      </c>
      <c r="AB41" s="7"/>
      <c r="AC41" s="32">
        <v>91.9</v>
      </c>
      <c r="AD41" s="51">
        <v>10.5</v>
      </c>
    </row>
    <row r="42" spans="1:30" ht="16.5" customHeight="1" x14ac:dyDescent="0.25">
      <c r="A42" s="7"/>
      <c r="B42" s="7"/>
      <c r="C42" s="7"/>
      <c r="D42" s="7"/>
      <c r="E42" s="7" t="s">
        <v>452</v>
      </c>
      <c r="F42" s="7"/>
      <c r="G42" s="7"/>
      <c r="H42" s="7"/>
      <c r="I42" s="7"/>
      <c r="J42" s="7"/>
      <c r="K42" s="7"/>
      <c r="L42" s="9" t="s">
        <v>300</v>
      </c>
      <c r="M42" s="32">
        <v>67.5</v>
      </c>
      <c r="N42" s="51">
        <v>10.7</v>
      </c>
      <c r="O42" s="32">
        <v>66.599999999999994</v>
      </c>
      <c r="P42" s="51">
        <v>11.6</v>
      </c>
      <c r="Q42" s="32">
        <v>43.9</v>
      </c>
      <c r="R42" s="53">
        <v>7.9</v>
      </c>
      <c r="S42" s="32">
        <v>17.3</v>
      </c>
      <c r="T42" s="53">
        <v>4</v>
      </c>
      <c r="U42" s="32">
        <v>17.3</v>
      </c>
      <c r="V42" s="53">
        <v>3.5</v>
      </c>
      <c r="W42" s="31">
        <v>7.1</v>
      </c>
      <c r="X42" s="53">
        <v>2</v>
      </c>
      <c r="Y42" s="31">
        <v>3.8</v>
      </c>
      <c r="Z42" s="53">
        <v>1.1000000000000001</v>
      </c>
      <c r="AA42" s="47">
        <v>1</v>
      </c>
      <c r="AB42" s="53">
        <v>0.5</v>
      </c>
      <c r="AC42" s="29">
        <v>219.2</v>
      </c>
      <c r="AD42" s="51">
        <v>16.7</v>
      </c>
    </row>
    <row r="43" spans="1:30" ht="16.5" customHeight="1" x14ac:dyDescent="0.25">
      <c r="A43" s="7"/>
      <c r="B43" s="7"/>
      <c r="C43" s="7"/>
      <c r="D43" s="7"/>
      <c r="E43" s="7" t="s">
        <v>453</v>
      </c>
      <c r="F43" s="7"/>
      <c r="G43" s="7"/>
      <c r="H43" s="7"/>
      <c r="I43" s="7"/>
      <c r="J43" s="7"/>
      <c r="K43" s="7"/>
      <c r="L43" s="9" t="s">
        <v>300</v>
      </c>
      <c r="M43" s="32">
        <v>97.4</v>
      </c>
      <c r="N43" s="51">
        <v>12.7</v>
      </c>
      <c r="O43" s="32">
        <v>91.4</v>
      </c>
      <c r="P43" s="51">
        <v>14.4</v>
      </c>
      <c r="Q43" s="32">
        <v>59.4</v>
      </c>
      <c r="R43" s="53">
        <v>9.6999999999999993</v>
      </c>
      <c r="S43" s="32">
        <v>22.3</v>
      </c>
      <c r="T43" s="53">
        <v>5.4</v>
      </c>
      <c r="U43" s="32">
        <v>23.9</v>
      </c>
      <c r="V43" s="53">
        <v>4</v>
      </c>
      <c r="W43" s="32">
        <v>10.3</v>
      </c>
      <c r="X43" s="53">
        <v>2.6</v>
      </c>
      <c r="Y43" s="31">
        <v>4.8</v>
      </c>
      <c r="Z43" s="53">
        <v>1.4</v>
      </c>
      <c r="AA43" s="31">
        <v>1.1000000000000001</v>
      </c>
      <c r="AB43" s="53">
        <v>0.5</v>
      </c>
      <c r="AC43" s="29">
        <v>312.5</v>
      </c>
      <c r="AD43" s="51">
        <v>19.100000000000001</v>
      </c>
    </row>
    <row r="44" spans="1:30" ht="16.5" customHeight="1" x14ac:dyDescent="0.25">
      <c r="A44" s="7"/>
      <c r="B44" s="7"/>
      <c r="C44" s="7" t="s">
        <v>301</v>
      </c>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c r="C45" s="7"/>
      <c r="D45" s="7" t="s">
        <v>475</v>
      </c>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c r="C46" s="7"/>
      <c r="D46" s="7"/>
      <c r="E46" s="7" t="s">
        <v>451</v>
      </c>
      <c r="F46" s="7"/>
      <c r="G46" s="7"/>
      <c r="H46" s="7"/>
      <c r="I46" s="7"/>
      <c r="J46" s="7"/>
      <c r="K46" s="7"/>
      <c r="L46" s="9" t="s">
        <v>216</v>
      </c>
      <c r="M46" s="32">
        <v>51</v>
      </c>
      <c r="N46" s="51">
        <v>14</v>
      </c>
      <c r="O46" s="32">
        <v>48.9</v>
      </c>
      <c r="P46" s="51">
        <v>12.3</v>
      </c>
      <c r="Q46" s="32">
        <v>64.3</v>
      </c>
      <c r="R46" s="51">
        <v>12.8</v>
      </c>
      <c r="S46" s="32">
        <v>70.3</v>
      </c>
      <c r="T46" s="51">
        <v>24.7</v>
      </c>
      <c r="U46" s="32">
        <v>64.2</v>
      </c>
      <c r="V46" s="51">
        <v>19.100000000000001</v>
      </c>
      <c r="W46" s="32">
        <v>49.1</v>
      </c>
      <c r="X46" s="51">
        <v>23.2</v>
      </c>
      <c r="Y46" s="44">
        <v>46.9</v>
      </c>
      <c r="Z46" s="51">
        <v>32.200000000000003</v>
      </c>
      <c r="AA46" s="44">
        <v>84.6</v>
      </c>
      <c r="AB46" s="51">
        <v>62.8</v>
      </c>
      <c r="AC46" s="32">
        <v>58.1</v>
      </c>
      <c r="AD46" s="53">
        <v>4.8</v>
      </c>
    </row>
    <row r="47" spans="1:30" ht="16.5" customHeight="1" x14ac:dyDescent="0.25">
      <c r="A47" s="7"/>
      <c r="B47" s="7"/>
      <c r="C47" s="7"/>
      <c r="D47" s="7"/>
      <c r="E47" s="7" t="s">
        <v>452</v>
      </c>
      <c r="F47" s="7"/>
      <c r="G47" s="7"/>
      <c r="H47" s="7"/>
      <c r="I47" s="7"/>
      <c r="J47" s="7"/>
      <c r="K47" s="7"/>
      <c r="L47" s="9" t="s">
        <v>216</v>
      </c>
      <c r="M47" s="32">
        <v>46.5</v>
      </c>
      <c r="N47" s="53">
        <v>8.6999999999999993</v>
      </c>
      <c r="O47" s="32">
        <v>41.3</v>
      </c>
      <c r="P47" s="53">
        <v>8.5</v>
      </c>
      <c r="Q47" s="32">
        <v>36.700000000000003</v>
      </c>
      <c r="R47" s="53">
        <v>9</v>
      </c>
      <c r="S47" s="32">
        <v>37.5</v>
      </c>
      <c r="T47" s="51">
        <v>14.8</v>
      </c>
      <c r="U47" s="32">
        <v>28.1</v>
      </c>
      <c r="V47" s="51">
        <v>11.8</v>
      </c>
      <c r="W47" s="32">
        <v>32.700000000000003</v>
      </c>
      <c r="X47" s="51">
        <v>11.9</v>
      </c>
      <c r="Y47" s="44">
        <v>19.3</v>
      </c>
      <c r="Z47" s="51">
        <v>17.3</v>
      </c>
      <c r="AA47" s="32">
        <v>67.8</v>
      </c>
      <c r="AB47" s="51">
        <v>32.5</v>
      </c>
      <c r="AC47" s="32">
        <v>41.7</v>
      </c>
      <c r="AD47" s="53">
        <v>4.5999999999999996</v>
      </c>
    </row>
    <row r="48" spans="1:30" ht="16.5" customHeight="1" x14ac:dyDescent="0.25">
      <c r="A48" s="7"/>
      <c r="B48" s="7"/>
      <c r="C48" s="7"/>
      <c r="D48" s="7"/>
      <c r="E48" s="7" t="s">
        <v>453</v>
      </c>
      <c r="F48" s="7"/>
      <c r="G48" s="7"/>
      <c r="H48" s="7"/>
      <c r="I48" s="7"/>
      <c r="J48" s="7"/>
      <c r="K48" s="7"/>
      <c r="L48" s="9" t="s">
        <v>216</v>
      </c>
      <c r="M48" s="32">
        <v>49.4</v>
      </c>
      <c r="N48" s="53">
        <v>6.8</v>
      </c>
      <c r="O48" s="32">
        <v>44.9</v>
      </c>
      <c r="P48" s="53">
        <v>6.9</v>
      </c>
      <c r="Q48" s="32">
        <v>46.4</v>
      </c>
      <c r="R48" s="53">
        <v>7.4</v>
      </c>
      <c r="S48" s="32">
        <v>53.1</v>
      </c>
      <c r="T48" s="51">
        <v>12</v>
      </c>
      <c r="U48" s="32">
        <v>42.9</v>
      </c>
      <c r="V48" s="53">
        <v>9.3000000000000007</v>
      </c>
      <c r="W48" s="32">
        <v>43.1</v>
      </c>
      <c r="X48" s="53">
        <v>8.6999999999999993</v>
      </c>
      <c r="Y48" s="32">
        <v>37</v>
      </c>
      <c r="Z48" s="51">
        <v>16.5</v>
      </c>
      <c r="AA48" s="32">
        <v>57.1</v>
      </c>
      <c r="AB48" s="51">
        <v>26</v>
      </c>
      <c r="AC48" s="32">
        <v>46</v>
      </c>
      <c r="AD48" s="53">
        <v>3.8</v>
      </c>
    </row>
    <row r="49" spans="1:30" ht="16.5" customHeight="1" x14ac:dyDescent="0.25">
      <c r="A49" s="7"/>
      <c r="B49" s="7" t="s">
        <v>455</v>
      </c>
      <c r="C49" s="7"/>
      <c r="D49" s="7"/>
      <c r="E49" s="7"/>
      <c r="F49" s="7"/>
      <c r="G49" s="7"/>
      <c r="H49" s="7"/>
      <c r="I49" s="7"/>
      <c r="J49" s="7"/>
      <c r="K49" s="7"/>
      <c r="L49" s="9"/>
      <c r="M49" s="10"/>
      <c r="N49" s="7"/>
      <c r="O49" s="10"/>
      <c r="P49" s="7"/>
      <c r="Q49" s="10"/>
      <c r="R49" s="7"/>
      <c r="S49" s="10"/>
      <c r="T49" s="7"/>
      <c r="U49" s="10"/>
      <c r="V49" s="7"/>
      <c r="W49" s="10"/>
      <c r="X49" s="7"/>
      <c r="Y49" s="10"/>
      <c r="Z49" s="7"/>
      <c r="AA49" s="10"/>
      <c r="AB49" s="7"/>
      <c r="AC49" s="10"/>
      <c r="AD49" s="7"/>
    </row>
    <row r="50" spans="1:30" ht="16.5" customHeight="1" x14ac:dyDescent="0.25">
      <c r="A50" s="7"/>
      <c r="B50" s="7"/>
      <c r="C50" s="7" t="s">
        <v>299</v>
      </c>
      <c r="D50" s="7"/>
      <c r="E50" s="7"/>
      <c r="F50" s="7"/>
      <c r="G50" s="7"/>
      <c r="H50" s="7"/>
      <c r="I50" s="7"/>
      <c r="J50" s="7"/>
      <c r="K50" s="7"/>
      <c r="L50" s="9"/>
      <c r="M50" s="10"/>
      <c r="N50" s="7"/>
      <c r="O50" s="10"/>
      <c r="P50" s="7"/>
      <c r="Q50" s="10"/>
      <c r="R50" s="7"/>
      <c r="S50" s="10"/>
      <c r="T50" s="7"/>
      <c r="U50" s="10"/>
      <c r="V50" s="7"/>
      <c r="W50" s="10"/>
      <c r="X50" s="7"/>
      <c r="Y50" s="10"/>
      <c r="Z50" s="7"/>
      <c r="AA50" s="10"/>
      <c r="AB50" s="7"/>
      <c r="AC50" s="10"/>
      <c r="AD50" s="7"/>
    </row>
    <row r="51" spans="1:30" ht="16.5" customHeight="1" x14ac:dyDescent="0.25">
      <c r="A51" s="7"/>
      <c r="B51" s="7"/>
      <c r="C51" s="7"/>
      <c r="D51" s="7" t="s">
        <v>475</v>
      </c>
      <c r="E51" s="7"/>
      <c r="F51" s="7"/>
      <c r="G51" s="7"/>
      <c r="H51" s="7"/>
      <c r="I51" s="7"/>
      <c r="J51" s="7"/>
      <c r="K51" s="7"/>
      <c r="L51" s="9"/>
      <c r="M51" s="10"/>
      <c r="N51" s="7"/>
      <c r="O51" s="10"/>
      <c r="P51" s="7"/>
      <c r="Q51" s="10"/>
      <c r="R51" s="7"/>
      <c r="S51" s="10"/>
      <c r="T51" s="7"/>
      <c r="U51" s="10"/>
      <c r="V51" s="7"/>
      <c r="W51" s="10"/>
      <c r="X51" s="7"/>
      <c r="Y51" s="10"/>
      <c r="Z51" s="7"/>
      <c r="AA51" s="10"/>
      <c r="AB51" s="7"/>
      <c r="AC51" s="10"/>
      <c r="AD51" s="7"/>
    </row>
    <row r="52" spans="1:30" ht="16.5" customHeight="1" x14ac:dyDescent="0.25">
      <c r="A52" s="7"/>
      <c r="B52" s="7"/>
      <c r="C52" s="7"/>
      <c r="D52" s="7"/>
      <c r="E52" s="7" t="s">
        <v>451</v>
      </c>
      <c r="F52" s="7"/>
      <c r="G52" s="7"/>
      <c r="H52" s="7"/>
      <c r="I52" s="7"/>
      <c r="J52" s="7"/>
      <c r="K52" s="7"/>
      <c r="L52" s="9" t="s">
        <v>300</v>
      </c>
      <c r="M52" s="32">
        <v>22.6</v>
      </c>
      <c r="N52" s="53">
        <v>7</v>
      </c>
      <c r="O52" s="32">
        <v>10.8</v>
      </c>
      <c r="P52" s="53">
        <v>4.2</v>
      </c>
      <c r="Q52" s="32">
        <v>13.8</v>
      </c>
      <c r="R52" s="53">
        <v>4.0999999999999996</v>
      </c>
      <c r="S52" s="31">
        <v>5.6</v>
      </c>
      <c r="T52" s="53">
        <v>2.5</v>
      </c>
      <c r="U52" s="47">
        <v>3.7</v>
      </c>
      <c r="V52" s="53">
        <v>2.4</v>
      </c>
      <c r="W52" s="47">
        <v>1</v>
      </c>
      <c r="X52" s="53">
        <v>0.6</v>
      </c>
      <c r="Y52" s="47">
        <v>0.6</v>
      </c>
      <c r="Z52" s="53">
        <v>0.5</v>
      </c>
      <c r="AA52" s="47">
        <v>0.5</v>
      </c>
      <c r="AB52" s="53">
        <v>0.4</v>
      </c>
      <c r="AC52" s="32">
        <v>58.6</v>
      </c>
      <c r="AD52" s="53">
        <v>9.6</v>
      </c>
    </row>
    <row r="53" spans="1:30" ht="16.5" customHeight="1" x14ac:dyDescent="0.25">
      <c r="A53" s="7"/>
      <c r="B53" s="7"/>
      <c r="C53" s="7"/>
      <c r="D53" s="7"/>
      <c r="E53" s="7" t="s">
        <v>452</v>
      </c>
      <c r="F53" s="7"/>
      <c r="G53" s="7"/>
      <c r="H53" s="7"/>
      <c r="I53" s="7"/>
      <c r="J53" s="7"/>
      <c r="K53" s="7"/>
      <c r="L53" s="9" t="s">
        <v>300</v>
      </c>
      <c r="M53" s="32">
        <v>31.9</v>
      </c>
      <c r="N53" s="53">
        <v>8.1999999999999993</v>
      </c>
      <c r="O53" s="32">
        <v>25.3</v>
      </c>
      <c r="P53" s="53">
        <v>5.8</v>
      </c>
      <c r="Q53" s="32">
        <v>21.2</v>
      </c>
      <c r="R53" s="53">
        <v>5.6</v>
      </c>
      <c r="S53" s="32">
        <v>10.3</v>
      </c>
      <c r="T53" s="53">
        <v>3.5</v>
      </c>
      <c r="U53" s="31">
        <v>7.3</v>
      </c>
      <c r="V53" s="53">
        <v>2.8</v>
      </c>
      <c r="W53" s="31">
        <v>3.1</v>
      </c>
      <c r="X53" s="53">
        <v>1.1000000000000001</v>
      </c>
      <c r="Y53" s="31">
        <v>1.6</v>
      </c>
      <c r="Z53" s="53">
        <v>0.7</v>
      </c>
      <c r="AA53" s="47">
        <v>0.5</v>
      </c>
      <c r="AB53" s="53">
        <v>0.4</v>
      </c>
      <c r="AC53" s="29">
        <v>101.1</v>
      </c>
      <c r="AD53" s="51">
        <v>14.2</v>
      </c>
    </row>
    <row r="54" spans="1:30" ht="16.5" customHeight="1" x14ac:dyDescent="0.25">
      <c r="A54" s="7"/>
      <c r="B54" s="7"/>
      <c r="C54" s="7"/>
      <c r="D54" s="7"/>
      <c r="E54" s="7" t="s">
        <v>453</v>
      </c>
      <c r="F54" s="7"/>
      <c r="G54" s="7"/>
      <c r="H54" s="7"/>
      <c r="I54" s="7"/>
      <c r="J54" s="7"/>
      <c r="K54" s="7"/>
      <c r="L54" s="9" t="s">
        <v>300</v>
      </c>
      <c r="M54" s="32">
        <v>54.5</v>
      </c>
      <c r="N54" s="51">
        <v>11.5</v>
      </c>
      <c r="O54" s="32">
        <v>36.1</v>
      </c>
      <c r="P54" s="53">
        <v>7.9</v>
      </c>
      <c r="Q54" s="32">
        <v>34.9</v>
      </c>
      <c r="R54" s="53">
        <v>6.8</v>
      </c>
      <c r="S54" s="32">
        <v>15.9</v>
      </c>
      <c r="T54" s="53">
        <v>4</v>
      </c>
      <c r="U54" s="32">
        <v>11</v>
      </c>
      <c r="V54" s="53">
        <v>3.9</v>
      </c>
      <c r="W54" s="31">
        <v>4.0999999999999996</v>
      </c>
      <c r="X54" s="53">
        <v>1.2</v>
      </c>
      <c r="Y54" s="31">
        <v>2.2000000000000002</v>
      </c>
      <c r="Z54" s="53">
        <v>0.9</v>
      </c>
      <c r="AA54" s="47">
        <v>1</v>
      </c>
      <c r="AB54" s="53">
        <v>0.5</v>
      </c>
      <c r="AC54" s="29">
        <v>159.69999999999999</v>
      </c>
      <c r="AD54" s="51">
        <v>15.8</v>
      </c>
    </row>
    <row r="55" spans="1:30" ht="16.5" customHeight="1" x14ac:dyDescent="0.25">
      <c r="A55" s="7"/>
      <c r="B55" s="7"/>
      <c r="C55" s="7"/>
      <c r="D55" s="7" t="s">
        <v>476</v>
      </c>
      <c r="E55" s="7"/>
      <c r="F55" s="7"/>
      <c r="G55" s="7"/>
      <c r="H55" s="7"/>
      <c r="I55" s="7"/>
      <c r="J55" s="7"/>
      <c r="K55" s="7"/>
      <c r="L55" s="9"/>
      <c r="M55" s="10"/>
      <c r="N55" s="7"/>
      <c r="O55" s="10"/>
      <c r="P55" s="7"/>
      <c r="Q55" s="10"/>
      <c r="R55" s="7"/>
      <c r="S55" s="10"/>
      <c r="T55" s="7"/>
      <c r="U55" s="10"/>
      <c r="V55" s="7"/>
      <c r="W55" s="10"/>
      <c r="X55" s="7"/>
      <c r="Y55" s="10"/>
      <c r="Z55" s="7"/>
      <c r="AA55" s="10"/>
      <c r="AB55" s="7"/>
      <c r="AC55" s="10"/>
      <c r="AD55" s="7"/>
    </row>
    <row r="56" spans="1:30" ht="16.5" customHeight="1" x14ac:dyDescent="0.25">
      <c r="A56" s="7"/>
      <c r="B56" s="7"/>
      <c r="C56" s="7"/>
      <c r="D56" s="7"/>
      <c r="E56" s="7" t="s">
        <v>451</v>
      </c>
      <c r="F56" s="7"/>
      <c r="G56" s="7"/>
      <c r="H56" s="7"/>
      <c r="I56" s="7"/>
      <c r="J56" s="7"/>
      <c r="K56" s="7"/>
      <c r="L56" s="9" t="s">
        <v>300</v>
      </c>
      <c r="M56" s="32">
        <v>37.5</v>
      </c>
      <c r="N56" s="53">
        <v>8.6999999999999993</v>
      </c>
      <c r="O56" s="32">
        <v>22.4</v>
      </c>
      <c r="P56" s="53">
        <v>8.3000000000000007</v>
      </c>
      <c r="Q56" s="32">
        <v>30.8</v>
      </c>
      <c r="R56" s="53">
        <v>5.7</v>
      </c>
      <c r="S56" s="32">
        <v>10.199999999999999</v>
      </c>
      <c r="T56" s="53">
        <v>4.5</v>
      </c>
      <c r="U56" s="31">
        <v>7.6</v>
      </c>
      <c r="V56" s="53">
        <v>2.9</v>
      </c>
      <c r="W56" s="31">
        <v>2.7</v>
      </c>
      <c r="X56" s="53">
        <v>1.3</v>
      </c>
      <c r="Y56" s="47">
        <v>1.2</v>
      </c>
      <c r="Z56" s="53">
        <v>0.8</v>
      </c>
      <c r="AA56" s="47">
        <v>1.1000000000000001</v>
      </c>
      <c r="AB56" s="53">
        <v>0.7</v>
      </c>
      <c r="AC56" s="29">
        <v>113.5</v>
      </c>
      <c r="AD56" s="51">
        <v>12</v>
      </c>
    </row>
    <row r="57" spans="1:30" ht="16.5" customHeight="1" x14ac:dyDescent="0.25">
      <c r="A57" s="7"/>
      <c r="B57" s="7"/>
      <c r="C57" s="7"/>
      <c r="D57" s="7"/>
      <c r="E57" s="7" t="s">
        <v>452</v>
      </c>
      <c r="F57" s="7"/>
      <c r="G57" s="7"/>
      <c r="H57" s="7"/>
      <c r="I57" s="7"/>
      <c r="J57" s="7"/>
      <c r="K57" s="7"/>
      <c r="L57" s="9" t="s">
        <v>300</v>
      </c>
      <c r="M57" s="32">
        <v>86.6</v>
      </c>
      <c r="N57" s="51">
        <v>12.8</v>
      </c>
      <c r="O57" s="32">
        <v>69.599999999999994</v>
      </c>
      <c r="P57" s="53">
        <v>7.6</v>
      </c>
      <c r="Q57" s="32">
        <v>57.9</v>
      </c>
      <c r="R57" s="53">
        <v>9.3000000000000007</v>
      </c>
      <c r="S57" s="32">
        <v>22.6</v>
      </c>
      <c r="T57" s="53">
        <v>4.2</v>
      </c>
      <c r="U57" s="32">
        <v>19.2</v>
      </c>
      <c r="V57" s="53">
        <v>4.7</v>
      </c>
      <c r="W57" s="31">
        <v>8.6</v>
      </c>
      <c r="X57" s="53">
        <v>2.2999999999999998</v>
      </c>
      <c r="Y57" s="31">
        <v>4.0999999999999996</v>
      </c>
      <c r="Z57" s="53">
        <v>1.3</v>
      </c>
      <c r="AA57" s="47">
        <v>1.1000000000000001</v>
      </c>
      <c r="AB57" s="53">
        <v>0.7</v>
      </c>
      <c r="AC57" s="29">
        <v>269.7</v>
      </c>
      <c r="AD57" s="51">
        <v>19.100000000000001</v>
      </c>
    </row>
    <row r="58" spans="1:30" ht="16.5" customHeight="1" x14ac:dyDescent="0.25">
      <c r="A58" s="7"/>
      <c r="B58" s="7"/>
      <c r="C58" s="7"/>
      <c r="D58" s="7"/>
      <c r="E58" s="7" t="s">
        <v>453</v>
      </c>
      <c r="F58" s="7"/>
      <c r="G58" s="7"/>
      <c r="H58" s="7"/>
      <c r="I58" s="7"/>
      <c r="J58" s="7"/>
      <c r="K58" s="7"/>
      <c r="L58" s="9" t="s">
        <v>300</v>
      </c>
      <c r="M58" s="29">
        <v>124</v>
      </c>
      <c r="N58" s="51">
        <v>15.7</v>
      </c>
      <c r="O58" s="32">
        <v>92.1</v>
      </c>
      <c r="P58" s="51">
        <v>10.8</v>
      </c>
      <c r="Q58" s="32">
        <v>88.7</v>
      </c>
      <c r="R58" s="53">
        <v>9.6</v>
      </c>
      <c r="S58" s="32">
        <v>32.799999999999997</v>
      </c>
      <c r="T58" s="53">
        <v>6.1</v>
      </c>
      <c r="U58" s="32">
        <v>26.9</v>
      </c>
      <c r="V58" s="53">
        <v>6.1</v>
      </c>
      <c r="W58" s="32">
        <v>11.3</v>
      </c>
      <c r="X58" s="53">
        <v>2.5</v>
      </c>
      <c r="Y58" s="31">
        <v>5.2</v>
      </c>
      <c r="Z58" s="53">
        <v>1.5</v>
      </c>
      <c r="AA58" s="47">
        <v>2.2000000000000002</v>
      </c>
      <c r="AB58" s="53">
        <v>1.2</v>
      </c>
      <c r="AC58" s="29">
        <v>383.2</v>
      </c>
      <c r="AD58" s="51">
        <v>21.1</v>
      </c>
    </row>
    <row r="59" spans="1:30" ht="16.5" customHeight="1" x14ac:dyDescent="0.25">
      <c r="A59" s="7"/>
      <c r="B59" s="7"/>
      <c r="C59" s="7" t="s">
        <v>301</v>
      </c>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c r="C60" s="7"/>
      <c r="D60" s="7" t="s">
        <v>475</v>
      </c>
      <c r="E60" s="7"/>
      <c r="F60" s="7"/>
      <c r="G60" s="7"/>
      <c r="H60" s="7"/>
      <c r="I60" s="7"/>
      <c r="J60" s="7"/>
      <c r="K60" s="7"/>
      <c r="L60" s="9"/>
      <c r="M60" s="10"/>
      <c r="N60" s="7"/>
      <c r="O60" s="10"/>
      <c r="P60" s="7"/>
      <c r="Q60" s="10"/>
      <c r="R60" s="7"/>
      <c r="S60" s="10"/>
      <c r="T60" s="7"/>
      <c r="U60" s="10"/>
      <c r="V60" s="7"/>
      <c r="W60" s="10"/>
      <c r="X60" s="7"/>
      <c r="Y60" s="10"/>
      <c r="Z60" s="7"/>
      <c r="AA60" s="10"/>
      <c r="AB60" s="7"/>
      <c r="AC60" s="10"/>
      <c r="AD60" s="7"/>
    </row>
    <row r="61" spans="1:30" ht="16.5" customHeight="1" x14ac:dyDescent="0.25">
      <c r="A61" s="7"/>
      <c r="B61" s="7"/>
      <c r="C61" s="7"/>
      <c r="D61" s="7"/>
      <c r="E61" s="7" t="s">
        <v>451</v>
      </c>
      <c r="F61" s="7"/>
      <c r="G61" s="7"/>
      <c r="H61" s="7"/>
      <c r="I61" s="7"/>
      <c r="J61" s="7"/>
      <c r="K61" s="7"/>
      <c r="L61" s="9" t="s">
        <v>216</v>
      </c>
      <c r="M61" s="32">
        <v>60.4</v>
      </c>
      <c r="N61" s="51">
        <v>11.5</v>
      </c>
      <c r="O61" s="32">
        <v>48.2</v>
      </c>
      <c r="P61" s="51">
        <v>14.2</v>
      </c>
      <c r="Q61" s="32">
        <v>44.7</v>
      </c>
      <c r="R61" s="51">
        <v>11.1</v>
      </c>
      <c r="S61" s="32">
        <v>55.2</v>
      </c>
      <c r="T61" s="51">
        <v>17.5</v>
      </c>
      <c r="U61" s="32">
        <v>48.1</v>
      </c>
      <c r="V61" s="51">
        <v>20.2</v>
      </c>
      <c r="W61" s="32">
        <v>36.700000000000003</v>
      </c>
      <c r="X61" s="51">
        <v>17.8</v>
      </c>
      <c r="Y61" s="44">
        <v>50.7</v>
      </c>
      <c r="Z61" s="51">
        <v>26.8</v>
      </c>
      <c r="AA61" s="32">
        <v>45.6</v>
      </c>
      <c r="AB61" s="51">
        <v>20.2</v>
      </c>
      <c r="AC61" s="32">
        <v>51.6</v>
      </c>
      <c r="AD61" s="53">
        <v>5.7</v>
      </c>
    </row>
    <row r="62" spans="1:30" ht="16.5" customHeight="1" x14ac:dyDescent="0.25">
      <c r="A62" s="7"/>
      <c r="B62" s="7"/>
      <c r="C62" s="7"/>
      <c r="D62" s="7"/>
      <c r="E62" s="7" t="s">
        <v>452</v>
      </c>
      <c r="F62" s="7"/>
      <c r="G62" s="7"/>
      <c r="H62" s="7"/>
      <c r="I62" s="7"/>
      <c r="J62" s="7"/>
      <c r="K62" s="7"/>
      <c r="L62" s="9" t="s">
        <v>216</v>
      </c>
      <c r="M62" s="32">
        <v>36.9</v>
      </c>
      <c r="N62" s="53">
        <v>7.4</v>
      </c>
      <c r="O62" s="32">
        <v>36.299999999999997</v>
      </c>
      <c r="P62" s="53">
        <v>8</v>
      </c>
      <c r="Q62" s="32">
        <v>36.6</v>
      </c>
      <c r="R62" s="53">
        <v>7.7</v>
      </c>
      <c r="S62" s="32">
        <v>45.6</v>
      </c>
      <c r="T62" s="53">
        <v>9.6999999999999993</v>
      </c>
      <c r="U62" s="32">
        <v>37.9</v>
      </c>
      <c r="V62" s="51">
        <v>10</v>
      </c>
      <c r="W62" s="32">
        <v>36.299999999999997</v>
      </c>
      <c r="X62" s="51">
        <v>10.8</v>
      </c>
      <c r="Y62" s="32">
        <v>39.799999999999997</v>
      </c>
      <c r="Z62" s="51">
        <v>15.4</v>
      </c>
      <c r="AA62" s="44">
        <v>41</v>
      </c>
      <c r="AB62" s="51">
        <v>35.799999999999997</v>
      </c>
      <c r="AC62" s="32">
        <v>37.5</v>
      </c>
      <c r="AD62" s="53">
        <v>4.2</v>
      </c>
    </row>
    <row r="63" spans="1:30" ht="16.5" customHeight="1" x14ac:dyDescent="0.25">
      <c r="A63" s="14"/>
      <c r="B63" s="14"/>
      <c r="C63" s="14"/>
      <c r="D63" s="14"/>
      <c r="E63" s="14" t="s">
        <v>453</v>
      </c>
      <c r="F63" s="14"/>
      <c r="G63" s="14"/>
      <c r="H63" s="14"/>
      <c r="I63" s="14"/>
      <c r="J63" s="14"/>
      <c r="K63" s="14"/>
      <c r="L63" s="15" t="s">
        <v>216</v>
      </c>
      <c r="M63" s="33">
        <v>44</v>
      </c>
      <c r="N63" s="54">
        <v>6.7</v>
      </c>
      <c r="O63" s="33">
        <v>39.200000000000003</v>
      </c>
      <c r="P63" s="54">
        <v>7.1</v>
      </c>
      <c r="Q63" s="33">
        <v>39.4</v>
      </c>
      <c r="R63" s="54">
        <v>7.1</v>
      </c>
      <c r="S63" s="33">
        <v>48.6</v>
      </c>
      <c r="T63" s="54">
        <v>8.4</v>
      </c>
      <c r="U63" s="33">
        <v>40.799999999999997</v>
      </c>
      <c r="V63" s="54">
        <v>9.5</v>
      </c>
      <c r="W63" s="33">
        <v>36.4</v>
      </c>
      <c r="X63" s="54">
        <v>8.9</v>
      </c>
      <c r="Y63" s="33">
        <v>42.2</v>
      </c>
      <c r="Z63" s="52">
        <v>12.9</v>
      </c>
      <c r="AA63" s="45">
        <v>43.2</v>
      </c>
      <c r="AB63" s="52">
        <v>21.4</v>
      </c>
      <c r="AC63" s="33">
        <v>41.7</v>
      </c>
      <c r="AD63" s="54">
        <v>3.3</v>
      </c>
    </row>
    <row r="64" spans="1:30" ht="4.5" customHeight="1" x14ac:dyDescent="0.25">
      <c r="A64" s="27"/>
      <c r="B64" s="27"/>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6.5" customHeight="1" x14ac:dyDescent="0.25">
      <c r="A65" s="27"/>
      <c r="B65" s="27"/>
      <c r="C65" s="67" t="s">
        <v>355</v>
      </c>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row>
    <row r="66" spans="1:30" ht="4.5" customHeight="1" x14ac:dyDescent="0.25">
      <c r="A66" s="27"/>
      <c r="B66" s="27"/>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6.5" customHeight="1" x14ac:dyDescent="0.25">
      <c r="A67" s="55"/>
      <c r="B67" s="55"/>
      <c r="C67" s="67" t="s">
        <v>456</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ht="16.5" customHeight="1" x14ac:dyDescent="0.25">
      <c r="A68" s="55"/>
      <c r="B68" s="55"/>
      <c r="C68" s="67" t="s">
        <v>457</v>
      </c>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row>
    <row r="69" spans="1:30" ht="4.5" customHeight="1" x14ac:dyDescent="0.25">
      <c r="A69" s="27"/>
      <c r="B69" s="27"/>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6.5" customHeight="1" x14ac:dyDescent="0.25">
      <c r="A70" s="27" t="s">
        <v>139</v>
      </c>
      <c r="B70" s="27"/>
      <c r="C70" s="67" t="s">
        <v>458</v>
      </c>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1:30" ht="29.4" customHeight="1" x14ac:dyDescent="0.25">
      <c r="A71" s="27" t="s">
        <v>141</v>
      </c>
      <c r="B71" s="27"/>
      <c r="C71" s="67" t="s">
        <v>307</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1:30" ht="29.4" customHeight="1" x14ac:dyDescent="0.25">
      <c r="A72" s="27" t="s">
        <v>144</v>
      </c>
      <c r="B72" s="27"/>
      <c r="C72" s="67" t="s">
        <v>459</v>
      </c>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1:30" ht="16.5" customHeight="1" x14ac:dyDescent="0.25">
      <c r="A73" s="27" t="s">
        <v>146</v>
      </c>
      <c r="B73" s="27"/>
      <c r="C73" s="67" t="s">
        <v>308</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ht="29.4" customHeight="1" x14ac:dyDescent="0.25">
      <c r="A74" s="27" t="s">
        <v>150</v>
      </c>
      <c r="B74" s="27"/>
      <c r="C74" s="67" t="s">
        <v>460</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ht="16.5" customHeight="1" x14ac:dyDescent="0.25">
      <c r="A75" s="27" t="s">
        <v>152</v>
      </c>
      <c r="B75" s="27"/>
      <c r="C75" s="67" t="s">
        <v>462</v>
      </c>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row>
    <row r="76" spans="1:30" ht="16.5" customHeight="1" x14ac:dyDescent="0.25">
      <c r="A76" s="27" t="s">
        <v>155</v>
      </c>
      <c r="B76" s="27"/>
      <c r="C76" s="67" t="s">
        <v>465</v>
      </c>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row>
    <row r="77" spans="1:30" ht="29.4" customHeight="1" x14ac:dyDescent="0.25">
      <c r="A77" s="27" t="s">
        <v>157</v>
      </c>
      <c r="B77" s="27"/>
      <c r="C77" s="67" t="s">
        <v>466</v>
      </c>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1:30" ht="29.4" customHeight="1" x14ac:dyDescent="0.25">
      <c r="A78" s="27" t="s">
        <v>159</v>
      </c>
      <c r="B78" s="27"/>
      <c r="C78" s="67" t="s">
        <v>463</v>
      </c>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row>
    <row r="79" spans="1:30" ht="29.4" customHeight="1" x14ac:dyDescent="0.25">
      <c r="A79" s="27" t="s">
        <v>161</v>
      </c>
      <c r="B79" s="27"/>
      <c r="C79" s="67" t="s">
        <v>309</v>
      </c>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row>
    <row r="80" spans="1:30" ht="29.4" customHeight="1" x14ac:dyDescent="0.25">
      <c r="A80" s="27" t="s">
        <v>163</v>
      </c>
      <c r="B80" s="27"/>
      <c r="C80" s="67" t="s">
        <v>464</v>
      </c>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row>
    <row r="81" spans="1:30" ht="16.5" customHeight="1" x14ac:dyDescent="0.25">
      <c r="A81" s="27" t="s">
        <v>165</v>
      </c>
      <c r="B81" s="27"/>
      <c r="C81" s="67" t="s">
        <v>461</v>
      </c>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row>
    <row r="82" spans="1:30" ht="16.5" customHeight="1" x14ac:dyDescent="0.25">
      <c r="A82" s="27" t="s">
        <v>467</v>
      </c>
      <c r="B82" s="27"/>
      <c r="C82" s="67" t="s">
        <v>468</v>
      </c>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row>
    <row r="83" spans="1:30" ht="16.5" customHeight="1" x14ac:dyDescent="0.25">
      <c r="A83" s="27" t="s">
        <v>469</v>
      </c>
      <c r="B83" s="27"/>
      <c r="C83" s="67" t="s">
        <v>470</v>
      </c>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row>
    <row r="84" spans="1:30" ht="4.5" customHeight="1" x14ac:dyDescent="0.25"/>
    <row r="85" spans="1:30" ht="16.5" customHeight="1" x14ac:dyDescent="0.25">
      <c r="A85" s="28" t="s">
        <v>167</v>
      </c>
      <c r="B85" s="27"/>
      <c r="C85" s="27"/>
      <c r="D85" s="27"/>
      <c r="E85" s="67" t="s">
        <v>471</v>
      </c>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row>
  </sheetData>
  <mergeCells count="28">
    <mergeCell ref="W2:X2"/>
    <mergeCell ref="Y2:Z2"/>
    <mergeCell ref="AA2:AB2"/>
    <mergeCell ref="AC2:AD2"/>
    <mergeCell ref="K1:AD1"/>
    <mergeCell ref="M2:N2"/>
    <mergeCell ref="O2:P2"/>
    <mergeCell ref="Q2:R2"/>
    <mergeCell ref="S2:T2"/>
    <mergeCell ref="U2:V2"/>
    <mergeCell ref="C65:AD65"/>
    <mergeCell ref="C67:AD67"/>
    <mergeCell ref="C68:AD68"/>
    <mergeCell ref="C70:AD70"/>
    <mergeCell ref="C71:AD71"/>
    <mergeCell ref="C72:AD72"/>
    <mergeCell ref="C73:AD73"/>
    <mergeCell ref="C74:AD74"/>
    <mergeCell ref="C75:AD75"/>
    <mergeCell ref="C76:AD76"/>
    <mergeCell ref="C82:AD82"/>
    <mergeCell ref="C83:AD83"/>
    <mergeCell ref="E85:AD85"/>
    <mergeCell ref="C77:AD77"/>
    <mergeCell ref="C78:AD78"/>
    <mergeCell ref="C79:AD79"/>
    <mergeCell ref="C80:AD80"/>
    <mergeCell ref="C81:AD81"/>
  </mergeCells>
  <pageMargins left="0.7" right="0.7" top="0.75" bottom="0.75" header="0.3" footer="0.3"/>
  <pageSetup paperSize="9" fitToHeight="0" orientation="landscape" horizontalDpi="300" verticalDpi="300"/>
  <headerFooter scaleWithDoc="0" alignWithMargins="0">
    <oddHeader>&amp;C&amp;"Arial"&amp;8TABLE 15A.16</oddHeader>
    <oddFooter>&amp;L&amp;"Arial"&amp;8REPORT ON
GOVERNMENT
SERVICES 2022&amp;R&amp;"Arial"&amp;8SERVICES FOR PEOPLE
WITH DISABILITY
PAGE &amp;B&amp;P&amp;B</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U72"/>
  <sheetViews>
    <sheetView showGridLines="0" workbookViewId="0"/>
  </sheetViews>
  <sheetFormatPr defaultRowHeight="13.2" x14ac:dyDescent="0.25"/>
  <cols>
    <col min="1" max="10" width="1.6640625" customWidth="1"/>
    <col min="11" max="11" width="13.33203125" customWidth="1"/>
    <col min="12" max="12" width="5.44140625" customWidth="1"/>
    <col min="13" max="21" width="8.44140625" customWidth="1"/>
  </cols>
  <sheetData>
    <row r="1" spans="1:21" ht="33.9" customHeight="1" x14ac:dyDescent="0.25">
      <c r="A1" s="8" t="s">
        <v>477</v>
      </c>
      <c r="B1" s="8"/>
      <c r="C1" s="8"/>
      <c r="D1" s="8"/>
      <c r="E1" s="8"/>
      <c r="F1" s="8"/>
      <c r="G1" s="8"/>
      <c r="H1" s="8"/>
      <c r="I1" s="8"/>
      <c r="J1" s="8"/>
      <c r="K1" s="72" t="s">
        <v>478</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479</v>
      </c>
      <c r="T2" s="13" t="s">
        <v>100</v>
      </c>
      <c r="U2" s="13" t="s">
        <v>103</v>
      </c>
    </row>
    <row r="3" spans="1:21" ht="16.5" customHeight="1" x14ac:dyDescent="0.25">
      <c r="A3" s="7" t="s">
        <v>480</v>
      </c>
      <c r="B3" s="7"/>
      <c r="C3" s="7"/>
      <c r="D3" s="7"/>
      <c r="E3" s="7"/>
      <c r="F3" s="7"/>
      <c r="G3" s="7"/>
      <c r="H3" s="7"/>
      <c r="I3" s="7"/>
      <c r="J3" s="7"/>
      <c r="K3" s="7"/>
      <c r="L3" s="9"/>
      <c r="M3" s="10"/>
      <c r="N3" s="10"/>
      <c r="O3" s="10"/>
      <c r="P3" s="10"/>
      <c r="Q3" s="10"/>
      <c r="R3" s="10"/>
      <c r="S3" s="10"/>
      <c r="T3" s="10"/>
      <c r="U3" s="10"/>
    </row>
    <row r="4" spans="1:21" ht="16.5" customHeight="1" x14ac:dyDescent="0.25">
      <c r="A4" s="7"/>
      <c r="B4" s="7" t="s">
        <v>481</v>
      </c>
      <c r="C4" s="7"/>
      <c r="D4" s="7"/>
      <c r="E4" s="7"/>
      <c r="F4" s="7"/>
      <c r="G4" s="7"/>
      <c r="H4" s="7"/>
      <c r="I4" s="7"/>
      <c r="J4" s="7"/>
      <c r="K4" s="7"/>
      <c r="L4" s="9"/>
      <c r="M4" s="10"/>
      <c r="N4" s="10"/>
      <c r="O4" s="10"/>
      <c r="P4" s="10"/>
      <c r="Q4" s="10"/>
      <c r="R4" s="10"/>
      <c r="S4" s="10"/>
      <c r="T4" s="10"/>
      <c r="U4" s="10"/>
    </row>
    <row r="5" spans="1:21" ht="16.5" customHeight="1" x14ac:dyDescent="0.25">
      <c r="A5" s="7"/>
      <c r="B5" s="7"/>
      <c r="C5" s="7" t="s">
        <v>334</v>
      </c>
      <c r="D5" s="7"/>
      <c r="E5" s="7"/>
      <c r="F5" s="7"/>
      <c r="G5" s="7"/>
      <c r="H5" s="7"/>
      <c r="I5" s="7"/>
      <c r="J5" s="7"/>
      <c r="K5" s="7"/>
      <c r="L5" s="9"/>
      <c r="M5" s="10"/>
      <c r="N5" s="10"/>
      <c r="O5" s="10"/>
      <c r="P5" s="10"/>
      <c r="Q5" s="10"/>
      <c r="R5" s="10"/>
      <c r="S5" s="10"/>
      <c r="T5" s="10"/>
      <c r="U5" s="10"/>
    </row>
    <row r="6" spans="1:21" ht="16.5" customHeight="1" x14ac:dyDescent="0.25">
      <c r="A6" s="7"/>
      <c r="B6" s="7"/>
      <c r="C6" s="7"/>
      <c r="D6" s="7" t="s">
        <v>482</v>
      </c>
      <c r="E6" s="7"/>
      <c r="F6" s="7"/>
      <c r="G6" s="7"/>
      <c r="H6" s="7"/>
      <c r="I6" s="7"/>
      <c r="J6" s="7"/>
      <c r="K6" s="7"/>
      <c r="L6" s="9" t="s">
        <v>367</v>
      </c>
      <c r="M6" s="32">
        <v>16</v>
      </c>
      <c r="N6" s="32">
        <v>16.399999999999999</v>
      </c>
      <c r="O6" s="32">
        <v>16.2</v>
      </c>
      <c r="P6" s="32">
        <v>14.7</v>
      </c>
      <c r="Q6" s="32">
        <v>23.7</v>
      </c>
      <c r="R6" s="30" t="s">
        <v>128</v>
      </c>
      <c r="S6" s="32">
        <v>19.3</v>
      </c>
      <c r="T6" s="30" t="s">
        <v>128</v>
      </c>
      <c r="U6" s="32">
        <v>16.600000000000001</v>
      </c>
    </row>
    <row r="7" spans="1:21" ht="16.5" customHeight="1" x14ac:dyDescent="0.25">
      <c r="A7" s="7"/>
      <c r="B7" s="7"/>
      <c r="C7" s="7"/>
      <c r="D7" s="7" t="s">
        <v>483</v>
      </c>
      <c r="E7" s="7"/>
      <c r="F7" s="7"/>
      <c r="G7" s="7"/>
      <c r="H7" s="7"/>
      <c r="I7" s="7"/>
      <c r="J7" s="7"/>
      <c r="K7" s="7"/>
      <c r="L7" s="9" t="s">
        <v>367</v>
      </c>
      <c r="M7" s="29">
        <v>772.7</v>
      </c>
      <c r="N7" s="29">
        <v>748.2</v>
      </c>
      <c r="O7" s="29">
        <v>691.4</v>
      </c>
      <c r="P7" s="29">
        <v>739.9</v>
      </c>
      <c r="Q7" s="29">
        <v>868.8</v>
      </c>
      <c r="R7" s="30" t="s">
        <v>128</v>
      </c>
      <c r="S7" s="29">
        <v>951.8</v>
      </c>
      <c r="T7" s="30" t="s">
        <v>128</v>
      </c>
      <c r="U7" s="29">
        <v>758.7</v>
      </c>
    </row>
    <row r="8" spans="1:21" ht="16.5" customHeight="1" x14ac:dyDescent="0.25">
      <c r="A8" s="7"/>
      <c r="B8" s="7"/>
      <c r="C8" s="7" t="s">
        <v>484</v>
      </c>
      <c r="D8" s="7"/>
      <c r="E8" s="7"/>
      <c r="F8" s="7"/>
      <c r="G8" s="7"/>
      <c r="H8" s="7"/>
      <c r="I8" s="7"/>
      <c r="J8" s="7"/>
      <c r="K8" s="7"/>
      <c r="L8" s="9"/>
      <c r="M8" s="10"/>
      <c r="N8" s="10"/>
      <c r="O8" s="10"/>
      <c r="P8" s="10"/>
      <c r="Q8" s="10"/>
      <c r="R8" s="10"/>
      <c r="S8" s="10"/>
      <c r="T8" s="10"/>
      <c r="U8" s="10"/>
    </row>
    <row r="9" spans="1:21" ht="16.5" customHeight="1" x14ac:dyDescent="0.25">
      <c r="A9" s="7"/>
      <c r="B9" s="7"/>
      <c r="C9" s="7"/>
      <c r="D9" s="7" t="s">
        <v>482</v>
      </c>
      <c r="E9" s="7"/>
      <c r="F9" s="7"/>
      <c r="G9" s="7"/>
      <c r="H9" s="7"/>
      <c r="I9" s="7"/>
      <c r="J9" s="7"/>
      <c r="K9" s="7"/>
      <c r="L9" s="9" t="s">
        <v>367</v>
      </c>
      <c r="M9" s="32">
        <v>21.5</v>
      </c>
      <c r="N9" s="32">
        <v>24</v>
      </c>
      <c r="O9" s="32">
        <v>20.7</v>
      </c>
      <c r="P9" s="32">
        <v>16.899999999999999</v>
      </c>
      <c r="Q9" s="32">
        <v>21.9</v>
      </c>
      <c r="R9" s="32">
        <v>19.8</v>
      </c>
      <c r="S9" s="31" t="s">
        <v>110</v>
      </c>
      <c r="T9" s="32">
        <v>16.3</v>
      </c>
      <c r="U9" s="32">
        <v>21.4</v>
      </c>
    </row>
    <row r="10" spans="1:21" ht="16.5" customHeight="1" x14ac:dyDescent="0.25">
      <c r="A10" s="7"/>
      <c r="B10" s="7"/>
      <c r="C10" s="7"/>
      <c r="D10" s="7" t="s">
        <v>483</v>
      </c>
      <c r="E10" s="7"/>
      <c r="F10" s="7"/>
      <c r="G10" s="7"/>
      <c r="H10" s="7"/>
      <c r="I10" s="7"/>
      <c r="J10" s="7"/>
      <c r="K10" s="7"/>
      <c r="L10" s="9" t="s">
        <v>367</v>
      </c>
      <c r="M10" s="29">
        <v>744.6</v>
      </c>
      <c r="N10" s="29">
        <v>771.2</v>
      </c>
      <c r="O10" s="29">
        <v>730.7</v>
      </c>
      <c r="P10" s="29">
        <v>785.9</v>
      </c>
      <c r="Q10" s="29">
        <v>851.2</v>
      </c>
      <c r="R10" s="29">
        <v>758</v>
      </c>
      <c r="S10" s="31" t="s">
        <v>110</v>
      </c>
      <c r="T10" s="29">
        <v>751.8</v>
      </c>
      <c r="U10" s="29">
        <v>757.2</v>
      </c>
    </row>
    <row r="11" spans="1:21" ht="16.5" customHeight="1" x14ac:dyDescent="0.25">
      <c r="A11" s="7"/>
      <c r="B11" s="7"/>
      <c r="C11" s="7" t="s">
        <v>485</v>
      </c>
      <c r="D11" s="7"/>
      <c r="E11" s="7"/>
      <c r="F11" s="7"/>
      <c r="G11" s="7"/>
      <c r="H11" s="7"/>
      <c r="I11" s="7"/>
      <c r="J11" s="7"/>
      <c r="K11" s="7"/>
      <c r="L11" s="9"/>
      <c r="M11" s="10"/>
      <c r="N11" s="10"/>
      <c r="O11" s="10"/>
      <c r="P11" s="10"/>
      <c r="Q11" s="10"/>
      <c r="R11" s="10"/>
      <c r="S11" s="10"/>
      <c r="T11" s="10"/>
      <c r="U11" s="10"/>
    </row>
    <row r="12" spans="1:21" ht="16.5" customHeight="1" x14ac:dyDescent="0.25">
      <c r="A12" s="7"/>
      <c r="B12" s="7"/>
      <c r="C12" s="7"/>
      <c r="D12" s="7" t="s">
        <v>482</v>
      </c>
      <c r="E12" s="7"/>
      <c r="F12" s="7"/>
      <c r="G12" s="7"/>
      <c r="H12" s="7"/>
      <c r="I12" s="7"/>
      <c r="J12" s="7"/>
      <c r="K12" s="7"/>
      <c r="L12" s="9" t="s">
        <v>367</v>
      </c>
      <c r="M12" s="32">
        <v>15.6</v>
      </c>
      <c r="N12" s="32">
        <v>22.2</v>
      </c>
      <c r="O12" s="32">
        <v>11.7</v>
      </c>
      <c r="P12" s="32">
        <v>11.6</v>
      </c>
      <c r="Q12" s="32">
        <v>19.100000000000001</v>
      </c>
      <c r="R12" s="32">
        <v>12</v>
      </c>
      <c r="S12" s="30" t="s">
        <v>128</v>
      </c>
      <c r="T12" s="32">
        <v>18.600000000000001</v>
      </c>
      <c r="U12" s="32">
        <v>14.2</v>
      </c>
    </row>
    <row r="13" spans="1:21" ht="16.5" customHeight="1" x14ac:dyDescent="0.25">
      <c r="A13" s="7"/>
      <c r="B13" s="7"/>
      <c r="C13" s="7"/>
      <c r="D13" s="7" t="s">
        <v>483</v>
      </c>
      <c r="E13" s="7"/>
      <c r="F13" s="7"/>
      <c r="G13" s="7"/>
      <c r="H13" s="7"/>
      <c r="I13" s="7"/>
      <c r="J13" s="7"/>
      <c r="K13" s="7"/>
      <c r="L13" s="9" t="s">
        <v>367</v>
      </c>
      <c r="M13" s="29">
        <v>543.20000000000005</v>
      </c>
      <c r="N13" s="29">
        <v>703.9</v>
      </c>
      <c r="O13" s="29">
        <v>452.5</v>
      </c>
      <c r="P13" s="29">
        <v>693.7</v>
      </c>
      <c r="Q13" s="29">
        <v>749.8</v>
      </c>
      <c r="R13" s="29">
        <v>421.9</v>
      </c>
      <c r="S13" s="30" t="s">
        <v>128</v>
      </c>
      <c r="T13" s="29">
        <v>819.3</v>
      </c>
      <c r="U13" s="29">
        <v>629.5</v>
      </c>
    </row>
    <row r="14" spans="1:21" ht="16.5" customHeight="1" x14ac:dyDescent="0.25">
      <c r="A14" s="7"/>
      <c r="B14" s="7" t="s">
        <v>486</v>
      </c>
      <c r="C14" s="7"/>
      <c r="D14" s="7"/>
      <c r="E14" s="7"/>
      <c r="F14" s="7"/>
      <c r="G14" s="7"/>
      <c r="H14" s="7"/>
      <c r="I14" s="7"/>
      <c r="J14" s="7"/>
      <c r="K14" s="7"/>
      <c r="L14" s="9"/>
      <c r="M14" s="10"/>
      <c r="N14" s="10"/>
      <c r="O14" s="10"/>
      <c r="P14" s="10"/>
      <c r="Q14" s="10"/>
      <c r="R14" s="10"/>
      <c r="S14" s="10"/>
      <c r="T14" s="10"/>
      <c r="U14" s="10"/>
    </row>
    <row r="15" spans="1:21" ht="16.5" customHeight="1" x14ac:dyDescent="0.25">
      <c r="A15" s="7"/>
      <c r="B15" s="7"/>
      <c r="C15" s="7" t="s">
        <v>334</v>
      </c>
      <c r="D15" s="7"/>
      <c r="E15" s="7"/>
      <c r="F15" s="7"/>
      <c r="G15" s="7"/>
      <c r="H15" s="7"/>
      <c r="I15" s="7"/>
      <c r="J15" s="7"/>
      <c r="K15" s="7"/>
      <c r="L15" s="9" t="s">
        <v>216</v>
      </c>
      <c r="M15" s="32">
        <v>75.400000000000006</v>
      </c>
      <c r="N15" s="32">
        <v>78.099999999999994</v>
      </c>
      <c r="O15" s="32">
        <v>64.3</v>
      </c>
      <c r="P15" s="32">
        <v>78.400000000000006</v>
      </c>
      <c r="Q15" s="32">
        <v>73.8</v>
      </c>
      <c r="R15" s="30" t="s">
        <v>128</v>
      </c>
      <c r="S15" s="32">
        <v>99.8</v>
      </c>
      <c r="T15" s="30" t="s">
        <v>128</v>
      </c>
      <c r="U15" s="32">
        <v>72.2</v>
      </c>
    </row>
    <row r="16" spans="1:21" ht="16.5" customHeight="1" x14ac:dyDescent="0.25">
      <c r="A16" s="7"/>
      <c r="B16" s="7"/>
      <c r="C16" s="7" t="s">
        <v>484</v>
      </c>
      <c r="D16" s="7"/>
      <c r="E16" s="7"/>
      <c r="F16" s="7"/>
      <c r="G16" s="7"/>
      <c r="H16" s="7"/>
      <c r="I16" s="7"/>
      <c r="J16" s="7"/>
      <c r="K16" s="7"/>
      <c r="L16" s="9" t="s">
        <v>216</v>
      </c>
      <c r="M16" s="32">
        <v>24.1</v>
      </c>
      <c r="N16" s="32">
        <v>21.8</v>
      </c>
      <c r="O16" s="32">
        <v>33.200000000000003</v>
      </c>
      <c r="P16" s="32">
        <v>15.7</v>
      </c>
      <c r="Q16" s="32">
        <v>23</v>
      </c>
      <c r="R16" s="32">
        <v>98</v>
      </c>
      <c r="S16" s="30" t="s">
        <v>128</v>
      </c>
      <c r="T16" s="32">
        <v>61.5</v>
      </c>
      <c r="U16" s="32">
        <v>25.9</v>
      </c>
    </row>
    <row r="17" spans="1:21" ht="16.5" customHeight="1" x14ac:dyDescent="0.25">
      <c r="A17" s="7"/>
      <c r="B17" s="7"/>
      <c r="C17" s="7" t="s">
        <v>485</v>
      </c>
      <c r="D17" s="7"/>
      <c r="E17" s="7"/>
      <c r="F17" s="7"/>
      <c r="G17" s="7"/>
      <c r="H17" s="7"/>
      <c r="I17" s="7"/>
      <c r="J17" s="7"/>
      <c r="K17" s="7"/>
      <c r="L17" s="9" t="s">
        <v>216</v>
      </c>
      <c r="M17" s="31" t="s">
        <v>110</v>
      </c>
      <c r="N17" s="31" t="s">
        <v>110</v>
      </c>
      <c r="O17" s="31">
        <v>2.5</v>
      </c>
      <c r="P17" s="31">
        <v>5.9</v>
      </c>
      <c r="Q17" s="31">
        <v>3.2</v>
      </c>
      <c r="R17" s="31">
        <v>2</v>
      </c>
      <c r="S17" s="30" t="s">
        <v>128</v>
      </c>
      <c r="T17" s="32">
        <v>38.5</v>
      </c>
      <c r="U17" s="31">
        <v>1.9</v>
      </c>
    </row>
    <row r="18" spans="1:21" ht="16.5" customHeight="1" x14ac:dyDescent="0.25">
      <c r="A18" s="7"/>
      <c r="B18" s="7" t="s">
        <v>324</v>
      </c>
      <c r="C18" s="7"/>
      <c r="D18" s="7"/>
      <c r="E18" s="7"/>
      <c r="F18" s="7"/>
      <c r="G18" s="7"/>
      <c r="H18" s="7"/>
      <c r="I18" s="7"/>
      <c r="J18" s="7"/>
      <c r="K18" s="7"/>
      <c r="L18" s="9"/>
      <c r="M18" s="10"/>
      <c r="N18" s="10"/>
      <c r="O18" s="10"/>
      <c r="P18" s="10"/>
      <c r="Q18" s="10"/>
      <c r="R18" s="10"/>
      <c r="S18" s="10"/>
      <c r="T18" s="10"/>
      <c r="U18" s="10"/>
    </row>
    <row r="19" spans="1:21" ht="16.5" customHeight="1" x14ac:dyDescent="0.25">
      <c r="A19" s="7"/>
      <c r="B19" s="7"/>
      <c r="C19" s="7" t="s">
        <v>334</v>
      </c>
      <c r="D19" s="7"/>
      <c r="E19" s="7"/>
      <c r="F19" s="7"/>
      <c r="G19" s="7"/>
      <c r="H19" s="7"/>
      <c r="I19" s="7"/>
      <c r="J19" s="7"/>
      <c r="K19" s="7"/>
      <c r="L19" s="9" t="s">
        <v>216</v>
      </c>
      <c r="M19" s="32">
        <v>69.7</v>
      </c>
      <c r="N19" s="32">
        <v>71</v>
      </c>
      <c r="O19" s="32">
        <v>59.2</v>
      </c>
      <c r="P19" s="32">
        <v>77.599999999999994</v>
      </c>
      <c r="Q19" s="32">
        <v>75.5</v>
      </c>
      <c r="R19" s="30" t="s">
        <v>128</v>
      </c>
      <c r="S19" s="32">
        <v>98.2</v>
      </c>
      <c r="T19" s="30" t="s">
        <v>128</v>
      </c>
      <c r="U19" s="32">
        <v>67.400000000000006</v>
      </c>
    </row>
    <row r="20" spans="1:21" ht="16.5" customHeight="1" x14ac:dyDescent="0.25">
      <c r="A20" s="7"/>
      <c r="B20" s="7"/>
      <c r="C20" s="7" t="s">
        <v>484</v>
      </c>
      <c r="D20" s="7"/>
      <c r="E20" s="7"/>
      <c r="F20" s="7"/>
      <c r="G20" s="7"/>
      <c r="H20" s="7"/>
      <c r="I20" s="7"/>
      <c r="J20" s="7"/>
      <c r="K20" s="7"/>
      <c r="L20" s="9" t="s">
        <v>216</v>
      </c>
      <c r="M20" s="32">
        <v>30</v>
      </c>
      <c r="N20" s="32">
        <v>29</v>
      </c>
      <c r="O20" s="32">
        <v>39.1</v>
      </c>
      <c r="P20" s="32">
        <v>17.899999999999999</v>
      </c>
      <c r="Q20" s="32">
        <v>21.8</v>
      </c>
      <c r="R20" s="32">
        <v>98.8</v>
      </c>
      <c r="S20" s="31">
        <v>1.8</v>
      </c>
      <c r="T20" s="32">
        <v>58.4</v>
      </c>
      <c r="U20" s="32">
        <v>31.1</v>
      </c>
    </row>
    <row r="21" spans="1:21" ht="16.5" customHeight="1" x14ac:dyDescent="0.25">
      <c r="A21" s="7"/>
      <c r="B21" s="7"/>
      <c r="C21" s="7" t="s">
        <v>485</v>
      </c>
      <c r="D21" s="7"/>
      <c r="E21" s="7"/>
      <c r="F21" s="7"/>
      <c r="G21" s="7"/>
      <c r="H21" s="7"/>
      <c r="I21" s="7"/>
      <c r="J21" s="7"/>
      <c r="K21" s="7"/>
      <c r="L21" s="9" t="s">
        <v>216</v>
      </c>
      <c r="M21" s="31" t="s">
        <v>110</v>
      </c>
      <c r="N21" s="31" t="s">
        <v>110</v>
      </c>
      <c r="O21" s="31">
        <v>1.7</v>
      </c>
      <c r="P21" s="31">
        <v>4.5999999999999996</v>
      </c>
      <c r="Q21" s="31">
        <v>2.6</v>
      </c>
      <c r="R21" s="31">
        <v>1.2</v>
      </c>
      <c r="S21" s="30" t="s">
        <v>128</v>
      </c>
      <c r="T21" s="32">
        <v>41.6</v>
      </c>
      <c r="U21" s="31">
        <v>1.5</v>
      </c>
    </row>
    <row r="22" spans="1:21" ht="16.5" customHeight="1" x14ac:dyDescent="0.25">
      <c r="A22" s="7" t="s">
        <v>325</v>
      </c>
      <c r="B22" s="7"/>
      <c r="C22" s="7"/>
      <c r="D22" s="7"/>
      <c r="E22" s="7"/>
      <c r="F22" s="7"/>
      <c r="G22" s="7"/>
      <c r="H22" s="7"/>
      <c r="I22" s="7"/>
      <c r="J22" s="7"/>
      <c r="K22" s="7"/>
      <c r="L22" s="9"/>
      <c r="M22" s="10"/>
      <c r="N22" s="10"/>
      <c r="O22" s="10"/>
      <c r="P22" s="10"/>
      <c r="Q22" s="10"/>
      <c r="R22" s="10"/>
      <c r="S22" s="10"/>
      <c r="T22" s="10"/>
      <c r="U22" s="10"/>
    </row>
    <row r="23" spans="1:21" ht="16.5" customHeight="1" x14ac:dyDescent="0.25">
      <c r="A23" s="7"/>
      <c r="B23" s="7" t="s">
        <v>481</v>
      </c>
      <c r="C23" s="7"/>
      <c r="D23" s="7"/>
      <c r="E23" s="7"/>
      <c r="F23" s="7"/>
      <c r="G23" s="7"/>
      <c r="H23" s="7"/>
      <c r="I23" s="7"/>
      <c r="J23" s="7"/>
      <c r="K23" s="7"/>
      <c r="L23" s="9"/>
      <c r="M23" s="10"/>
      <c r="N23" s="10"/>
      <c r="O23" s="10"/>
      <c r="P23" s="10"/>
      <c r="Q23" s="10"/>
      <c r="R23" s="10"/>
      <c r="S23" s="10"/>
      <c r="T23" s="10"/>
      <c r="U23" s="10"/>
    </row>
    <row r="24" spans="1:21" ht="16.5" customHeight="1" x14ac:dyDescent="0.25">
      <c r="A24" s="7"/>
      <c r="B24" s="7"/>
      <c r="C24" s="7" t="s">
        <v>334</v>
      </c>
      <c r="D24" s="7"/>
      <c r="E24" s="7"/>
      <c r="F24" s="7"/>
      <c r="G24" s="7"/>
      <c r="H24" s="7"/>
      <c r="I24" s="7"/>
      <c r="J24" s="7"/>
      <c r="K24" s="7"/>
      <c r="L24" s="9"/>
      <c r="M24" s="10"/>
      <c r="N24" s="10"/>
      <c r="O24" s="10"/>
      <c r="P24" s="10"/>
      <c r="Q24" s="10"/>
      <c r="R24" s="10"/>
      <c r="S24" s="10"/>
      <c r="T24" s="10"/>
      <c r="U24" s="10"/>
    </row>
    <row r="25" spans="1:21" ht="16.5" customHeight="1" x14ac:dyDescent="0.25">
      <c r="A25" s="7"/>
      <c r="B25" s="7"/>
      <c r="C25" s="7"/>
      <c r="D25" s="7" t="s">
        <v>482</v>
      </c>
      <c r="E25" s="7"/>
      <c r="F25" s="7"/>
      <c r="G25" s="7"/>
      <c r="H25" s="7"/>
      <c r="I25" s="7"/>
      <c r="J25" s="7"/>
      <c r="K25" s="7"/>
      <c r="L25" s="9" t="s">
        <v>367</v>
      </c>
      <c r="M25" s="32">
        <v>14</v>
      </c>
      <c r="N25" s="32">
        <v>14.3</v>
      </c>
      <c r="O25" s="32">
        <v>12.8</v>
      </c>
      <c r="P25" s="32">
        <v>12.1</v>
      </c>
      <c r="Q25" s="32">
        <v>20.5</v>
      </c>
      <c r="R25" s="30" t="s">
        <v>128</v>
      </c>
      <c r="S25" s="32">
        <v>17.600000000000001</v>
      </c>
      <c r="T25" s="30" t="s">
        <v>128</v>
      </c>
      <c r="U25" s="32">
        <v>14.2</v>
      </c>
    </row>
    <row r="26" spans="1:21" ht="16.5" customHeight="1" x14ac:dyDescent="0.25">
      <c r="A26" s="7"/>
      <c r="B26" s="7"/>
      <c r="C26" s="7"/>
      <c r="D26" s="7" t="s">
        <v>483</v>
      </c>
      <c r="E26" s="7"/>
      <c r="F26" s="7"/>
      <c r="G26" s="7"/>
      <c r="H26" s="7"/>
      <c r="I26" s="7"/>
      <c r="J26" s="7"/>
      <c r="K26" s="7"/>
      <c r="L26" s="9" t="s">
        <v>367</v>
      </c>
      <c r="M26" s="29">
        <v>859.2</v>
      </c>
      <c r="N26" s="29">
        <v>786.3</v>
      </c>
      <c r="O26" s="29">
        <v>698.1</v>
      </c>
      <c r="P26" s="29">
        <v>757.7</v>
      </c>
      <c r="Q26" s="29">
        <v>871.1</v>
      </c>
      <c r="R26" s="30" t="s">
        <v>128</v>
      </c>
      <c r="S26" s="29">
        <v>967.1</v>
      </c>
      <c r="T26" s="30" t="s">
        <v>128</v>
      </c>
      <c r="U26" s="29">
        <v>801.3</v>
      </c>
    </row>
    <row r="27" spans="1:21" ht="16.5" customHeight="1" x14ac:dyDescent="0.25">
      <c r="A27" s="7"/>
      <c r="B27" s="7"/>
      <c r="C27" s="7" t="s">
        <v>484</v>
      </c>
      <c r="D27" s="7"/>
      <c r="E27" s="7"/>
      <c r="F27" s="7"/>
      <c r="G27" s="7"/>
      <c r="H27" s="7"/>
      <c r="I27" s="7"/>
      <c r="J27" s="7"/>
      <c r="K27" s="7"/>
      <c r="L27" s="9"/>
      <c r="M27" s="10"/>
      <c r="N27" s="10"/>
      <c r="O27" s="10"/>
      <c r="P27" s="10"/>
      <c r="Q27" s="10"/>
      <c r="R27" s="10"/>
      <c r="S27" s="10"/>
      <c r="T27" s="10"/>
      <c r="U27" s="10"/>
    </row>
    <row r="28" spans="1:21" ht="16.5" customHeight="1" x14ac:dyDescent="0.25">
      <c r="A28" s="7"/>
      <c r="B28" s="7"/>
      <c r="C28" s="7"/>
      <c r="D28" s="7" t="s">
        <v>482</v>
      </c>
      <c r="E28" s="7"/>
      <c r="F28" s="7"/>
      <c r="G28" s="7"/>
      <c r="H28" s="7"/>
      <c r="I28" s="7"/>
      <c r="J28" s="7"/>
      <c r="K28" s="7"/>
      <c r="L28" s="9" t="s">
        <v>367</v>
      </c>
      <c r="M28" s="32">
        <v>18.600000000000001</v>
      </c>
      <c r="N28" s="32">
        <v>20.6</v>
      </c>
      <c r="O28" s="32">
        <v>17.2</v>
      </c>
      <c r="P28" s="32">
        <v>13.9</v>
      </c>
      <c r="Q28" s="32">
        <v>18.899999999999999</v>
      </c>
      <c r="R28" s="32">
        <v>16.600000000000001</v>
      </c>
      <c r="S28" s="30" t="s">
        <v>128</v>
      </c>
      <c r="T28" s="32">
        <v>13.1</v>
      </c>
      <c r="U28" s="32">
        <v>18.2</v>
      </c>
    </row>
    <row r="29" spans="1:21" ht="16.5" customHeight="1" x14ac:dyDescent="0.25">
      <c r="A29" s="7"/>
      <c r="B29" s="7"/>
      <c r="C29" s="7"/>
      <c r="D29" s="7" t="s">
        <v>483</v>
      </c>
      <c r="E29" s="7"/>
      <c r="F29" s="7"/>
      <c r="G29" s="7"/>
      <c r="H29" s="7"/>
      <c r="I29" s="7"/>
      <c r="J29" s="7"/>
      <c r="K29" s="7"/>
      <c r="L29" s="9" t="s">
        <v>367</v>
      </c>
      <c r="M29" s="29">
        <v>811.2</v>
      </c>
      <c r="N29" s="29">
        <v>804.2</v>
      </c>
      <c r="O29" s="29">
        <v>781</v>
      </c>
      <c r="P29" s="29">
        <v>801.7</v>
      </c>
      <c r="Q29" s="29">
        <v>860.6</v>
      </c>
      <c r="R29" s="29">
        <v>811</v>
      </c>
      <c r="S29" s="30" t="s">
        <v>128</v>
      </c>
      <c r="T29" s="29">
        <v>843.4</v>
      </c>
      <c r="U29" s="29">
        <v>805.5</v>
      </c>
    </row>
    <row r="30" spans="1:21" ht="16.5" customHeight="1" x14ac:dyDescent="0.25">
      <c r="A30" s="7"/>
      <c r="B30" s="7"/>
      <c r="C30" s="7" t="s">
        <v>485</v>
      </c>
      <c r="D30" s="7"/>
      <c r="E30" s="7"/>
      <c r="F30" s="7"/>
      <c r="G30" s="7"/>
      <c r="H30" s="7"/>
      <c r="I30" s="7"/>
      <c r="J30" s="7"/>
      <c r="K30" s="7"/>
      <c r="L30" s="9"/>
      <c r="M30" s="10"/>
      <c r="N30" s="10"/>
      <c r="O30" s="10"/>
      <c r="P30" s="10"/>
      <c r="Q30" s="10"/>
      <c r="R30" s="10"/>
      <c r="S30" s="10"/>
      <c r="T30" s="10"/>
      <c r="U30" s="10"/>
    </row>
    <row r="31" spans="1:21" ht="16.5" customHeight="1" x14ac:dyDescent="0.25">
      <c r="A31" s="7"/>
      <c r="B31" s="7"/>
      <c r="C31" s="7"/>
      <c r="D31" s="7" t="s">
        <v>482</v>
      </c>
      <c r="E31" s="7"/>
      <c r="F31" s="7"/>
      <c r="G31" s="7"/>
      <c r="H31" s="7"/>
      <c r="I31" s="7"/>
      <c r="J31" s="7"/>
      <c r="K31" s="7"/>
      <c r="L31" s="9" t="s">
        <v>367</v>
      </c>
      <c r="M31" s="32">
        <v>12.2</v>
      </c>
      <c r="N31" s="32">
        <v>18.899999999999999</v>
      </c>
      <c r="O31" s="31">
        <v>9.6</v>
      </c>
      <c r="P31" s="31">
        <v>8.9</v>
      </c>
      <c r="Q31" s="32">
        <v>16.3</v>
      </c>
      <c r="R31" s="32">
        <v>10.4</v>
      </c>
      <c r="S31" s="30" t="s">
        <v>128</v>
      </c>
      <c r="T31" s="32">
        <v>15.5</v>
      </c>
      <c r="U31" s="32">
        <v>11.5</v>
      </c>
    </row>
    <row r="32" spans="1:21" ht="16.5" customHeight="1" x14ac:dyDescent="0.25">
      <c r="A32" s="7"/>
      <c r="B32" s="7"/>
      <c r="C32" s="7"/>
      <c r="D32" s="7" t="s">
        <v>483</v>
      </c>
      <c r="E32" s="7"/>
      <c r="F32" s="7"/>
      <c r="G32" s="7"/>
      <c r="H32" s="7"/>
      <c r="I32" s="7"/>
      <c r="J32" s="7"/>
      <c r="K32" s="7"/>
      <c r="L32" s="9" t="s">
        <v>367</v>
      </c>
      <c r="M32" s="29">
        <v>537.29999999999995</v>
      </c>
      <c r="N32" s="29">
        <v>710.7</v>
      </c>
      <c r="O32" s="29">
        <v>477.5</v>
      </c>
      <c r="P32" s="29">
        <v>679.9</v>
      </c>
      <c r="Q32" s="29">
        <v>751.5</v>
      </c>
      <c r="R32" s="29">
        <v>467.1</v>
      </c>
      <c r="S32" s="30" t="s">
        <v>128</v>
      </c>
      <c r="T32" s="29">
        <v>872.9</v>
      </c>
      <c r="U32" s="29">
        <v>646.20000000000005</v>
      </c>
    </row>
    <row r="33" spans="1:21" ht="16.5" customHeight="1" x14ac:dyDescent="0.25">
      <c r="A33" s="7"/>
      <c r="B33" s="7" t="s">
        <v>486</v>
      </c>
      <c r="C33" s="7"/>
      <c r="D33" s="7"/>
      <c r="E33" s="7"/>
      <c r="F33" s="7"/>
      <c r="G33" s="7"/>
      <c r="H33" s="7"/>
      <c r="I33" s="7"/>
      <c r="J33" s="7"/>
      <c r="K33" s="7"/>
      <c r="L33" s="9"/>
      <c r="M33" s="10"/>
      <c r="N33" s="10"/>
      <c r="O33" s="10"/>
      <c r="P33" s="10"/>
      <c r="Q33" s="10"/>
      <c r="R33" s="10"/>
      <c r="S33" s="10"/>
      <c r="T33" s="10"/>
      <c r="U33" s="10"/>
    </row>
    <row r="34" spans="1:21" ht="16.5" customHeight="1" x14ac:dyDescent="0.25">
      <c r="A34" s="7"/>
      <c r="B34" s="7"/>
      <c r="C34" s="7" t="s">
        <v>334</v>
      </c>
      <c r="D34" s="7"/>
      <c r="E34" s="7"/>
      <c r="F34" s="7"/>
      <c r="G34" s="7"/>
      <c r="H34" s="7"/>
      <c r="I34" s="7"/>
      <c r="J34" s="7"/>
      <c r="K34" s="7"/>
      <c r="L34" s="9" t="s">
        <v>216</v>
      </c>
      <c r="M34" s="32">
        <v>75.3</v>
      </c>
      <c r="N34" s="32">
        <v>78</v>
      </c>
      <c r="O34" s="32">
        <v>64</v>
      </c>
      <c r="P34" s="32">
        <v>78.2</v>
      </c>
      <c r="Q34" s="32">
        <v>73.7</v>
      </c>
      <c r="R34" s="30" t="s">
        <v>128</v>
      </c>
      <c r="S34" s="29">
        <v>100</v>
      </c>
      <c r="T34" s="30" t="s">
        <v>128</v>
      </c>
      <c r="U34" s="32">
        <v>72.099999999999994</v>
      </c>
    </row>
    <row r="35" spans="1:21" ht="16.5" customHeight="1" x14ac:dyDescent="0.25">
      <c r="A35" s="7"/>
      <c r="B35" s="7"/>
      <c r="C35" s="7" t="s">
        <v>484</v>
      </c>
      <c r="D35" s="7"/>
      <c r="E35" s="7"/>
      <c r="F35" s="7"/>
      <c r="G35" s="7"/>
      <c r="H35" s="7"/>
      <c r="I35" s="7"/>
      <c r="J35" s="7"/>
      <c r="K35" s="7"/>
      <c r="L35" s="9" t="s">
        <v>216</v>
      </c>
      <c r="M35" s="32">
        <v>24.3</v>
      </c>
      <c r="N35" s="32">
        <v>22</v>
      </c>
      <c r="O35" s="32">
        <v>33.4</v>
      </c>
      <c r="P35" s="32">
        <v>15.8</v>
      </c>
      <c r="Q35" s="32">
        <v>23.1</v>
      </c>
      <c r="R35" s="32">
        <v>98</v>
      </c>
      <c r="S35" s="30" t="s">
        <v>128</v>
      </c>
      <c r="T35" s="32">
        <v>61.7</v>
      </c>
      <c r="U35" s="32">
        <v>26</v>
      </c>
    </row>
    <row r="36" spans="1:21" ht="16.5" customHeight="1" x14ac:dyDescent="0.25">
      <c r="A36" s="7"/>
      <c r="B36" s="7"/>
      <c r="C36" s="7" t="s">
        <v>485</v>
      </c>
      <c r="D36" s="7"/>
      <c r="E36" s="7"/>
      <c r="F36" s="7"/>
      <c r="G36" s="7"/>
      <c r="H36" s="7"/>
      <c r="I36" s="7"/>
      <c r="J36" s="7"/>
      <c r="K36" s="7"/>
      <c r="L36" s="9" t="s">
        <v>216</v>
      </c>
      <c r="M36" s="31" t="s">
        <v>110</v>
      </c>
      <c r="N36" s="31" t="s">
        <v>110</v>
      </c>
      <c r="O36" s="31">
        <v>2.6</v>
      </c>
      <c r="P36" s="31">
        <v>5.9</v>
      </c>
      <c r="Q36" s="31">
        <v>3.2</v>
      </c>
      <c r="R36" s="31">
        <v>2</v>
      </c>
      <c r="S36" s="30" t="s">
        <v>128</v>
      </c>
      <c r="T36" s="32">
        <v>38.299999999999997</v>
      </c>
      <c r="U36" s="31">
        <v>1.9</v>
      </c>
    </row>
    <row r="37" spans="1:21" ht="16.5" customHeight="1" x14ac:dyDescent="0.25">
      <c r="A37" s="7"/>
      <c r="B37" s="7" t="s">
        <v>324</v>
      </c>
      <c r="C37" s="7"/>
      <c r="D37" s="7"/>
      <c r="E37" s="7"/>
      <c r="F37" s="7"/>
      <c r="G37" s="7"/>
      <c r="H37" s="7"/>
      <c r="I37" s="7"/>
      <c r="J37" s="7"/>
      <c r="K37" s="7"/>
      <c r="L37" s="9"/>
      <c r="M37" s="10"/>
      <c r="N37" s="10"/>
      <c r="O37" s="10"/>
      <c r="P37" s="10"/>
      <c r="Q37" s="10"/>
      <c r="R37" s="10"/>
      <c r="S37" s="10"/>
      <c r="T37" s="10"/>
      <c r="U37" s="10"/>
    </row>
    <row r="38" spans="1:21" ht="16.5" customHeight="1" x14ac:dyDescent="0.25">
      <c r="A38" s="7"/>
      <c r="B38" s="7"/>
      <c r="C38" s="7" t="s">
        <v>334</v>
      </c>
      <c r="D38" s="7"/>
      <c r="E38" s="7"/>
      <c r="F38" s="7"/>
      <c r="G38" s="7"/>
      <c r="H38" s="7"/>
      <c r="I38" s="7"/>
      <c r="J38" s="7"/>
      <c r="K38" s="7"/>
      <c r="L38" s="9" t="s">
        <v>216</v>
      </c>
      <c r="M38" s="32">
        <v>69.7</v>
      </c>
      <c r="N38" s="32">
        <v>71.099999999999994</v>
      </c>
      <c r="O38" s="32">
        <v>57.8</v>
      </c>
      <c r="P38" s="32">
        <v>77.599999999999994</v>
      </c>
      <c r="Q38" s="32">
        <v>75.5</v>
      </c>
      <c r="R38" s="30" t="s">
        <v>128</v>
      </c>
      <c r="S38" s="29">
        <v>100</v>
      </c>
      <c r="T38" s="30" t="s">
        <v>128</v>
      </c>
      <c r="U38" s="32">
        <v>67.400000000000006</v>
      </c>
    </row>
    <row r="39" spans="1:21" ht="16.5" customHeight="1" x14ac:dyDescent="0.25">
      <c r="A39" s="7"/>
      <c r="B39" s="7"/>
      <c r="C39" s="7" t="s">
        <v>484</v>
      </c>
      <c r="D39" s="7"/>
      <c r="E39" s="7"/>
      <c r="F39" s="7"/>
      <c r="G39" s="7"/>
      <c r="H39" s="7"/>
      <c r="I39" s="7"/>
      <c r="J39" s="7"/>
      <c r="K39" s="7"/>
      <c r="L39" s="9" t="s">
        <v>216</v>
      </c>
      <c r="M39" s="32">
        <v>30</v>
      </c>
      <c r="N39" s="32">
        <v>28.9</v>
      </c>
      <c r="O39" s="32">
        <v>40.4</v>
      </c>
      <c r="P39" s="32">
        <v>18.100000000000001</v>
      </c>
      <c r="Q39" s="32">
        <v>21.8</v>
      </c>
      <c r="R39" s="32">
        <v>98.7</v>
      </c>
      <c r="S39" s="30" t="s">
        <v>128</v>
      </c>
      <c r="T39" s="32">
        <v>57.7</v>
      </c>
      <c r="U39" s="32">
        <v>31.2</v>
      </c>
    </row>
    <row r="40" spans="1:21" ht="16.5" customHeight="1" x14ac:dyDescent="0.25">
      <c r="A40" s="7"/>
      <c r="B40" s="7"/>
      <c r="C40" s="7" t="s">
        <v>485</v>
      </c>
      <c r="D40" s="7"/>
      <c r="E40" s="7"/>
      <c r="F40" s="7"/>
      <c r="G40" s="7"/>
      <c r="H40" s="7"/>
      <c r="I40" s="7"/>
      <c r="J40" s="7"/>
      <c r="K40" s="7"/>
      <c r="L40" s="9" t="s">
        <v>216</v>
      </c>
      <c r="M40" s="31" t="s">
        <v>110</v>
      </c>
      <c r="N40" s="31" t="s">
        <v>110</v>
      </c>
      <c r="O40" s="31">
        <v>1.7</v>
      </c>
      <c r="P40" s="31">
        <v>4.3</v>
      </c>
      <c r="Q40" s="31">
        <v>2.6</v>
      </c>
      <c r="R40" s="31">
        <v>1.3</v>
      </c>
      <c r="S40" s="30" t="s">
        <v>128</v>
      </c>
      <c r="T40" s="32">
        <v>42.3</v>
      </c>
      <c r="U40" s="31">
        <v>1.4</v>
      </c>
    </row>
    <row r="41" spans="1:21" ht="16.5" customHeight="1" x14ac:dyDescent="0.25">
      <c r="A41" s="7" t="s">
        <v>326</v>
      </c>
      <c r="B41" s="7"/>
      <c r="C41" s="7"/>
      <c r="D41" s="7"/>
      <c r="E41" s="7"/>
      <c r="F41" s="7"/>
      <c r="G41" s="7"/>
      <c r="H41" s="7"/>
      <c r="I41" s="7"/>
      <c r="J41" s="7"/>
      <c r="K41" s="7"/>
      <c r="L41" s="9"/>
      <c r="M41" s="10"/>
      <c r="N41" s="10"/>
      <c r="O41" s="10"/>
      <c r="P41" s="10"/>
      <c r="Q41" s="10"/>
      <c r="R41" s="10"/>
      <c r="S41" s="10"/>
      <c r="T41" s="10"/>
      <c r="U41" s="10"/>
    </row>
    <row r="42" spans="1:21" ht="16.5" customHeight="1" x14ac:dyDescent="0.25">
      <c r="A42" s="7"/>
      <c r="B42" s="7" t="s">
        <v>481</v>
      </c>
      <c r="C42" s="7"/>
      <c r="D42" s="7"/>
      <c r="E42" s="7"/>
      <c r="F42" s="7"/>
      <c r="G42" s="7"/>
      <c r="H42" s="7"/>
      <c r="I42" s="7"/>
      <c r="J42" s="7"/>
      <c r="K42" s="7"/>
      <c r="L42" s="9"/>
      <c r="M42" s="10"/>
      <c r="N42" s="10"/>
      <c r="O42" s="10"/>
      <c r="P42" s="10"/>
      <c r="Q42" s="10"/>
      <c r="R42" s="10"/>
      <c r="S42" s="10"/>
      <c r="T42" s="10"/>
      <c r="U42" s="10"/>
    </row>
    <row r="43" spans="1:21" ht="16.5" customHeight="1" x14ac:dyDescent="0.25">
      <c r="A43" s="7"/>
      <c r="B43" s="7"/>
      <c r="C43" s="7" t="s">
        <v>334</v>
      </c>
      <c r="D43" s="7"/>
      <c r="E43" s="7"/>
      <c r="F43" s="7"/>
      <c r="G43" s="7"/>
      <c r="H43" s="7"/>
      <c r="I43" s="7"/>
      <c r="J43" s="7"/>
      <c r="K43" s="7"/>
      <c r="L43" s="9"/>
      <c r="M43" s="10"/>
      <c r="N43" s="10"/>
      <c r="O43" s="10"/>
      <c r="P43" s="10"/>
      <c r="Q43" s="10"/>
      <c r="R43" s="10"/>
      <c r="S43" s="10"/>
      <c r="T43" s="10"/>
      <c r="U43" s="10"/>
    </row>
    <row r="44" spans="1:21" ht="16.5" customHeight="1" x14ac:dyDescent="0.25">
      <c r="A44" s="7"/>
      <c r="B44" s="7"/>
      <c r="C44" s="7"/>
      <c r="D44" s="7" t="s">
        <v>482</v>
      </c>
      <c r="E44" s="7"/>
      <c r="F44" s="7"/>
      <c r="G44" s="7"/>
      <c r="H44" s="7"/>
      <c r="I44" s="7"/>
      <c r="J44" s="7"/>
      <c r="K44" s="7"/>
      <c r="L44" s="9" t="s">
        <v>367</v>
      </c>
      <c r="M44" s="32">
        <v>11.4</v>
      </c>
      <c r="N44" s="32">
        <v>10.199999999999999</v>
      </c>
      <c r="O44" s="31">
        <v>8.1999999999999993</v>
      </c>
      <c r="P44" s="31">
        <v>6.2</v>
      </c>
      <c r="Q44" s="32">
        <v>16</v>
      </c>
      <c r="R44" s="30" t="s">
        <v>128</v>
      </c>
      <c r="S44" s="32">
        <v>15.5</v>
      </c>
      <c r="T44" s="30" t="s">
        <v>128</v>
      </c>
      <c r="U44" s="32">
        <v>10.3</v>
      </c>
    </row>
    <row r="45" spans="1:21" ht="16.5" customHeight="1" x14ac:dyDescent="0.25">
      <c r="A45" s="7"/>
      <c r="B45" s="7"/>
      <c r="C45" s="7"/>
      <c r="D45" s="7" t="s">
        <v>483</v>
      </c>
      <c r="E45" s="7"/>
      <c r="F45" s="7"/>
      <c r="G45" s="7"/>
      <c r="H45" s="7"/>
      <c r="I45" s="7"/>
      <c r="J45" s="7"/>
      <c r="K45" s="7"/>
      <c r="L45" s="9" t="s">
        <v>367</v>
      </c>
      <c r="M45" s="29">
        <v>663.6</v>
      </c>
      <c r="N45" s="29">
        <v>629.79999999999995</v>
      </c>
      <c r="O45" s="29">
        <v>425.5</v>
      </c>
      <c r="P45" s="29">
        <v>420.5</v>
      </c>
      <c r="Q45" s="29">
        <v>710.5</v>
      </c>
      <c r="R45" s="30" t="s">
        <v>128</v>
      </c>
      <c r="S45" s="29">
        <v>896.2</v>
      </c>
      <c r="T45" s="30" t="s">
        <v>128</v>
      </c>
      <c r="U45" s="29">
        <v>594</v>
      </c>
    </row>
    <row r="46" spans="1:21" ht="16.5" customHeight="1" x14ac:dyDescent="0.25">
      <c r="A46" s="7"/>
      <c r="B46" s="7"/>
      <c r="C46" s="7" t="s">
        <v>484</v>
      </c>
      <c r="D46" s="7"/>
      <c r="E46" s="7"/>
      <c r="F46" s="7"/>
      <c r="G46" s="7"/>
      <c r="H46" s="7"/>
      <c r="I46" s="7"/>
      <c r="J46" s="7"/>
      <c r="K46" s="7"/>
      <c r="L46" s="9"/>
      <c r="M46" s="10"/>
      <c r="N46" s="10"/>
      <c r="O46" s="10"/>
      <c r="P46" s="10"/>
      <c r="Q46" s="10"/>
      <c r="R46" s="10"/>
      <c r="S46" s="10"/>
      <c r="T46" s="10"/>
      <c r="U46" s="10"/>
    </row>
    <row r="47" spans="1:21" ht="16.5" customHeight="1" x14ac:dyDescent="0.25">
      <c r="A47" s="7"/>
      <c r="B47" s="7"/>
      <c r="C47" s="7"/>
      <c r="D47" s="7" t="s">
        <v>482</v>
      </c>
      <c r="E47" s="7"/>
      <c r="F47" s="7"/>
      <c r="G47" s="7"/>
      <c r="H47" s="7"/>
      <c r="I47" s="7"/>
      <c r="J47" s="7"/>
      <c r="K47" s="7"/>
      <c r="L47" s="9" t="s">
        <v>367</v>
      </c>
      <c r="M47" s="32">
        <v>14.9</v>
      </c>
      <c r="N47" s="32">
        <v>15.3</v>
      </c>
      <c r="O47" s="32">
        <v>12.6</v>
      </c>
      <c r="P47" s="31">
        <v>6.6</v>
      </c>
      <c r="Q47" s="32">
        <v>14.9</v>
      </c>
      <c r="R47" s="32">
        <v>12.2</v>
      </c>
      <c r="S47" s="30" t="s">
        <v>128</v>
      </c>
      <c r="T47" s="31">
        <v>8.1999999999999993</v>
      </c>
      <c r="U47" s="32">
        <v>13.5</v>
      </c>
    </row>
    <row r="48" spans="1:21" ht="16.5" customHeight="1" x14ac:dyDescent="0.25">
      <c r="A48" s="7"/>
      <c r="B48" s="7"/>
      <c r="C48" s="7"/>
      <c r="D48" s="7" t="s">
        <v>483</v>
      </c>
      <c r="E48" s="7"/>
      <c r="F48" s="7"/>
      <c r="G48" s="7"/>
      <c r="H48" s="7"/>
      <c r="I48" s="7"/>
      <c r="J48" s="7"/>
      <c r="K48" s="7"/>
      <c r="L48" s="9" t="s">
        <v>367</v>
      </c>
      <c r="M48" s="29">
        <v>651.1</v>
      </c>
      <c r="N48" s="29">
        <v>679.5</v>
      </c>
      <c r="O48" s="29">
        <v>528.79999999999995</v>
      </c>
      <c r="P48" s="29">
        <v>397.8</v>
      </c>
      <c r="Q48" s="29">
        <v>643.1</v>
      </c>
      <c r="R48" s="29">
        <v>514.9</v>
      </c>
      <c r="S48" s="30" t="s">
        <v>128</v>
      </c>
      <c r="T48" s="29">
        <v>575.4</v>
      </c>
      <c r="U48" s="29">
        <v>600.20000000000005</v>
      </c>
    </row>
    <row r="49" spans="1:21" ht="16.5" customHeight="1" x14ac:dyDescent="0.25">
      <c r="A49" s="7"/>
      <c r="B49" s="7"/>
      <c r="C49" s="7" t="s">
        <v>485</v>
      </c>
      <c r="D49" s="7"/>
      <c r="E49" s="7"/>
      <c r="F49" s="7"/>
      <c r="G49" s="7"/>
      <c r="H49" s="7"/>
      <c r="I49" s="7"/>
      <c r="J49" s="7"/>
      <c r="K49" s="7"/>
      <c r="L49" s="9"/>
      <c r="M49" s="10"/>
      <c r="N49" s="10"/>
      <c r="O49" s="10"/>
      <c r="P49" s="10"/>
      <c r="Q49" s="10"/>
      <c r="R49" s="10"/>
      <c r="S49" s="10"/>
      <c r="T49" s="10"/>
      <c r="U49" s="10"/>
    </row>
    <row r="50" spans="1:21" ht="16.5" customHeight="1" x14ac:dyDescent="0.25">
      <c r="A50" s="7"/>
      <c r="B50" s="7"/>
      <c r="C50" s="7"/>
      <c r="D50" s="7" t="s">
        <v>482</v>
      </c>
      <c r="E50" s="7"/>
      <c r="F50" s="7"/>
      <c r="G50" s="7"/>
      <c r="H50" s="7"/>
      <c r="I50" s="7"/>
      <c r="J50" s="7"/>
      <c r="K50" s="7"/>
      <c r="L50" s="9" t="s">
        <v>367</v>
      </c>
      <c r="M50" s="31">
        <v>8.6999999999999993</v>
      </c>
      <c r="N50" s="32">
        <v>11.6</v>
      </c>
      <c r="O50" s="31">
        <v>6.9</v>
      </c>
      <c r="P50" s="31">
        <v>4.8</v>
      </c>
      <c r="Q50" s="32">
        <v>11.9</v>
      </c>
      <c r="R50" s="31">
        <v>6.3</v>
      </c>
      <c r="S50" s="30" t="s">
        <v>128</v>
      </c>
      <c r="T50" s="32">
        <v>10.8</v>
      </c>
      <c r="U50" s="31">
        <v>7.7</v>
      </c>
    </row>
    <row r="51" spans="1:21" ht="16.5" customHeight="1" x14ac:dyDescent="0.25">
      <c r="A51" s="7"/>
      <c r="B51" s="7"/>
      <c r="C51" s="7"/>
      <c r="D51" s="7" t="s">
        <v>483</v>
      </c>
      <c r="E51" s="7"/>
      <c r="F51" s="7"/>
      <c r="G51" s="7"/>
      <c r="H51" s="7"/>
      <c r="I51" s="7"/>
      <c r="J51" s="7"/>
      <c r="K51" s="7"/>
      <c r="L51" s="9" t="s">
        <v>367</v>
      </c>
      <c r="M51" s="29">
        <v>345.6</v>
      </c>
      <c r="N51" s="29">
        <v>113.6</v>
      </c>
      <c r="O51" s="29">
        <v>503.4</v>
      </c>
      <c r="P51" s="29">
        <v>482</v>
      </c>
      <c r="Q51" s="29">
        <v>726.8</v>
      </c>
      <c r="R51" s="29">
        <v>316</v>
      </c>
      <c r="S51" s="30" t="s">
        <v>128</v>
      </c>
      <c r="T51" s="29">
        <v>707.6</v>
      </c>
      <c r="U51" s="29">
        <v>521.6</v>
      </c>
    </row>
    <row r="52" spans="1:21" ht="16.5" customHeight="1" x14ac:dyDescent="0.25">
      <c r="A52" s="7"/>
      <c r="B52" s="7" t="s">
        <v>486</v>
      </c>
      <c r="C52" s="7"/>
      <c r="D52" s="7"/>
      <c r="E52" s="7"/>
      <c r="F52" s="7"/>
      <c r="G52" s="7"/>
      <c r="H52" s="7"/>
      <c r="I52" s="7"/>
      <c r="J52" s="7"/>
      <c r="K52" s="7"/>
      <c r="L52" s="9"/>
      <c r="M52" s="10"/>
      <c r="N52" s="10"/>
      <c r="O52" s="10"/>
      <c r="P52" s="10"/>
      <c r="Q52" s="10"/>
      <c r="R52" s="10"/>
      <c r="S52" s="10"/>
      <c r="T52" s="10"/>
      <c r="U52" s="10"/>
    </row>
    <row r="53" spans="1:21" ht="16.5" customHeight="1" x14ac:dyDescent="0.25">
      <c r="A53" s="7"/>
      <c r="B53" s="7"/>
      <c r="C53" s="7" t="s">
        <v>334</v>
      </c>
      <c r="D53" s="7"/>
      <c r="E53" s="7"/>
      <c r="F53" s="7"/>
      <c r="G53" s="7"/>
      <c r="H53" s="7"/>
      <c r="I53" s="7"/>
      <c r="J53" s="7"/>
      <c r="K53" s="7"/>
      <c r="L53" s="9" t="s">
        <v>216</v>
      </c>
      <c r="M53" s="32">
        <v>75.3</v>
      </c>
      <c r="N53" s="32">
        <v>78</v>
      </c>
      <c r="O53" s="32">
        <v>64</v>
      </c>
      <c r="P53" s="32">
        <v>78.2</v>
      </c>
      <c r="Q53" s="32">
        <v>73.7</v>
      </c>
      <c r="R53" s="30" t="s">
        <v>128</v>
      </c>
      <c r="S53" s="29">
        <v>100</v>
      </c>
      <c r="T53" s="30" t="s">
        <v>128</v>
      </c>
      <c r="U53" s="32">
        <v>72</v>
      </c>
    </row>
    <row r="54" spans="1:21" ht="16.5" customHeight="1" x14ac:dyDescent="0.25">
      <c r="A54" s="7"/>
      <c r="B54" s="7"/>
      <c r="C54" s="7" t="s">
        <v>484</v>
      </c>
      <c r="D54" s="7"/>
      <c r="E54" s="7"/>
      <c r="F54" s="7"/>
      <c r="G54" s="7"/>
      <c r="H54" s="7"/>
      <c r="I54" s="7"/>
      <c r="J54" s="7"/>
      <c r="K54" s="7"/>
      <c r="L54" s="9" t="s">
        <v>216</v>
      </c>
      <c r="M54" s="32">
        <v>24.3</v>
      </c>
      <c r="N54" s="32">
        <v>22</v>
      </c>
      <c r="O54" s="32">
        <v>33.4</v>
      </c>
      <c r="P54" s="32">
        <v>15.8</v>
      </c>
      <c r="Q54" s="32">
        <v>23.1</v>
      </c>
      <c r="R54" s="32">
        <v>98</v>
      </c>
      <c r="S54" s="30" t="s">
        <v>128</v>
      </c>
      <c r="T54" s="32">
        <v>61.7</v>
      </c>
      <c r="U54" s="32">
        <v>26</v>
      </c>
    </row>
    <row r="55" spans="1:21" ht="16.5" customHeight="1" x14ac:dyDescent="0.25">
      <c r="A55" s="7"/>
      <c r="B55" s="7"/>
      <c r="C55" s="7" t="s">
        <v>485</v>
      </c>
      <c r="D55" s="7"/>
      <c r="E55" s="7"/>
      <c r="F55" s="7"/>
      <c r="G55" s="7"/>
      <c r="H55" s="7"/>
      <c r="I55" s="7"/>
      <c r="J55" s="7"/>
      <c r="K55" s="7"/>
      <c r="L55" s="9" t="s">
        <v>216</v>
      </c>
      <c r="M55" s="31" t="s">
        <v>110</v>
      </c>
      <c r="N55" s="31" t="s">
        <v>110</v>
      </c>
      <c r="O55" s="31">
        <v>2.6</v>
      </c>
      <c r="P55" s="31">
        <v>6</v>
      </c>
      <c r="Q55" s="31">
        <v>3.2</v>
      </c>
      <c r="R55" s="31">
        <v>2</v>
      </c>
      <c r="S55" s="30" t="s">
        <v>128</v>
      </c>
      <c r="T55" s="32">
        <v>38.299999999999997</v>
      </c>
      <c r="U55" s="31">
        <v>1.9</v>
      </c>
    </row>
    <row r="56" spans="1:21" ht="16.5" customHeight="1" x14ac:dyDescent="0.25">
      <c r="A56" s="7"/>
      <c r="B56" s="7" t="s">
        <v>324</v>
      </c>
      <c r="C56" s="7"/>
      <c r="D56" s="7"/>
      <c r="E56" s="7"/>
      <c r="F56" s="7"/>
      <c r="G56" s="7"/>
      <c r="H56" s="7"/>
      <c r="I56" s="7"/>
      <c r="J56" s="7"/>
      <c r="K56" s="7"/>
      <c r="L56" s="9"/>
      <c r="M56" s="10"/>
      <c r="N56" s="10"/>
      <c r="O56" s="10"/>
      <c r="P56" s="10"/>
      <c r="Q56" s="10"/>
      <c r="R56" s="10"/>
      <c r="S56" s="10"/>
      <c r="T56" s="10"/>
      <c r="U56" s="10"/>
    </row>
    <row r="57" spans="1:21" ht="16.5" customHeight="1" x14ac:dyDescent="0.25">
      <c r="A57" s="7"/>
      <c r="B57" s="7"/>
      <c r="C57" s="7" t="s">
        <v>334</v>
      </c>
      <c r="D57" s="7"/>
      <c r="E57" s="7"/>
      <c r="F57" s="7"/>
      <c r="G57" s="7"/>
      <c r="H57" s="7"/>
      <c r="I57" s="7"/>
      <c r="J57" s="7"/>
      <c r="K57" s="7"/>
      <c r="L57" s="9" t="s">
        <v>216</v>
      </c>
      <c r="M57" s="32">
        <v>70.099999999999994</v>
      </c>
      <c r="N57" s="32">
        <v>70.3</v>
      </c>
      <c r="O57" s="32">
        <v>54.6</v>
      </c>
      <c r="P57" s="32">
        <v>78.400000000000006</v>
      </c>
      <c r="Q57" s="32">
        <v>75.599999999999994</v>
      </c>
      <c r="R57" s="30" t="s">
        <v>128</v>
      </c>
      <c r="S57" s="29">
        <v>100</v>
      </c>
      <c r="T57" s="30" t="s">
        <v>128</v>
      </c>
      <c r="U57" s="32">
        <v>67</v>
      </c>
    </row>
    <row r="58" spans="1:21" ht="16.5" customHeight="1" x14ac:dyDescent="0.25">
      <c r="A58" s="7"/>
      <c r="B58" s="7"/>
      <c r="C58" s="7" t="s">
        <v>484</v>
      </c>
      <c r="D58" s="7"/>
      <c r="E58" s="7"/>
      <c r="F58" s="7"/>
      <c r="G58" s="7"/>
      <c r="H58" s="7"/>
      <c r="I58" s="7"/>
      <c r="J58" s="7"/>
      <c r="K58" s="7"/>
      <c r="L58" s="9" t="s">
        <v>216</v>
      </c>
      <c r="M58" s="32">
        <v>29.6</v>
      </c>
      <c r="N58" s="32">
        <v>29.7</v>
      </c>
      <c r="O58" s="32">
        <v>43.6</v>
      </c>
      <c r="P58" s="32">
        <v>16.899999999999999</v>
      </c>
      <c r="Q58" s="32">
        <v>22</v>
      </c>
      <c r="R58" s="32">
        <v>98.7</v>
      </c>
      <c r="S58" s="30" t="s">
        <v>128</v>
      </c>
      <c r="T58" s="32">
        <v>55</v>
      </c>
      <c r="U58" s="32">
        <v>31.7</v>
      </c>
    </row>
    <row r="59" spans="1:21" ht="16.5" customHeight="1" x14ac:dyDescent="0.25">
      <c r="A59" s="14"/>
      <c r="B59" s="14"/>
      <c r="C59" s="14" t="s">
        <v>485</v>
      </c>
      <c r="D59" s="14"/>
      <c r="E59" s="14"/>
      <c r="F59" s="14"/>
      <c r="G59" s="14"/>
      <c r="H59" s="14"/>
      <c r="I59" s="14"/>
      <c r="J59" s="14"/>
      <c r="K59" s="14"/>
      <c r="L59" s="15" t="s">
        <v>216</v>
      </c>
      <c r="M59" s="36" t="s">
        <v>110</v>
      </c>
      <c r="N59" s="36" t="s">
        <v>110</v>
      </c>
      <c r="O59" s="36">
        <v>1.8</v>
      </c>
      <c r="P59" s="36">
        <v>4.7</v>
      </c>
      <c r="Q59" s="36">
        <v>2.4</v>
      </c>
      <c r="R59" s="36">
        <v>1</v>
      </c>
      <c r="S59" s="56" t="s">
        <v>128</v>
      </c>
      <c r="T59" s="33">
        <v>44.8</v>
      </c>
      <c r="U59" s="36">
        <v>1.3</v>
      </c>
    </row>
    <row r="60" spans="1:21" ht="4.5" customHeight="1" x14ac:dyDescent="0.25">
      <c r="A60" s="27"/>
      <c r="B60" s="27"/>
      <c r="C60" s="2"/>
      <c r="D60" s="2"/>
      <c r="E60" s="2"/>
      <c r="F60" s="2"/>
      <c r="G60" s="2"/>
      <c r="H60" s="2"/>
      <c r="I60" s="2"/>
      <c r="J60" s="2"/>
      <c r="K60" s="2"/>
      <c r="L60" s="2"/>
      <c r="M60" s="2"/>
      <c r="N60" s="2"/>
      <c r="O60" s="2"/>
      <c r="P60" s="2"/>
      <c r="Q60" s="2"/>
      <c r="R60" s="2"/>
      <c r="S60" s="2"/>
      <c r="T60" s="2"/>
      <c r="U60" s="2"/>
    </row>
    <row r="61" spans="1:21" ht="16.5" customHeight="1" x14ac:dyDescent="0.25">
      <c r="A61" s="27"/>
      <c r="B61" s="27"/>
      <c r="C61" s="67" t="s">
        <v>138</v>
      </c>
      <c r="D61" s="67"/>
      <c r="E61" s="67"/>
      <c r="F61" s="67"/>
      <c r="G61" s="67"/>
      <c r="H61" s="67"/>
      <c r="I61" s="67"/>
      <c r="J61" s="67"/>
      <c r="K61" s="67"/>
      <c r="L61" s="67"/>
      <c r="M61" s="67"/>
      <c r="N61" s="67"/>
      <c r="O61" s="67"/>
      <c r="P61" s="67"/>
      <c r="Q61" s="67"/>
      <c r="R61" s="67"/>
      <c r="S61" s="67"/>
      <c r="T61" s="67"/>
      <c r="U61" s="67"/>
    </row>
    <row r="62" spans="1:21" ht="4.5" customHeight="1" x14ac:dyDescent="0.25">
      <c r="A62" s="27"/>
      <c r="B62" s="27"/>
      <c r="C62" s="2"/>
      <c r="D62" s="2"/>
      <c r="E62" s="2"/>
      <c r="F62" s="2"/>
      <c r="G62" s="2"/>
      <c r="H62" s="2"/>
      <c r="I62" s="2"/>
      <c r="J62" s="2"/>
      <c r="K62" s="2"/>
      <c r="L62" s="2"/>
      <c r="M62" s="2"/>
      <c r="N62" s="2"/>
      <c r="O62" s="2"/>
      <c r="P62" s="2"/>
      <c r="Q62" s="2"/>
      <c r="R62" s="2"/>
      <c r="S62" s="2"/>
      <c r="T62" s="2"/>
      <c r="U62" s="2"/>
    </row>
    <row r="63" spans="1:21" ht="16.5" customHeight="1" x14ac:dyDescent="0.25">
      <c r="A63" s="55"/>
      <c r="B63" s="55"/>
      <c r="C63" s="67" t="s">
        <v>456</v>
      </c>
      <c r="D63" s="67"/>
      <c r="E63" s="67"/>
      <c r="F63" s="67"/>
      <c r="G63" s="67"/>
      <c r="H63" s="67"/>
      <c r="I63" s="67"/>
      <c r="J63" s="67"/>
      <c r="K63" s="67"/>
      <c r="L63" s="67"/>
      <c r="M63" s="67"/>
      <c r="N63" s="67"/>
      <c r="O63" s="67"/>
      <c r="P63" s="67"/>
      <c r="Q63" s="67"/>
      <c r="R63" s="67"/>
      <c r="S63" s="67"/>
      <c r="T63" s="67"/>
      <c r="U63" s="67"/>
    </row>
    <row r="64" spans="1:21" ht="16.5" customHeight="1" x14ac:dyDescent="0.25">
      <c r="A64" s="55"/>
      <c r="B64" s="55"/>
      <c r="C64" s="67" t="s">
        <v>457</v>
      </c>
      <c r="D64" s="67"/>
      <c r="E64" s="67"/>
      <c r="F64" s="67"/>
      <c r="G64" s="67"/>
      <c r="H64" s="67"/>
      <c r="I64" s="67"/>
      <c r="J64" s="67"/>
      <c r="K64" s="67"/>
      <c r="L64" s="67"/>
      <c r="M64" s="67"/>
      <c r="N64" s="67"/>
      <c r="O64" s="67"/>
      <c r="P64" s="67"/>
      <c r="Q64" s="67"/>
      <c r="R64" s="67"/>
      <c r="S64" s="67"/>
      <c r="T64" s="67"/>
      <c r="U64" s="67"/>
    </row>
    <row r="65" spans="1:21" ht="4.5" customHeight="1" x14ac:dyDescent="0.25">
      <c r="A65" s="27"/>
      <c r="B65" s="27"/>
      <c r="C65" s="2"/>
      <c r="D65" s="2"/>
      <c r="E65" s="2"/>
      <c r="F65" s="2"/>
      <c r="G65" s="2"/>
      <c r="H65" s="2"/>
      <c r="I65" s="2"/>
      <c r="J65" s="2"/>
      <c r="K65" s="2"/>
      <c r="L65" s="2"/>
      <c r="M65" s="2"/>
      <c r="N65" s="2"/>
      <c r="O65" s="2"/>
      <c r="P65" s="2"/>
      <c r="Q65" s="2"/>
      <c r="R65" s="2"/>
      <c r="S65" s="2"/>
      <c r="T65" s="2"/>
      <c r="U65" s="2"/>
    </row>
    <row r="66" spans="1:21" ht="16.5" customHeight="1" x14ac:dyDescent="0.25">
      <c r="A66" s="27" t="s">
        <v>139</v>
      </c>
      <c r="B66" s="27"/>
      <c r="C66" s="67" t="s">
        <v>487</v>
      </c>
      <c r="D66" s="67"/>
      <c r="E66" s="67"/>
      <c r="F66" s="67"/>
      <c r="G66" s="67"/>
      <c r="H66" s="67"/>
      <c r="I66" s="67"/>
      <c r="J66" s="67"/>
      <c r="K66" s="67"/>
      <c r="L66" s="67"/>
      <c r="M66" s="67"/>
      <c r="N66" s="67"/>
      <c r="O66" s="67"/>
      <c r="P66" s="67"/>
      <c r="Q66" s="67"/>
      <c r="R66" s="67"/>
      <c r="S66" s="67"/>
      <c r="T66" s="67"/>
      <c r="U66" s="67"/>
    </row>
    <row r="67" spans="1:21" ht="16.5" customHeight="1" x14ac:dyDescent="0.25">
      <c r="A67" s="27" t="s">
        <v>141</v>
      </c>
      <c r="B67" s="27"/>
      <c r="C67" s="67" t="s">
        <v>328</v>
      </c>
      <c r="D67" s="67"/>
      <c r="E67" s="67"/>
      <c r="F67" s="67"/>
      <c r="G67" s="67"/>
      <c r="H67" s="67"/>
      <c r="I67" s="67"/>
      <c r="J67" s="67"/>
      <c r="K67" s="67"/>
      <c r="L67" s="67"/>
      <c r="M67" s="67"/>
      <c r="N67" s="67"/>
      <c r="O67" s="67"/>
      <c r="P67" s="67"/>
      <c r="Q67" s="67"/>
      <c r="R67" s="67"/>
      <c r="S67" s="67"/>
      <c r="T67" s="67"/>
      <c r="U67" s="67"/>
    </row>
    <row r="68" spans="1:21" ht="55.2" customHeight="1" x14ac:dyDescent="0.25">
      <c r="A68" s="27" t="s">
        <v>144</v>
      </c>
      <c r="B68" s="27"/>
      <c r="C68" s="67" t="s">
        <v>329</v>
      </c>
      <c r="D68" s="67"/>
      <c r="E68" s="67"/>
      <c r="F68" s="67"/>
      <c r="G68" s="67"/>
      <c r="H68" s="67"/>
      <c r="I68" s="67"/>
      <c r="J68" s="67"/>
      <c r="K68" s="67"/>
      <c r="L68" s="67"/>
      <c r="M68" s="67"/>
      <c r="N68" s="67"/>
      <c r="O68" s="67"/>
      <c r="P68" s="67"/>
      <c r="Q68" s="67"/>
      <c r="R68" s="67"/>
      <c r="S68" s="67"/>
      <c r="T68" s="67"/>
      <c r="U68" s="67"/>
    </row>
    <row r="69" spans="1:21" ht="42.45" customHeight="1" x14ac:dyDescent="0.25">
      <c r="A69" s="27" t="s">
        <v>146</v>
      </c>
      <c r="B69" s="27"/>
      <c r="C69" s="67" t="s">
        <v>488</v>
      </c>
      <c r="D69" s="67"/>
      <c r="E69" s="67"/>
      <c r="F69" s="67"/>
      <c r="G69" s="67"/>
      <c r="H69" s="67"/>
      <c r="I69" s="67"/>
      <c r="J69" s="67"/>
      <c r="K69" s="67"/>
      <c r="L69" s="67"/>
      <c r="M69" s="67"/>
      <c r="N69" s="67"/>
      <c r="O69" s="67"/>
      <c r="P69" s="67"/>
      <c r="Q69" s="67"/>
      <c r="R69" s="67"/>
      <c r="S69" s="67"/>
      <c r="T69" s="67"/>
      <c r="U69" s="67"/>
    </row>
    <row r="70" spans="1:21" ht="55.2" customHeight="1" x14ac:dyDescent="0.25">
      <c r="A70" s="27" t="s">
        <v>150</v>
      </c>
      <c r="B70" s="27"/>
      <c r="C70" s="67" t="s">
        <v>489</v>
      </c>
      <c r="D70" s="67"/>
      <c r="E70" s="67"/>
      <c r="F70" s="67"/>
      <c r="G70" s="67"/>
      <c r="H70" s="67"/>
      <c r="I70" s="67"/>
      <c r="J70" s="67"/>
      <c r="K70" s="67"/>
      <c r="L70" s="67"/>
      <c r="M70" s="67"/>
      <c r="N70" s="67"/>
      <c r="O70" s="67"/>
      <c r="P70" s="67"/>
      <c r="Q70" s="67"/>
      <c r="R70" s="67"/>
      <c r="S70" s="67"/>
      <c r="T70" s="67"/>
      <c r="U70" s="67"/>
    </row>
    <row r="71" spans="1:21" ht="4.5" customHeight="1" x14ac:dyDescent="0.25"/>
    <row r="72" spans="1:21" ht="16.5" customHeight="1" x14ac:dyDescent="0.25">
      <c r="A72" s="28" t="s">
        <v>167</v>
      </c>
      <c r="B72" s="27"/>
      <c r="C72" s="27"/>
      <c r="D72" s="27"/>
      <c r="E72" s="67" t="s">
        <v>342</v>
      </c>
      <c r="F72" s="67"/>
      <c r="G72" s="67"/>
      <c r="H72" s="67"/>
      <c r="I72" s="67"/>
      <c r="J72" s="67"/>
      <c r="K72" s="67"/>
      <c r="L72" s="67"/>
      <c r="M72" s="67"/>
      <c r="N72" s="67"/>
      <c r="O72" s="67"/>
      <c r="P72" s="67"/>
      <c r="Q72" s="67"/>
      <c r="R72" s="67"/>
      <c r="S72" s="67"/>
      <c r="T72" s="67"/>
      <c r="U72" s="67"/>
    </row>
  </sheetData>
  <mergeCells count="10">
    <mergeCell ref="K1:U1"/>
    <mergeCell ref="C61:U61"/>
    <mergeCell ref="C63:U63"/>
    <mergeCell ref="C64:U64"/>
    <mergeCell ref="C66:U66"/>
    <mergeCell ref="C67:U67"/>
    <mergeCell ref="C68:U68"/>
    <mergeCell ref="C69:U69"/>
    <mergeCell ref="C70:U70"/>
    <mergeCell ref="E72:U72"/>
  </mergeCells>
  <pageMargins left="0.7" right="0.7" top="0.75" bottom="0.75" header="0.3" footer="0.3"/>
  <pageSetup paperSize="9" fitToHeight="0" orientation="landscape" horizontalDpi="300" verticalDpi="300"/>
  <headerFooter scaleWithDoc="0" alignWithMargins="0">
    <oddHeader>&amp;C&amp;"Arial"&amp;8TABLE 15A.17</oddHeader>
    <oddFooter>&amp;L&amp;"Arial"&amp;8REPORT ON
GOVERNMENT
SERVICES 2022&amp;R&amp;"Arial"&amp;8SERVICES FOR PEOPLE
WITH DISABILITY
PAGE &amp;B&amp;P&amp;B</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U374"/>
  <sheetViews>
    <sheetView showGridLines="0" workbookViewId="0"/>
  </sheetViews>
  <sheetFormatPr defaultRowHeight="13.2" x14ac:dyDescent="0.25"/>
  <cols>
    <col min="1" max="10" width="1.6640625" customWidth="1"/>
    <col min="11" max="11" width="7.44140625" customWidth="1"/>
    <col min="12" max="12" width="5.44140625" customWidth="1"/>
    <col min="13" max="20" width="8.109375" customWidth="1"/>
    <col min="21" max="21" width="9.109375" customWidth="1"/>
  </cols>
  <sheetData>
    <row r="1" spans="1:21" ht="33.9" customHeight="1" x14ac:dyDescent="0.25">
      <c r="A1" s="8" t="s">
        <v>490</v>
      </c>
      <c r="B1" s="8"/>
      <c r="C1" s="8"/>
      <c r="D1" s="8"/>
      <c r="E1" s="8"/>
      <c r="F1" s="8"/>
      <c r="G1" s="8"/>
      <c r="H1" s="8"/>
      <c r="I1" s="8"/>
      <c r="J1" s="8"/>
      <c r="K1" s="72" t="s">
        <v>491</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492</v>
      </c>
    </row>
    <row r="3" spans="1:21" ht="16.5" customHeight="1" x14ac:dyDescent="0.25">
      <c r="A3" s="7" t="s">
        <v>493</v>
      </c>
      <c r="B3" s="7"/>
      <c r="C3" s="7"/>
      <c r="D3" s="7"/>
      <c r="E3" s="7"/>
      <c r="F3" s="7"/>
      <c r="G3" s="7"/>
      <c r="H3" s="7"/>
      <c r="I3" s="7"/>
      <c r="J3" s="7"/>
      <c r="K3" s="7"/>
      <c r="L3" s="9"/>
      <c r="M3" s="10"/>
      <c r="N3" s="10"/>
      <c r="O3" s="10"/>
      <c r="P3" s="10"/>
      <c r="Q3" s="10"/>
      <c r="R3" s="10"/>
      <c r="S3" s="10"/>
      <c r="T3" s="10"/>
      <c r="U3" s="10"/>
    </row>
    <row r="4" spans="1:21" ht="16.5" customHeight="1" x14ac:dyDescent="0.25">
      <c r="A4" s="7"/>
      <c r="B4" s="7" t="s">
        <v>494</v>
      </c>
      <c r="C4" s="7"/>
      <c r="D4" s="7"/>
      <c r="E4" s="7"/>
      <c r="F4" s="7"/>
      <c r="G4" s="7"/>
      <c r="H4" s="7"/>
      <c r="I4" s="7"/>
      <c r="J4" s="7"/>
      <c r="K4" s="7"/>
      <c r="L4" s="9"/>
      <c r="M4" s="10"/>
      <c r="N4" s="10"/>
      <c r="O4" s="10"/>
      <c r="P4" s="10"/>
      <c r="Q4" s="10"/>
      <c r="R4" s="10"/>
      <c r="S4" s="10"/>
      <c r="T4" s="10"/>
      <c r="U4" s="10"/>
    </row>
    <row r="5" spans="1:21" ht="16.5" customHeight="1" x14ac:dyDescent="0.25">
      <c r="A5" s="7"/>
      <c r="B5" s="7"/>
      <c r="C5" s="7" t="s">
        <v>334</v>
      </c>
      <c r="D5" s="7"/>
      <c r="E5" s="7"/>
      <c r="F5" s="7"/>
      <c r="G5" s="7"/>
      <c r="H5" s="7"/>
      <c r="I5" s="7"/>
      <c r="J5" s="7"/>
      <c r="K5" s="7"/>
      <c r="L5" s="9"/>
      <c r="M5" s="10"/>
      <c r="N5" s="10"/>
      <c r="O5" s="10"/>
      <c r="P5" s="10"/>
      <c r="Q5" s="10"/>
      <c r="R5" s="10"/>
      <c r="S5" s="10"/>
      <c r="T5" s="10"/>
      <c r="U5" s="10"/>
    </row>
    <row r="6" spans="1:21" ht="16.5" customHeight="1" x14ac:dyDescent="0.25">
      <c r="A6" s="7"/>
      <c r="B6" s="7"/>
      <c r="C6" s="7"/>
      <c r="D6" s="7" t="s">
        <v>482</v>
      </c>
      <c r="E6" s="7"/>
      <c r="F6" s="7"/>
      <c r="G6" s="7"/>
      <c r="H6" s="7"/>
      <c r="I6" s="7"/>
      <c r="J6" s="7"/>
      <c r="K6" s="7"/>
      <c r="L6" s="9" t="s">
        <v>367</v>
      </c>
      <c r="M6" s="32">
        <v>11</v>
      </c>
      <c r="N6" s="32">
        <v>10.8</v>
      </c>
      <c r="O6" s="32">
        <v>16.100000000000001</v>
      </c>
      <c r="P6" s="32">
        <v>10.8</v>
      </c>
      <c r="Q6" s="32">
        <v>21.4</v>
      </c>
      <c r="R6" s="30" t="s">
        <v>128</v>
      </c>
      <c r="S6" s="32">
        <v>10.5</v>
      </c>
      <c r="T6" s="30" t="s">
        <v>128</v>
      </c>
      <c r="U6" s="32">
        <v>12.5</v>
      </c>
    </row>
    <row r="7" spans="1:21" ht="29.4" customHeight="1" x14ac:dyDescent="0.25">
      <c r="A7" s="7"/>
      <c r="B7" s="7"/>
      <c r="C7" s="7"/>
      <c r="D7" s="74" t="s">
        <v>483</v>
      </c>
      <c r="E7" s="74"/>
      <c r="F7" s="74"/>
      <c r="G7" s="74"/>
      <c r="H7" s="74"/>
      <c r="I7" s="74"/>
      <c r="J7" s="74"/>
      <c r="K7" s="74"/>
      <c r="L7" s="9" t="s">
        <v>367</v>
      </c>
      <c r="M7" s="29">
        <v>613.9</v>
      </c>
      <c r="N7" s="29">
        <v>634.5</v>
      </c>
      <c r="O7" s="29">
        <v>856.1</v>
      </c>
      <c r="P7" s="29">
        <v>542.29999999999995</v>
      </c>
      <c r="Q7" s="41">
        <v>1134.2</v>
      </c>
      <c r="R7" s="30" t="s">
        <v>128</v>
      </c>
      <c r="S7" s="29">
        <v>531.79999999999995</v>
      </c>
      <c r="T7" s="30" t="s">
        <v>128</v>
      </c>
      <c r="U7" s="29">
        <v>690.4</v>
      </c>
    </row>
    <row r="8" spans="1:21" ht="16.5" customHeight="1" x14ac:dyDescent="0.25">
      <c r="A8" s="7"/>
      <c r="B8" s="7"/>
      <c r="C8" s="7" t="s">
        <v>495</v>
      </c>
      <c r="D8" s="7"/>
      <c r="E8" s="7"/>
      <c r="F8" s="7"/>
      <c r="G8" s="7"/>
      <c r="H8" s="7"/>
      <c r="I8" s="7"/>
      <c r="J8" s="7"/>
      <c r="K8" s="7"/>
      <c r="L8" s="9"/>
      <c r="M8" s="10"/>
      <c r="N8" s="10"/>
      <c r="O8" s="10"/>
      <c r="P8" s="10"/>
      <c r="Q8" s="10"/>
      <c r="R8" s="10"/>
      <c r="S8" s="10"/>
      <c r="T8" s="10"/>
      <c r="U8" s="10"/>
    </row>
    <row r="9" spans="1:21" ht="16.5" customHeight="1" x14ac:dyDescent="0.25">
      <c r="A9" s="7"/>
      <c r="B9" s="7"/>
      <c r="C9" s="7"/>
      <c r="D9" s="7" t="s">
        <v>482</v>
      </c>
      <c r="E9" s="7"/>
      <c r="F9" s="7"/>
      <c r="G9" s="7"/>
      <c r="H9" s="7"/>
      <c r="I9" s="7"/>
      <c r="J9" s="7"/>
      <c r="K9" s="7"/>
      <c r="L9" s="9" t="s">
        <v>367</v>
      </c>
      <c r="M9" s="32">
        <v>17</v>
      </c>
      <c r="N9" s="32">
        <v>15.3</v>
      </c>
      <c r="O9" s="32">
        <v>19.399999999999999</v>
      </c>
      <c r="P9" s="32">
        <v>13.9</v>
      </c>
      <c r="Q9" s="32">
        <v>22.7</v>
      </c>
      <c r="R9" s="32">
        <v>18.2</v>
      </c>
      <c r="S9" s="31">
        <v>8.1</v>
      </c>
      <c r="T9" s="30" t="s">
        <v>128</v>
      </c>
      <c r="U9" s="32">
        <v>17.2</v>
      </c>
    </row>
    <row r="10" spans="1:21" ht="29.4" customHeight="1" x14ac:dyDescent="0.25">
      <c r="A10" s="7"/>
      <c r="B10" s="7"/>
      <c r="C10" s="7"/>
      <c r="D10" s="74" t="s">
        <v>483</v>
      </c>
      <c r="E10" s="74"/>
      <c r="F10" s="74"/>
      <c r="G10" s="74"/>
      <c r="H10" s="74"/>
      <c r="I10" s="74"/>
      <c r="J10" s="74"/>
      <c r="K10" s="74"/>
      <c r="L10" s="9" t="s">
        <v>367</v>
      </c>
      <c r="M10" s="29">
        <v>706</v>
      </c>
      <c r="N10" s="29">
        <v>663.3</v>
      </c>
      <c r="O10" s="29">
        <v>738.3</v>
      </c>
      <c r="P10" s="29">
        <v>636.5</v>
      </c>
      <c r="Q10" s="29">
        <v>974.3</v>
      </c>
      <c r="R10" s="29">
        <v>917</v>
      </c>
      <c r="S10" s="29">
        <v>444.4</v>
      </c>
      <c r="T10" s="30" t="s">
        <v>128</v>
      </c>
      <c r="U10" s="29">
        <v>722.8</v>
      </c>
    </row>
    <row r="11" spans="1:21" ht="16.5" customHeight="1" x14ac:dyDescent="0.25">
      <c r="A11" s="7"/>
      <c r="B11" s="7"/>
      <c r="C11" s="7" t="s">
        <v>496</v>
      </c>
      <c r="D11" s="7"/>
      <c r="E11" s="7"/>
      <c r="F11" s="7"/>
      <c r="G11" s="7"/>
      <c r="H11" s="7"/>
      <c r="I11" s="7"/>
      <c r="J11" s="7"/>
      <c r="K11" s="7"/>
      <c r="L11" s="9"/>
      <c r="M11" s="10"/>
      <c r="N11" s="10"/>
      <c r="O11" s="10"/>
      <c r="P11" s="10"/>
      <c r="Q11" s="10"/>
      <c r="R11" s="10"/>
      <c r="S11" s="10"/>
      <c r="T11" s="10"/>
      <c r="U11" s="10"/>
    </row>
    <row r="12" spans="1:21" ht="16.5" customHeight="1" x14ac:dyDescent="0.25">
      <c r="A12" s="7"/>
      <c r="B12" s="7"/>
      <c r="C12" s="7"/>
      <c r="D12" s="7" t="s">
        <v>482</v>
      </c>
      <c r="E12" s="7"/>
      <c r="F12" s="7"/>
      <c r="G12" s="7"/>
      <c r="H12" s="7"/>
      <c r="I12" s="7"/>
      <c r="J12" s="7"/>
      <c r="K12" s="7"/>
      <c r="L12" s="9" t="s">
        <v>367</v>
      </c>
      <c r="M12" s="32">
        <v>13.2</v>
      </c>
      <c r="N12" s="32">
        <v>15.7</v>
      </c>
      <c r="O12" s="32">
        <v>15.3</v>
      </c>
      <c r="P12" s="32">
        <v>10.5</v>
      </c>
      <c r="Q12" s="32">
        <v>25.7</v>
      </c>
      <c r="R12" s="32">
        <v>18.600000000000001</v>
      </c>
      <c r="S12" s="30" t="s">
        <v>128</v>
      </c>
      <c r="T12" s="31">
        <v>7</v>
      </c>
      <c r="U12" s="32">
        <v>15.1</v>
      </c>
    </row>
    <row r="13" spans="1:21" ht="29.4" customHeight="1" x14ac:dyDescent="0.25">
      <c r="A13" s="7"/>
      <c r="B13" s="7"/>
      <c r="C13" s="7"/>
      <c r="D13" s="74" t="s">
        <v>483</v>
      </c>
      <c r="E13" s="74"/>
      <c r="F13" s="74"/>
      <c r="G13" s="74"/>
      <c r="H13" s="74"/>
      <c r="I13" s="74"/>
      <c r="J13" s="74"/>
      <c r="K13" s="74"/>
      <c r="L13" s="9" t="s">
        <v>367</v>
      </c>
      <c r="M13" s="29">
        <v>591.20000000000005</v>
      </c>
      <c r="N13" s="29">
        <v>685.5</v>
      </c>
      <c r="O13" s="29">
        <v>816.8</v>
      </c>
      <c r="P13" s="29">
        <v>455.4</v>
      </c>
      <c r="Q13" s="41">
        <v>1380.9</v>
      </c>
      <c r="R13" s="29">
        <v>888.1</v>
      </c>
      <c r="S13" s="30" t="s">
        <v>128</v>
      </c>
      <c r="T13" s="29">
        <v>293.2</v>
      </c>
      <c r="U13" s="29">
        <v>721.8</v>
      </c>
    </row>
    <row r="14" spans="1:21" ht="16.5" customHeight="1" x14ac:dyDescent="0.25">
      <c r="A14" s="7"/>
      <c r="B14" s="7"/>
      <c r="C14" s="7" t="s">
        <v>485</v>
      </c>
      <c r="D14" s="7"/>
      <c r="E14" s="7"/>
      <c r="F14" s="7"/>
      <c r="G14" s="7"/>
      <c r="H14" s="7"/>
      <c r="I14" s="7"/>
      <c r="J14" s="7"/>
      <c r="K14" s="7"/>
      <c r="L14" s="9"/>
      <c r="M14" s="10"/>
      <c r="N14" s="10"/>
      <c r="O14" s="10"/>
      <c r="P14" s="10"/>
      <c r="Q14" s="10"/>
      <c r="R14" s="10"/>
      <c r="S14" s="10"/>
      <c r="T14" s="10"/>
      <c r="U14" s="10"/>
    </row>
    <row r="15" spans="1:21" ht="16.5" customHeight="1" x14ac:dyDescent="0.25">
      <c r="A15" s="7"/>
      <c r="B15" s="7"/>
      <c r="C15" s="7"/>
      <c r="D15" s="7" t="s">
        <v>482</v>
      </c>
      <c r="E15" s="7"/>
      <c r="F15" s="7"/>
      <c r="G15" s="7"/>
      <c r="H15" s="7"/>
      <c r="I15" s="7"/>
      <c r="J15" s="7"/>
      <c r="K15" s="7"/>
      <c r="L15" s="9" t="s">
        <v>367</v>
      </c>
      <c r="M15" s="31">
        <v>6.7</v>
      </c>
      <c r="N15" s="32">
        <v>12.5</v>
      </c>
      <c r="O15" s="31">
        <v>3.1</v>
      </c>
      <c r="P15" s="31">
        <v>3</v>
      </c>
      <c r="Q15" s="32">
        <v>10</v>
      </c>
      <c r="R15" s="32">
        <v>12.5</v>
      </c>
      <c r="S15" s="30" t="s">
        <v>128</v>
      </c>
      <c r="T15" s="31">
        <v>2.4</v>
      </c>
      <c r="U15" s="31">
        <v>4.2</v>
      </c>
    </row>
    <row r="16" spans="1:21" ht="29.4" customHeight="1" x14ac:dyDescent="0.25">
      <c r="A16" s="7"/>
      <c r="B16" s="7"/>
      <c r="C16" s="7"/>
      <c r="D16" s="74" t="s">
        <v>483</v>
      </c>
      <c r="E16" s="74"/>
      <c r="F16" s="74"/>
      <c r="G16" s="74"/>
      <c r="H16" s="74"/>
      <c r="I16" s="74"/>
      <c r="J16" s="74"/>
      <c r="K16" s="74"/>
      <c r="L16" s="9" t="s">
        <v>367</v>
      </c>
      <c r="M16" s="29">
        <v>436.8</v>
      </c>
      <c r="N16" s="41">
        <v>1194.4000000000001</v>
      </c>
      <c r="O16" s="29">
        <v>279</v>
      </c>
      <c r="P16" s="29">
        <v>252.2</v>
      </c>
      <c r="Q16" s="29">
        <v>720.1</v>
      </c>
      <c r="R16" s="29">
        <v>767.2</v>
      </c>
      <c r="S16" s="30" t="s">
        <v>128</v>
      </c>
      <c r="T16" s="32">
        <v>83.5</v>
      </c>
      <c r="U16" s="29">
        <v>274.39999999999998</v>
      </c>
    </row>
    <row r="17" spans="1:21" ht="16.5" customHeight="1" x14ac:dyDescent="0.25">
      <c r="A17" s="7"/>
      <c r="B17" s="7"/>
      <c r="C17" s="7" t="s">
        <v>497</v>
      </c>
      <c r="D17" s="7"/>
      <c r="E17" s="7"/>
      <c r="F17" s="7"/>
      <c r="G17" s="7"/>
      <c r="H17" s="7"/>
      <c r="I17" s="7"/>
      <c r="J17" s="7"/>
      <c r="K17" s="7"/>
      <c r="L17" s="9"/>
      <c r="M17" s="10"/>
      <c r="N17" s="10"/>
      <c r="O17" s="10"/>
      <c r="P17" s="10"/>
      <c r="Q17" s="10"/>
      <c r="R17" s="10"/>
      <c r="S17" s="10"/>
      <c r="T17" s="10"/>
      <c r="U17" s="10"/>
    </row>
    <row r="18" spans="1:21" ht="16.5" customHeight="1" x14ac:dyDescent="0.25">
      <c r="A18" s="7"/>
      <c r="B18" s="7"/>
      <c r="C18" s="7"/>
      <c r="D18" s="7" t="s">
        <v>482</v>
      </c>
      <c r="E18" s="7"/>
      <c r="F18" s="7"/>
      <c r="G18" s="7"/>
      <c r="H18" s="7"/>
      <c r="I18" s="7"/>
      <c r="J18" s="7"/>
      <c r="K18" s="7"/>
      <c r="L18" s="9" t="s">
        <v>367</v>
      </c>
      <c r="M18" s="32">
        <v>12.1</v>
      </c>
      <c r="N18" s="32">
        <v>11.7</v>
      </c>
      <c r="O18" s="32">
        <v>16.899999999999999</v>
      </c>
      <c r="P18" s="32">
        <v>11.1</v>
      </c>
      <c r="Q18" s="32">
        <v>21.6</v>
      </c>
      <c r="R18" s="32">
        <v>18.2</v>
      </c>
      <c r="S18" s="32">
        <v>10.5</v>
      </c>
      <c r="T18" s="30" t="s">
        <v>128</v>
      </c>
      <c r="U18" s="32">
        <v>13.4</v>
      </c>
    </row>
    <row r="19" spans="1:21" ht="29.4" customHeight="1" x14ac:dyDescent="0.25">
      <c r="A19" s="7"/>
      <c r="B19" s="7"/>
      <c r="C19" s="7"/>
      <c r="D19" s="74" t="s">
        <v>483</v>
      </c>
      <c r="E19" s="74"/>
      <c r="F19" s="74"/>
      <c r="G19" s="74"/>
      <c r="H19" s="74"/>
      <c r="I19" s="74"/>
      <c r="J19" s="74"/>
      <c r="K19" s="74"/>
      <c r="L19" s="9" t="s">
        <v>367</v>
      </c>
      <c r="M19" s="29">
        <v>636.70000000000005</v>
      </c>
      <c r="N19" s="29">
        <v>641.6</v>
      </c>
      <c r="O19" s="29">
        <v>820.4</v>
      </c>
      <c r="P19" s="29">
        <v>552.9</v>
      </c>
      <c r="Q19" s="41">
        <v>1110.5999999999999</v>
      </c>
      <c r="R19" s="29">
        <v>917</v>
      </c>
      <c r="S19" s="29">
        <v>531.70000000000005</v>
      </c>
      <c r="T19" s="30" t="s">
        <v>128</v>
      </c>
      <c r="U19" s="29">
        <v>698.3</v>
      </c>
    </row>
    <row r="20" spans="1:21" ht="16.5" customHeight="1" x14ac:dyDescent="0.25">
      <c r="A20" s="7"/>
      <c r="B20" s="7"/>
      <c r="C20" s="7" t="s">
        <v>498</v>
      </c>
      <c r="D20" s="7"/>
      <c r="E20" s="7"/>
      <c r="F20" s="7"/>
      <c r="G20" s="7"/>
      <c r="H20" s="7"/>
      <c r="I20" s="7"/>
      <c r="J20" s="7"/>
      <c r="K20" s="7"/>
      <c r="L20" s="9"/>
      <c r="M20" s="10"/>
      <c r="N20" s="10"/>
      <c r="O20" s="10"/>
      <c r="P20" s="10"/>
      <c r="Q20" s="10"/>
      <c r="R20" s="10"/>
      <c r="S20" s="10"/>
      <c r="T20" s="10"/>
      <c r="U20" s="10"/>
    </row>
    <row r="21" spans="1:21" ht="16.5" customHeight="1" x14ac:dyDescent="0.25">
      <c r="A21" s="7"/>
      <c r="B21" s="7"/>
      <c r="C21" s="7"/>
      <c r="D21" s="7" t="s">
        <v>482</v>
      </c>
      <c r="E21" s="7"/>
      <c r="F21" s="7"/>
      <c r="G21" s="7"/>
      <c r="H21" s="7"/>
      <c r="I21" s="7"/>
      <c r="J21" s="7"/>
      <c r="K21" s="7"/>
      <c r="L21" s="9" t="s">
        <v>367</v>
      </c>
      <c r="M21" s="32">
        <v>12.6</v>
      </c>
      <c r="N21" s="32">
        <v>15.7</v>
      </c>
      <c r="O21" s="32">
        <v>13.2</v>
      </c>
      <c r="P21" s="31">
        <v>6.8</v>
      </c>
      <c r="Q21" s="32">
        <v>22</v>
      </c>
      <c r="R21" s="32">
        <v>18.2</v>
      </c>
      <c r="S21" s="30" t="s">
        <v>128</v>
      </c>
      <c r="T21" s="31">
        <v>5.0999999999999996</v>
      </c>
      <c r="U21" s="32">
        <v>12.8</v>
      </c>
    </row>
    <row r="22" spans="1:21" ht="29.4" customHeight="1" x14ac:dyDescent="0.25">
      <c r="A22" s="7"/>
      <c r="B22" s="7"/>
      <c r="C22" s="7"/>
      <c r="D22" s="74" t="s">
        <v>483</v>
      </c>
      <c r="E22" s="74"/>
      <c r="F22" s="74"/>
      <c r="G22" s="74"/>
      <c r="H22" s="74"/>
      <c r="I22" s="74"/>
      <c r="J22" s="74"/>
      <c r="K22" s="74"/>
      <c r="L22" s="9" t="s">
        <v>367</v>
      </c>
      <c r="M22" s="29">
        <v>582.1</v>
      </c>
      <c r="N22" s="29">
        <v>689.9</v>
      </c>
      <c r="O22" s="29">
        <v>758.5</v>
      </c>
      <c r="P22" s="29">
        <v>385.8</v>
      </c>
      <c r="Q22" s="41">
        <v>1256.9000000000001</v>
      </c>
      <c r="R22" s="29">
        <v>882.1</v>
      </c>
      <c r="S22" s="30" t="s">
        <v>128</v>
      </c>
      <c r="T22" s="29">
        <v>198.4</v>
      </c>
      <c r="U22" s="29">
        <v>649.4</v>
      </c>
    </row>
    <row r="23" spans="1:21" ht="16.5" customHeight="1" x14ac:dyDescent="0.25">
      <c r="A23" s="7"/>
      <c r="B23" s="7"/>
      <c r="C23" s="7" t="s">
        <v>499</v>
      </c>
      <c r="D23" s="7"/>
      <c r="E23" s="7"/>
      <c r="F23" s="7"/>
      <c r="G23" s="7"/>
      <c r="H23" s="7"/>
      <c r="I23" s="7"/>
      <c r="J23" s="7"/>
      <c r="K23" s="7"/>
      <c r="L23" s="9"/>
      <c r="M23" s="10"/>
      <c r="N23" s="10"/>
      <c r="O23" s="10"/>
      <c r="P23" s="10"/>
      <c r="Q23" s="10"/>
      <c r="R23" s="10"/>
      <c r="S23" s="10"/>
      <c r="T23" s="10"/>
      <c r="U23" s="10"/>
    </row>
    <row r="24" spans="1:21" ht="16.5" customHeight="1" x14ac:dyDescent="0.25">
      <c r="A24" s="7"/>
      <c r="B24" s="7"/>
      <c r="C24" s="7"/>
      <c r="D24" s="7" t="s">
        <v>482</v>
      </c>
      <c r="E24" s="7"/>
      <c r="F24" s="7"/>
      <c r="G24" s="7"/>
      <c r="H24" s="7"/>
      <c r="I24" s="7"/>
      <c r="J24" s="7"/>
      <c r="K24" s="7"/>
      <c r="L24" s="9" t="s">
        <v>367</v>
      </c>
      <c r="M24" s="32">
        <v>12.2</v>
      </c>
      <c r="N24" s="32">
        <v>11.8</v>
      </c>
      <c r="O24" s="32">
        <v>16.3</v>
      </c>
      <c r="P24" s="32">
        <v>10.5</v>
      </c>
      <c r="Q24" s="32">
        <v>21.7</v>
      </c>
      <c r="R24" s="32">
        <v>18.2</v>
      </c>
      <c r="S24" s="32">
        <v>10.5</v>
      </c>
      <c r="T24" s="31">
        <v>5.0999999999999996</v>
      </c>
      <c r="U24" s="32">
        <v>13.4</v>
      </c>
    </row>
    <row r="25" spans="1:21" ht="16.5" customHeight="1" x14ac:dyDescent="0.25">
      <c r="A25" s="7"/>
      <c r="B25" s="7" t="s">
        <v>365</v>
      </c>
      <c r="C25" s="7"/>
      <c r="D25" s="7"/>
      <c r="E25" s="7"/>
      <c r="F25" s="7"/>
      <c r="G25" s="7"/>
      <c r="H25" s="7"/>
      <c r="I25" s="7"/>
      <c r="J25" s="7"/>
      <c r="K25" s="7"/>
      <c r="L25" s="9"/>
      <c r="M25" s="10"/>
      <c r="N25" s="10"/>
      <c r="O25" s="10"/>
      <c r="P25" s="10"/>
      <c r="Q25" s="10"/>
      <c r="R25" s="10"/>
      <c r="S25" s="10"/>
      <c r="T25" s="10"/>
      <c r="U25" s="10"/>
    </row>
    <row r="26" spans="1:21" ht="16.5" customHeight="1" x14ac:dyDescent="0.25">
      <c r="A26" s="7"/>
      <c r="B26" s="7"/>
      <c r="C26" s="7" t="s">
        <v>499</v>
      </c>
      <c r="D26" s="7"/>
      <c r="E26" s="7"/>
      <c r="F26" s="7"/>
      <c r="G26" s="7"/>
      <c r="H26" s="7"/>
      <c r="I26" s="7"/>
      <c r="J26" s="7"/>
      <c r="K26" s="7"/>
      <c r="L26" s="9" t="s">
        <v>300</v>
      </c>
      <c r="M26" s="41">
        <v>5290.5</v>
      </c>
      <c r="N26" s="41">
        <v>4423.8</v>
      </c>
      <c r="O26" s="41">
        <v>3344</v>
      </c>
      <c r="P26" s="41">
        <v>1737.7</v>
      </c>
      <c r="Q26" s="41">
        <v>1120.8</v>
      </c>
      <c r="R26" s="29">
        <v>335.5</v>
      </c>
      <c r="S26" s="29">
        <v>290.8</v>
      </c>
      <c r="T26" s="29">
        <v>172.5</v>
      </c>
      <c r="U26" s="42">
        <v>16715.599999999999</v>
      </c>
    </row>
    <row r="27" spans="1:21" ht="16.5" customHeight="1" x14ac:dyDescent="0.25">
      <c r="A27" s="7"/>
      <c r="B27" s="7" t="s">
        <v>363</v>
      </c>
      <c r="C27" s="7"/>
      <c r="D27" s="7"/>
      <c r="E27" s="7"/>
      <c r="F27" s="7"/>
      <c r="G27" s="7"/>
      <c r="H27" s="7"/>
      <c r="I27" s="7"/>
      <c r="J27" s="7"/>
      <c r="K27" s="7"/>
      <c r="L27" s="9"/>
      <c r="M27" s="10"/>
      <c r="N27" s="10"/>
      <c r="O27" s="10"/>
      <c r="P27" s="10"/>
      <c r="Q27" s="10"/>
      <c r="R27" s="10"/>
      <c r="S27" s="10"/>
      <c r="T27" s="10"/>
      <c r="U27" s="10"/>
    </row>
    <row r="28" spans="1:21" ht="16.5" customHeight="1" x14ac:dyDescent="0.25">
      <c r="A28" s="7"/>
      <c r="B28" s="7"/>
      <c r="C28" s="7" t="s">
        <v>499</v>
      </c>
      <c r="D28" s="7"/>
      <c r="E28" s="7"/>
      <c r="F28" s="7"/>
      <c r="G28" s="7"/>
      <c r="H28" s="7"/>
      <c r="I28" s="7"/>
      <c r="J28" s="7"/>
      <c r="K28" s="7"/>
      <c r="L28" s="9" t="s">
        <v>317</v>
      </c>
      <c r="M28" s="21">
        <v>64391</v>
      </c>
      <c r="N28" s="21">
        <v>52334</v>
      </c>
      <c r="O28" s="21">
        <v>54372</v>
      </c>
      <c r="P28" s="21">
        <v>18219</v>
      </c>
      <c r="Q28" s="21">
        <v>24276</v>
      </c>
      <c r="R28" s="23">
        <v>6095</v>
      </c>
      <c r="S28" s="23">
        <v>3039</v>
      </c>
      <c r="T28" s="20">
        <v>881</v>
      </c>
      <c r="U28" s="18">
        <v>223607</v>
      </c>
    </row>
    <row r="29" spans="1:21" ht="16.5" customHeight="1" x14ac:dyDescent="0.25">
      <c r="A29" s="7"/>
      <c r="B29" s="7" t="s">
        <v>500</v>
      </c>
      <c r="C29" s="7"/>
      <c r="D29" s="7"/>
      <c r="E29" s="7"/>
      <c r="F29" s="7"/>
      <c r="G29" s="7"/>
      <c r="H29" s="7"/>
      <c r="I29" s="7"/>
      <c r="J29" s="7"/>
      <c r="K29" s="7"/>
      <c r="L29" s="9"/>
      <c r="M29" s="10"/>
      <c r="N29" s="10"/>
      <c r="O29" s="10"/>
      <c r="P29" s="10"/>
      <c r="Q29" s="10"/>
      <c r="R29" s="10"/>
      <c r="S29" s="10"/>
      <c r="T29" s="10"/>
      <c r="U29" s="10"/>
    </row>
    <row r="30" spans="1:21" ht="16.5" customHeight="1" x14ac:dyDescent="0.25">
      <c r="A30" s="7"/>
      <c r="B30" s="7"/>
      <c r="C30" s="7" t="s">
        <v>334</v>
      </c>
      <c r="D30" s="7"/>
      <c r="E30" s="7"/>
      <c r="F30" s="7"/>
      <c r="G30" s="7"/>
      <c r="H30" s="7"/>
      <c r="I30" s="7"/>
      <c r="J30" s="7"/>
      <c r="K30" s="7"/>
      <c r="L30" s="9" t="s">
        <v>216</v>
      </c>
      <c r="M30" s="32">
        <v>75.400000000000006</v>
      </c>
      <c r="N30" s="32">
        <v>77.3</v>
      </c>
      <c r="O30" s="32">
        <v>62.7</v>
      </c>
      <c r="P30" s="32">
        <v>76.3</v>
      </c>
      <c r="Q30" s="32">
        <v>74.099999999999994</v>
      </c>
      <c r="R30" s="30" t="s">
        <v>128</v>
      </c>
      <c r="S30" s="32">
        <v>99.8</v>
      </c>
      <c r="T30" s="30" t="s">
        <v>128</v>
      </c>
      <c r="U30" s="32">
        <v>71.5</v>
      </c>
    </row>
    <row r="31" spans="1:21" ht="16.5" customHeight="1" x14ac:dyDescent="0.25">
      <c r="A31" s="7"/>
      <c r="B31" s="7"/>
      <c r="C31" s="7" t="s">
        <v>495</v>
      </c>
      <c r="D31" s="7"/>
      <c r="E31" s="7"/>
      <c r="F31" s="7"/>
      <c r="G31" s="7"/>
      <c r="H31" s="7"/>
      <c r="I31" s="7"/>
      <c r="J31" s="7"/>
      <c r="K31" s="7"/>
      <c r="L31" s="9" t="s">
        <v>216</v>
      </c>
      <c r="M31" s="32">
        <v>18.3</v>
      </c>
      <c r="N31" s="32">
        <v>18.5</v>
      </c>
      <c r="O31" s="32">
        <v>19.5</v>
      </c>
      <c r="P31" s="31">
        <v>8.8000000000000007</v>
      </c>
      <c r="Q31" s="32">
        <v>10.4</v>
      </c>
      <c r="R31" s="32">
        <v>66.5</v>
      </c>
      <c r="S31" s="31">
        <v>0.2</v>
      </c>
      <c r="T31" s="30" t="s">
        <v>128</v>
      </c>
      <c r="U31" s="32">
        <v>17.600000000000001</v>
      </c>
    </row>
    <row r="32" spans="1:21" ht="16.5" customHeight="1" x14ac:dyDescent="0.25">
      <c r="A32" s="7"/>
      <c r="B32" s="7"/>
      <c r="C32" s="7" t="s">
        <v>496</v>
      </c>
      <c r="D32" s="7"/>
      <c r="E32" s="7"/>
      <c r="F32" s="7"/>
      <c r="G32" s="7"/>
      <c r="H32" s="7"/>
      <c r="I32" s="7"/>
      <c r="J32" s="7"/>
      <c r="K32" s="7"/>
      <c r="L32" s="9" t="s">
        <v>216</v>
      </c>
      <c r="M32" s="31">
        <v>5.7</v>
      </c>
      <c r="N32" s="31">
        <v>4.0999999999999996</v>
      </c>
      <c r="O32" s="32">
        <v>14.8</v>
      </c>
      <c r="P32" s="31">
        <v>7.5</v>
      </c>
      <c r="Q32" s="32">
        <v>11.8</v>
      </c>
      <c r="R32" s="32">
        <v>31.4</v>
      </c>
      <c r="S32" s="30" t="s">
        <v>128</v>
      </c>
      <c r="T32" s="32">
        <v>58.8</v>
      </c>
      <c r="U32" s="31">
        <v>8.6</v>
      </c>
    </row>
    <row r="33" spans="1:21" ht="16.5" customHeight="1" x14ac:dyDescent="0.25">
      <c r="A33" s="7"/>
      <c r="B33" s="7"/>
      <c r="C33" s="7" t="s">
        <v>485</v>
      </c>
      <c r="D33" s="7"/>
      <c r="E33" s="7"/>
      <c r="F33" s="7"/>
      <c r="G33" s="7"/>
      <c r="H33" s="7"/>
      <c r="I33" s="7"/>
      <c r="J33" s="7"/>
      <c r="K33" s="7"/>
      <c r="L33" s="9" t="s">
        <v>216</v>
      </c>
      <c r="M33" s="31">
        <v>0.5</v>
      </c>
      <c r="N33" s="31">
        <v>0.1</v>
      </c>
      <c r="O33" s="31">
        <v>3</v>
      </c>
      <c r="P33" s="31">
        <v>7.5</v>
      </c>
      <c r="Q33" s="31">
        <v>3.6</v>
      </c>
      <c r="R33" s="31">
        <v>2.1</v>
      </c>
      <c r="S33" s="30" t="s">
        <v>128</v>
      </c>
      <c r="T33" s="32">
        <v>41.2</v>
      </c>
      <c r="U33" s="31">
        <v>2.2999999999999998</v>
      </c>
    </row>
    <row r="34" spans="1:21" ht="16.5" customHeight="1" x14ac:dyDescent="0.25">
      <c r="A34" s="7"/>
      <c r="B34" s="7" t="s">
        <v>501</v>
      </c>
      <c r="C34" s="7"/>
      <c r="D34" s="7"/>
      <c r="E34" s="7"/>
      <c r="F34" s="7"/>
      <c r="G34" s="7"/>
      <c r="H34" s="7"/>
      <c r="I34" s="7"/>
      <c r="J34" s="7"/>
      <c r="K34" s="7"/>
      <c r="L34" s="9"/>
      <c r="M34" s="10"/>
      <c r="N34" s="10"/>
      <c r="O34" s="10"/>
      <c r="P34" s="10"/>
      <c r="Q34" s="10"/>
      <c r="R34" s="10"/>
      <c r="S34" s="10"/>
      <c r="T34" s="10"/>
      <c r="U34" s="10"/>
    </row>
    <row r="35" spans="1:21" ht="16.5" customHeight="1" x14ac:dyDescent="0.25">
      <c r="A35" s="7"/>
      <c r="B35" s="7"/>
      <c r="C35" s="7" t="s">
        <v>334</v>
      </c>
      <c r="D35" s="7"/>
      <c r="E35" s="7"/>
      <c r="F35" s="7"/>
      <c r="G35" s="7"/>
      <c r="H35" s="7"/>
      <c r="I35" s="7"/>
      <c r="J35" s="7"/>
      <c r="K35" s="7"/>
      <c r="L35" s="9" t="s">
        <v>216</v>
      </c>
      <c r="M35" s="32">
        <v>67.900000000000006</v>
      </c>
      <c r="N35" s="32">
        <v>70.5</v>
      </c>
      <c r="O35" s="32">
        <v>62.2</v>
      </c>
      <c r="P35" s="32">
        <v>78.599999999999994</v>
      </c>
      <c r="Q35" s="32">
        <v>73.400000000000006</v>
      </c>
      <c r="R35" s="31" t="s">
        <v>110</v>
      </c>
      <c r="S35" s="32">
        <v>99.9</v>
      </c>
      <c r="T35" s="31">
        <v>0.3</v>
      </c>
      <c r="U35" s="32">
        <v>66.900000000000006</v>
      </c>
    </row>
    <row r="36" spans="1:21" ht="16.5" customHeight="1" x14ac:dyDescent="0.25">
      <c r="A36" s="7"/>
      <c r="B36" s="7"/>
      <c r="C36" s="7" t="s">
        <v>495</v>
      </c>
      <c r="D36" s="7"/>
      <c r="E36" s="7"/>
      <c r="F36" s="7"/>
      <c r="G36" s="7"/>
      <c r="H36" s="7"/>
      <c r="I36" s="7"/>
      <c r="J36" s="7"/>
      <c r="K36" s="7"/>
      <c r="L36" s="9" t="s">
        <v>216</v>
      </c>
      <c r="M36" s="32">
        <v>25.7</v>
      </c>
      <c r="N36" s="32">
        <v>24</v>
      </c>
      <c r="O36" s="32">
        <v>23.3</v>
      </c>
      <c r="P36" s="32">
        <v>11.7</v>
      </c>
      <c r="Q36" s="32">
        <v>10.9</v>
      </c>
      <c r="R36" s="32">
        <v>66.5</v>
      </c>
      <c r="S36" s="31">
        <v>0.1</v>
      </c>
      <c r="T36" s="31" t="s">
        <v>110</v>
      </c>
      <c r="U36" s="32">
        <v>22.6</v>
      </c>
    </row>
    <row r="37" spans="1:21" ht="16.5" customHeight="1" x14ac:dyDescent="0.25">
      <c r="A37" s="7"/>
      <c r="B37" s="7"/>
      <c r="C37" s="7" t="s">
        <v>496</v>
      </c>
      <c r="D37" s="7"/>
      <c r="E37" s="7"/>
      <c r="F37" s="7"/>
      <c r="G37" s="7"/>
      <c r="H37" s="7"/>
      <c r="I37" s="7"/>
      <c r="J37" s="7"/>
      <c r="K37" s="7"/>
      <c r="L37" s="9" t="s">
        <v>216</v>
      </c>
      <c r="M37" s="31">
        <v>6.2</v>
      </c>
      <c r="N37" s="31">
        <v>5.4</v>
      </c>
      <c r="O37" s="32">
        <v>13.9</v>
      </c>
      <c r="P37" s="31">
        <v>7.5</v>
      </c>
      <c r="Q37" s="32">
        <v>14</v>
      </c>
      <c r="R37" s="32">
        <v>32</v>
      </c>
      <c r="S37" s="31" t="s">
        <v>110</v>
      </c>
      <c r="T37" s="32">
        <v>80.7</v>
      </c>
      <c r="U37" s="31">
        <v>9.6999999999999993</v>
      </c>
    </row>
    <row r="38" spans="1:21" ht="16.5" customHeight="1" x14ac:dyDescent="0.25">
      <c r="A38" s="7"/>
      <c r="B38" s="7"/>
      <c r="C38" s="7" t="s">
        <v>485</v>
      </c>
      <c r="D38" s="7"/>
      <c r="E38" s="7"/>
      <c r="F38" s="7"/>
      <c r="G38" s="7"/>
      <c r="H38" s="7"/>
      <c r="I38" s="7"/>
      <c r="J38" s="7"/>
      <c r="K38" s="7"/>
      <c r="L38" s="9" t="s">
        <v>216</v>
      </c>
      <c r="M38" s="31">
        <v>0.3</v>
      </c>
      <c r="N38" s="31">
        <v>0.1</v>
      </c>
      <c r="O38" s="31">
        <v>0.6</v>
      </c>
      <c r="P38" s="31">
        <v>2.2000000000000002</v>
      </c>
      <c r="Q38" s="31">
        <v>1.7</v>
      </c>
      <c r="R38" s="31">
        <v>1.5</v>
      </c>
      <c r="S38" s="31" t="s">
        <v>110</v>
      </c>
      <c r="T38" s="32">
        <v>19</v>
      </c>
      <c r="U38" s="31">
        <v>0.7</v>
      </c>
    </row>
    <row r="39" spans="1:21" ht="16.5" customHeight="1" x14ac:dyDescent="0.25">
      <c r="A39" s="7" t="s">
        <v>502</v>
      </c>
      <c r="B39" s="7"/>
      <c r="C39" s="7"/>
      <c r="D39" s="7"/>
      <c r="E39" s="7"/>
      <c r="F39" s="7"/>
      <c r="G39" s="7"/>
      <c r="H39" s="7"/>
      <c r="I39" s="7"/>
      <c r="J39" s="7"/>
      <c r="K39" s="7"/>
      <c r="L39" s="9"/>
      <c r="M39" s="10"/>
      <c r="N39" s="10"/>
      <c r="O39" s="10"/>
      <c r="P39" s="10"/>
      <c r="Q39" s="10"/>
      <c r="R39" s="10"/>
      <c r="S39" s="10"/>
      <c r="T39" s="10"/>
      <c r="U39" s="10"/>
    </row>
    <row r="40" spans="1:21" ht="16.5" customHeight="1" x14ac:dyDescent="0.25">
      <c r="A40" s="7"/>
      <c r="B40" s="7" t="s">
        <v>494</v>
      </c>
      <c r="C40" s="7"/>
      <c r="D40" s="7"/>
      <c r="E40" s="7"/>
      <c r="F40" s="7"/>
      <c r="G40" s="7"/>
      <c r="H40" s="7"/>
      <c r="I40" s="7"/>
      <c r="J40" s="7"/>
      <c r="K40" s="7"/>
      <c r="L40" s="9"/>
      <c r="M40" s="10"/>
      <c r="N40" s="10"/>
      <c r="O40" s="10"/>
      <c r="P40" s="10"/>
      <c r="Q40" s="10"/>
      <c r="R40" s="10"/>
      <c r="S40" s="10"/>
      <c r="T40" s="10"/>
      <c r="U40" s="10"/>
    </row>
    <row r="41" spans="1:21" ht="16.5" customHeight="1" x14ac:dyDescent="0.25">
      <c r="A41" s="7"/>
      <c r="B41" s="7"/>
      <c r="C41" s="7" t="s">
        <v>334</v>
      </c>
      <c r="D41" s="7"/>
      <c r="E41" s="7"/>
      <c r="F41" s="7"/>
      <c r="G41" s="7"/>
      <c r="H41" s="7"/>
      <c r="I41" s="7"/>
      <c r="J41" s="7"/>
      <c r="K41" s="7"/>
      <c r="L41" s="9"/>
      <c r="M41" s="10"/>
      <c r="N41" s="10"/>
      <c r="O41" s="10"/>
      <c r="P41" s="10"/>
      <c r="Q41" s="10"/>
      <c r="R41" s="10"/>
      <c r="S41" s="10"/>
      <c r="T41" s="10"/>
      <c r="U41" s="10"/>
    </row>
    <row r="42" spans="1:21" ht="16.5" customHeight="1" x14ac:dyDescent="0.25">
      <c r="A42" s="7"/>
      <c r="B42" s="7"/>
      <c r="C42" s="7"/>
      <c r="D42" s="7" t="s">
        <v>482</v>
      </c>
      <c r="E42" s="7"/>
      <c r="F42" s="7"/>
      <c r="G42" s="7"/>
      <c r="H42" s="7"/>
      <c r="I42" s="7"/>
      <c r="J42" s="7"/>
      <c r="K42" s="7"/>
      <c r="L42" s="9" t="s">
        <v>367</v>
      </c>
      <c r="M42" s="32">
        <v>10</v>
      </c>
      <c r="N42" s="32">
        <v>10.3</v>
      </c>
      <c r="O42" s="32">
        <v>14.6</v>
      </c>
      <c r="P42" s="31">
        <v>9.4</v>
      </c>
      <c r="Q42" s="32">
        <v>19.3</v>
      </c>
      <c r="R42" s="30" t="s">
        <v>128</v>
      </c>
      <c r="S42" s="31">
        <v>9.3000000000000007</v>
      </c>
      <c r="T42" s="30" t="s">
        <v>128</v>
      </c>
      <c r="U42" s="32">
        <v>11.5</v>
      </c>
    </row>
    <row r="43" spans="1:21" ht="29.4" customHeight="1" x14ac:dyDescent="0.25">
      <c r="A43" s="7"/>
      <c r="B43" s="7"/>
      <c r="C43" s="7"/>
      <c r="D43" s="74" t="s">
        <v>483</v>
      </c>
      <c r="E43" s="74"/>
      <c r="F43" s="74"/>
      <c r="G43" s="74"/>
      <c r="H43" s="74"/>
      <c r="I43" s="74"/>
      <c r="J43" s="74"/>
      <c r="K43" s="74"/>
      <c r="L43" s="9" t="s">
        <v>367</v>
      </c>
      <c r="M43" s="29">
        <v>560.5</v>
      </c>
      <c r="N43" s="29">
        <v>594.29999999999995</v>
      </c>
      <c r="O43" s="29">
        <v>784.3</v>
      </c>
      <c r="P43" s="29">
        <v>475.3</v>
      </c>
      <c r="Q43" s="41">
        <v>1030.2</v>
      </c>
      <c r="R43" s="30" t="s">
        <v>128</v>
      </c>
      <c r="S43" s="29">
        <v>479.1</v>
      </c>
      <c r="T43" s="30" t="s">
        <v>128</v>
      </c>
      <c r="U43" s="29">
        <v>631.20000000000005</v>
      </c>
    </row>
    <row r="44" spans="1:21" ht="16.5" customHeight="1" x14ac:dyDescent="0.25">
      <c r="A44" s="7"/>
      <c r="B44" s="7"/>
      <c r="C44" s="7" t="s">
        <v>495</v>
      </c>
      <c r="D44" s="7"/>
      <c r="E44" s="7"/>
      <c r="F44" s="7"/>
      <c r="G44" s="7"/>
      <c r="H44" s="7"/>
      <c r="I44" s="7"/>
      <c r="J44" s="7"/>
      <c r="K44" s="7"/>
      <c r="L44" s="9"/>
      <c r="M44" s="10"/>
      <c r="N44" s="10"/>
      <c r="O44" s="10"/>
      <c r="P44" s="10"/>
      <c r="Q44" s="10"/>
      <c r="R44" s="10"/>
      <c r="S44" s="10"/>
      <c r="T44" s="10"/>
      <c r="U44" s="10"/>
    </row>
    <row r="45" spans="1:21" ht="16.5" customHeight="1" x14ac:dyDescent="0.25">
      <c r="A45" s="7"/>
      <c r="B45" s="7"/>
      <c r="C45" s="7"/>
      <c r="D45" s="7" t="s">
        <v>482</v>
      </c>
      <c r="E45" s="7"/>
      <c r="F45" s="7"/>
      <c r="G45" s="7"/>
      <c r="H45" s="7"/>
      <c r="I45" s="7"/>
      <c r="J45" s="7"/>
      <c r="K45" s="7"/>
      <c r="L45" s="9" t="s">
        <v>367</v>
      </c>
      <c r="M45" s="32">
        <v>15.9</v>
      </c>
      <c r="N45" s="32">
        <v>14.5</v>
      </c>
      <c r="O45" s="32">
        <v>17.600000000000001</v>
      </c>
      <c r="P45" s="32">
        <v>12.2</v>
      </c>
      <c r="Q45" s="32">
        <v>19.100000000000001</v>
      </c>
      <c r="R45" s="32">
        <v>15.7</v>
      </c>
      <c r="S45" s="31">
        <v>8.1</v>
      </c>
      <c r="T45" s="30" t="s">
        <v>128</v>
      </c>
      <c r="U45" s="32">
        <v>15.8</v>
      </c>
    </row>
    <row r="46" spans="1:21" ht="29.4" customHeight="1" x14ac:dyDescent="0.25">
      <c r="A46" s="7"/>
      <c r="B46" s="7"/>
      <c r="C46" s="7"/>
      <c r="D46" s="74" t="s">
        <v>483</v>
      </c>
      <c r="E46" s="74"/>
      <c r="F46" s="74"/>
      <c r="G46" s="74"/>
      <c r="H46" s="74"/>
      <c r="I46" s="74"/>
      <c r="J46" s="74"/>
      <c r="K46" s="74"/>
      <c r="L46" s="9" t="s">
        <v>367</v>
      </c>
      <c r="M46" s="29">
        <v>657.9</v>
      </c>
      <c r="N46" s="29">
        <v>618.29999999999995</v>
      </c>
      <c r="O46" s="29">
        <v>676.6</v>
      </c>
      <c r="P46" s="29">
        <v>559.70000000000005</v>
      </c>
      <c r="Q46" s="29">
        <v>823.9</v>
      </c>
      <c r="R46" s="29">
        <v>792</v>
      </c>
      <c r="S46" s="29">
        <v>500</v>
      </c>
      <c r="T46" s="30" t="s">
        <v>128</v>
      </c>
      <c r="U46" s="29">
        <v>661.8</v>
      </c>
    </row>
    <row r="47" spans="1:21" ht="16.5" customHeight="1" x14ac:dyDescent="0.25">
      <c r="A47" s="7"/>
      <c r="B47" s="7"/>
      <c r="C47" s="7" t="s">
        <v>496</v>
      </c>
      <c r="D47" s="7"/>
      <c r="E47" s="7"/>
      <c r="F47" s="7"/>
      <c r="G47" s="7"/>
      <c r="H47" s="7"/>
      <c r="I47" s="7"/>
      <c r="J47" s="7"/>
      <c r="K47" s="7"/>
      <c r="L47" s="9"/>
      <c r="M47" s="10"/>
      <c r="N47" s="10"/>
      <c r="O47" s="10"/>
      <c r="P47" s="10"/>
      <c r="Q47" s="10"/>
      <c r="R47" s="10"/>
      <c r="S47" s="10"/>
      <c r="T47" s="10"/>
      <c r="U47" s="10"/>
    </row>
    <row r="48" spans="1:21" ht="16.5" customHeight="1" x14ac:dyDescent="0.25">
      <c r="A48" s="7"/>
      <c r="B48" s="7"/>
      <c r="C48" s="7"/>
      <c r="D48" s="7" t="s">
        <v>482</v>
      </c>
      <c r="E48" s="7"/>
      <c r="F48" s="7"/>
      <c r="G48" s="7"/>
      <c r="H48" s="7"/>
      <c r="I48" s="7"/>
      <c r="J48" s="7"/>
      <c r="K48" s="7"/>
      <c r="L48" s="9" t="s">
        <v>367</v>
      </c>
      <c r="M48" s="32">
        <v>12.4</v>
      </c>
      <c r="N48" s="32">
        <v>15.1</v>
      </c>
      <c r="O48" s="32">
        <v>14.3</v>
      </c>
      <c r="P48" s="31">
        <v>9.5</v>
      </c>
      <c r="Q48" s="32">
        <v>22.8</v>
      </c>
      <c r="R48" s="32">
        <v>16.3</v>
      </c>
      <c r="S48" s="30" t="s">
        <v>128</v>
      </c>
      <c r="T48" s="31">
        <v>6.3</v>
      </c>
      <c r="U48" s="32">
        <v>13.9</v>
      </c>
    </row>
    <row r="49" spans="1:21" ht="29.4" customHeight="1" x14ac:dyDescent="0.25">
      <c r="A49" s="7"/>
      <c r="B49" s="7"/>
      <c r="C49" s="7"/>
      <c r="D49" s="74" t="s">
        <v>483</v>
      </c>
      <c r="E49" s="74"/>
      <c r="F49" s="74"/>
      <c r="G49" s="74"/>
      <c r="H49" s="74"/>
      <c r="I49" s="74"/>
      <c r="J49" s="74"/>
      <c r="K49" s="74"/>
      <c r="L49" s="9" t="s">
        <v>367</v>
      </c>
      <c r="M49" s="29">
        <v>551.6</v>
      </c>
      <c r="N49" s="29">
        <v>648.9</v>
      </c>
      <c r="O49" s="29">
        <v>772.4</v>
      </c>
      <c r="P49" s="29">
        <v>416.4</v>
      </c>
      <c r="Q49" s="41">
        <v>1234.3</v>
      </c>
      <c r="R49" s="29">
        <v>778.5</v>
      </c>
      <c r="S49" s="30" t="s">
        <v>128</v>
      </c>
      <c r="T49" s="29">
        <v>254.9</v>
      </c>
      <c r="U49" s="29">
        <v>665</v>
      </c>
    </row>
    <row r="50" spans="1:21" ht="16.5" customHeight="1" x14ac:dyDescent="0.25">
      <c r="A50" s="7"/>
      <c r="B50" s="7"/>
      <c r="C50" s="7" t="s">
        <v>485</v>
      </c>
      <c r="D50" s="7"/>
      <c r="E50" s="7"/>
      <c r="F50" s="7"/>
      <c r="G50" s="7"/>
      <c r="H50" s="7"/>
      <c r="I50" s="7"/>
      <c r="J50" s="7"/>
      <c r="K50" s="7"/>
      <c r="L50" s="9"/>
      <c r="M50" s="10"/>
      <c r="N50" s="10"/>
      <c r="O50" s="10"/>
      <c r="P50" s="10"/>
      <c r="Q50" s="10"/>
      <c r="R50" s="10"/>
      <c r="S50" s="10"/>
      <c r="T50" s="10"/>
      <c r="U50" s="10"/>
    </row>
    <row r="51" spans="1:21" ht="16.5" customHeight="1" x14ac:dyDescent="0.25">
      <c r="A51" s="7"/>
      <c r="B51" s="7"/>
      <c r="C51" s="7"/>
      <c r="D51" s="7" t="s">
        <v>482</v>
      </c>
      <c r="E51" s="7"/>
      <c r="F51" s="7"/>
      <c r="G51" s="7"/>
      <c r="H51" s="7"/>
      <c r="I51" s="7"/>
      <c r="J51" s="7"/>
      <c r="K51" s="7"/>
      <c r="L51" s="9" t="s">
        <v>367</v>
      </c>
      <c r="M51" s="31">
        <v>5.5</v>
      </c>
      <c r="N51" s="32">
        <v>10.3</v>
      </c>
      <c r="O51" s="31">
        <v>2.8</v>
      </c>
      <c r="P51" s="31">
        <v>3.3</v>
      </c>
      <c r="Q51" s="31">
        <v>8</v>
      </c>
      <c r="R51" s="32">
        <v>10.4</v>
      </c>
      <c r="S51" s="30" t="s">
        <v>128</v>
      </c>
      <c r="T51" s="31">
        <v>2.2999999999999998</v>
      </c>
      <c r="U51" s="31">
        <v>3.8</v>
      </c>
    </row>
    <row r="52" spans="1:21" ht="29.4" customHeight="1" x14ac:dyDescent="0.25">
      <c r="A52" s="7"/>
      <c r="B52" s="7"/>
      <c r="C52" s="7"/>
      <c r="D52" s="74" t="s">
        <v>483</v>
      </c>
      <c r="E52" s="74"/>
      <c r="F52" s="74"/>
      <c r="G52" s="74"/>
      <c r="H52" s="74"/>
      <c r="I52" s="74"/>
      <c r="J52" s="74"/>
      <c r="K52" s="74"/>
      <c r="L52" s="9" t="s">
        <v>367</v>
      </c>
      <c r="M52" s="29">
        <v>356.3</v>
      </c>
      <c r="N52" s="29">
        <v>972.2</v>
      </c>
      <c r="O52" s="29">
        <v>259.5</v>
      </c>
      <c r="P52" s="29">
        <v>271.39999999999998</v>
      </c>
      <c r="Q52" s="29">
        <v>575</v>
      </c>
      <c r="R52" s="29">
        <v>618.6</v>
      </c>
      <c r="S52" s="30" t="s">
        <v>128</v>
      </c>
      <c r="T52" s="32">
        <v>79.900000000000006</v>
      </c>
      <c r="U52" s="29">
        <v>247.3</v>
      </c>
    </row>
    <row r="53" spans="1:21" ht="16.5" customHeight="1" x14ac:dyDescent="0.25">
      <c r="A53" s="7"/>
      <c r="B53" s="7"/>
      <c r="C53" s="7" t="s">
        <v>497</v>
      </c>
      <c r="D53" s="7"/>
      <c r="E53" s="7"/>
      <c r="F53" s="7"/>
      <c r="G53" s="7"/>
      <c r="H53" s="7"/>
      <c r="I53" s="7"/>
      <c r="J53" s="7"/>
      <c r="K53" s="7"/>
      <c r="L53" s="9"/>
      <c r="M53" s="10"/>
      <c r="N53" s="10"/>
      <c r="O53" s="10"/>
      <c r="P53" s="10"/>
      <c r="Q53" s="10"/>
      <c r="R53" s="10"/>
      <c r="S53" s="10"/>
      <c r="T53" s="10"/>
      <c r="U53" s="10"/>
    </row>
    <row r="54" spans="1:21" ht="16.5" customHeight="1" x14ac:dyDescent="0.25">
      <c r="A54" s="7"/>
      <c r="B54" s="7"/>
      <c r="C54" s="7"/>
      <c r="D54" s="7" t="s">
        <v>482</v>
      </c>
      <c r="E54" s="7"/>
      <c r="F54" s="7"/>
      <c r="G54" s="7"/>
      <c r="H54" s="7"/>
      <c r="I54" s="7"/>
      <c r="J54" s="7"/>
      <c r="K54" s="7"/>
      <c r="L54" s="9" t="s">
        <v>367</v>
      </c>
      <c r="M54" s="32">
        <v>11.2</v>
      </c>
      <c r="N54" s="32">
        <v>11.1</v>
      </c>
      <c r="O54" s="32">
        <v>15.3</v>
      </c>
      <c r="P54" s="31">
        <v>9.6999999999999993</v>
      </c>
      <c r="Q54" s="32">
        <v>19.3</v>
      </c>
      <c r="R54" s="32">
        <v>15.7</v>
      </c>
      <c r="S54" s="31">
        <v>9.3000000000000007</v>
      </c>
      <c r="T54" s="30" t="s">
        <v>128</v>
      </c>
      <c r="U54" s="32">
        <v>12.3</v>
      </c>
    </row>
    <row r="55" spans="1:21" ht="29.4" customHeight="1" x14ac:dyDescent="0.25">
      <c r="A55" s="7"/>
      <c r="B55" s="7"/>
      <c r="C55" s="7"/>
      <c r="D55" s="74" t="s">
        <v>483</v>
      </c>
      <c r="E55" s="74"/>
      <c r="F55" s="74"/>
      <c r="G55" s="74"/>
      <c r="H55" s="74"/>
      <c r="I55" s="74"/>
      <c r="J55" s="74"/>
      <c r="K55" s="74"/>
      <c r="L55" s="9" t="s">
        <v>367</v>
      </c>
      <c r="M55" s="29">
        <v>584.6</v>
      </c>
      <c r="N55" s="29">
        <v>600.20000000000005</v>
      </c>
      <c r="O55" s="29">
        <v>751.7</v>
      </c>
      <c r="P55" s="29">
        <v>484.8</v>
      </c>
      <c r="Q55" s="29">
        <v>999.7</v>
      </c>
      <c r="R55" s="29">
        <v>792</v>
      </c>
      <c r="S55" s="29">
        <v>479.1</v>
      </c>
      <c r="T55" s="30" t="s">
        <v>128</v>
      </c>
      <c r="U55" s="29">
        <v>638.6</v>
      </c>
    </row>
    <row r="56" spans="1:21" ht="16.5" customHeight="1" x14ac:dyDescent="0.25">
      <c r="A56" s="7"/>
      <c r="B56" s="7"/>
      <c r="C56" s="7" t="s">
        <v>498</v>
      </c>
      <c r="D56" s="7"/>
      <c r="E56" s="7"/>
      <c r="F56" s="7"/>
      <c r="G56" s="7"/>
      <c r="H56" s="7"/>
      <c r="I56" s="7"/>
      <c r="J56" s="7"/>
      <c r="K56" s="7"/>
      <c r="L56" s="9"/>
      <c r="M56" s="10"/>
      <c r="N56" s="10"/>
      <c r="O56" s="10"/>
      <c r="P56" s="10"/>
      <c r="Q56" s="10"/>
      <c r="R56" s="10"/>
      <c r="S56" s="10"/>
      <c r="T56" s="10"/>
      <c r="U56" s="10"/>
    </row>
    <row r="57" spans="1:21" ht="16.5" customHeight="1" x14ac:dyDescent="0.25">
      <c r="A57" s="7"/>
      <c r="B57" s="7"/>
      <c r="C57" s="7"/>
      <c r="D57" s="7" t="s">
        <v>482</v>
      </c>
      <c r="E57" s="7"/>
      <c r="F57" s="7"/>
      <c r="G57" s="7"/>
      <c r="H57" s="7"/>
      <c r="I57" s="7"/>
      <c r="J57" s="7"/>
      <c r="K57" s="7"/>
      <c r="L57" s="9" t="s">
        <v>367</v>
      </c>
      <c r="M57" s="32">
        <v>11.8</v>
      </c>
      <c r="N57" s="32">
        <v>15</v>
      </c>
      <c r="O57" s="32">
        <v>12.4</v>
      </c>
      <c r="P57" s="31">
        <v>6.4</v>
      </c>
      <c r="Q57" s="32">
        <v>19.3</v>
      </c>
      <c r="R57" s="32">
        <v>15.9</v>
      </c>
      <c r="S57" s="30" t="s">
        <v>128</v>
      </c>
      <c r="T57" s="31">
        <v>4.7</v>
      </c>
      <c r="U57" s="32">
        <v>11.8</v>
      </c>
    </row>
    <row r="58" spans="1:21" ht="29.4" customHeight="1" x14ac:dyDescent="0.25">
      <c r="A58" s="7"/>
      <c r="B58" s="7"/>
      <c r="C58" s="7"/>
      <c r="D58" s="74" t="s">
        <v>483</v>
      </c>
      <c r="E58" s="74"/>
      <c r="F58" s="74"/>
      <c r="G58" s="74"/>
      <c r="H58" s="74"/>
      <c r="I58" s="74"/>
      <c r="J58" s="74"/>
      <c r="K58" s="74"/>
      <c r="L58" s="9" t="s">
        <v>367</v>
      </c>
      <c r="M58" s="29">
        <v>540.1</v>
      </c>
      <c r="N58" s="29">
        <v>651.70000000000005</v>
      </c>
      <c r="O58" s="29">
        <v>716.7</v>
      </c>
      <c r="P58" s="29">
        <v>366.6</v>
      </c>
      <c r="Q58" s="41">
        <v>1110.8</v>
      </c>
      <c r="R58" s="29">
        <v>770.4</v>
      </c>
      <c r="S58" s="30" t="s">
        <v>128</v>
      </c>
      <c r="T58" s="29">
        <v>175.8</v>
      </c>
      <c r="U58" s="29">
        <v>596.70000000000005</v>
      </c>
    </row>
    <row r="59" spans="1:21" ht="16.5" customHeight="1" x14ac:dyDescent="0.25">
      <c r="A59" s="7"/>
      <c r="B59" s="7"/>
      <c r="C59" s="7" t="s">
        <v>499</v>
      </c>
      <c r="D59" s="7"/>
      <c r="E59" s="7"/>
      <c r="F59" s="7"/>
      <c r="G59" s="7"/>
      <c r="H59" s="7"/>
      <c r="I59" s="7"/>
      <c r="J59" s="7"/>
      <c r="K59" s="7"/>
      <c r="L59" s="9"/>
      <c r="M59" s="10"/>
      <c r="N59" s="10"/>
      <c r="O59" s="10"/>
      <c r="P59" s="10"/>
      <c r="Q59" s="10"/>
      <c r="R59" s="10"/>
      <c r="S59" s="10"/>
      <c r="T59" s="10"/>
      <c r="U59" s="10"/>
    </row>
    <row r="60" spans="1:21" ht="16.5" customHeight="1" x14ac:dyDescent="0.25">
      <c r="A60" s="7"/>
      <c r="B60" s="7"/>
      <c r="C60" s="7"/>
      <c r="D60" s="7" t="s">
        <v>482</v>
      </c>
      <c r="E60" s="7"/>
      <c r="F60" s="7"/>
      <c r="G60" s="7"/>
      <c r="H60" s="7"/>
      <c r="I60" s="7"/>
      <c r="J60" s="7"/>
      <c r="K60" s="7"/>
      <c r="L60" s="9" t="s">
        <v>367</v>
      </c>
      <c r="M60" s="32">
        <v>11.2</v>
      </c>
      <c r="N60" s="32">
        <v>11.3</v>
      </c>
      <c r="O60" s="32">
        <v>14.8</v>
      </c>
      <c r="P60" s="31">
        <v>9.1999999999999993</v>
      </c>
      <c r="Q60" s="32">
        <v>19.3</v>
      </c>
      <c r="R60" s="32">
        <v>15.8</v>
      </c>
      <c r="S60" s="31">
        <v>9.3000000000000007</v>
      </c>
      <c r="T60" s="31">
        <v>4.7</v>
      </c>
      <c r="U60" s="32">
        <v>12.3</v>
      </c>
    </row>
    <row r="61" spans="1:21" ht="16.5" customHeight="1" x14ac:dyDescent="0.25">
      <c r="A61" s="7"/>
      <c r="B61" s="7" t="s">
        <v>365</v>
      </c>
      <c r="C61" s="7"/>
      <c r="D61" s="7"/>
      <c r="E61" s="7"/>
      <c r="F61" s="7"/>
      <c r="G61" s="7"/>
      <c r="H61" s="7"/>
      <c r="I61" s="7"/>
      <c r="J61" s="7"/>
      <c r="K61" s="7"/>
      <c r="L61" s="9"/>
      <c r="M61" s="10"/>
      <c r="N61" s="10"/>
      <c r="O61" s="10"/>
      <c r="P61" s="10"/>
      <c r="Q61" s="10"/>
      <c r="R61" s="10"/>
      <c r="S61" s="10"/>
      <c r="T61" s="10"/>
      <c r="U61" s="10"/>
    </row>
    <row r="62" spans="1:21" ht="16.5" customHeight="1" x14ac:dyDescent="0.25">
      <c r="A62" s="7"/>
      <c r="B62" s="7"/>
      <c r="C62" s="7" t="s">
        <v>499</v>
      </c>
      <c r="D62" s="7"/>
      <c r="E62" s="7"/>
      <c r="F62" s="7"/>
      <c r="G62" s="7"/>
      <c r="H62" s="7"/>
      <c r="I62" s="7"/>
      <c r="J62" s="7"/>
      <c r="K62" s="7"/>
      <c r="L62" s="9" t="s">
        <v>300</v>
      </c>
      <c r="M62" s="41">
        <v>5270.1</v>
      </c>
      <c r="N62" s="41">
        <v>4374.3</v>
      </c>
      <c r="O62" s="41">
        <v>3305.2</v>
      </c>
      <c r="P62" s="41">
        <v>1721.1</v>
      </c>
      <c r="Q62" s="41">
        <v>1114.5999999999999</v>
      </c>
      <c r="R62" s="29">
        <v>332.8</v>
      </c>
      <c r="S62" s="29">
        <v>289.89999999999998</v>
      </c>
      <c r="T62" s="29">
        <v>173.4</v>
      </c>
      <c r="U62" s="42">
        <v>16581.3</v>
      </c>
    </row>
    <row r="63" spans="1:21" ht="16.5" customHeight="1" x14ac:dyDescent="0.25">
      <c r="A63" s="7"/>
      <c r="B63" s="7" t="s">
        <v>363</v>
      </c>
      <c r="C63" s="7"/>
      <c r="D63" s="7"/>
      <c r="E63" s="7"/>
      <c r="F63" s="7"/>
      <c r="G63" s="7"/>
      <c r="H63" s="7"/>
      <c r="I63" s="7"/>
      <c r="J63" s="7"/>
      <c r="K63" s="7"/>
      <c r="L63" s="9"/>
      <c r="M63" s="10"/>
      <c r="N63" s="10"/>
      <c r="O63" s="10"/>
      <c r="P63" s="10"/>
      <c r="Q63" s="10"/>
      <c r="R63" s="10"/>
      <c r="S63" s="10"/>
      <c r="T63" s="10"/>
      <c r="U63" s="10"/>
    </row>
    <row r="64" spans="1:21" ht="16.5" customHeight="1" x14ac:dyDescent="0.25">
      <c r="A64" s="7"/>
      <c r="B64" s="7"/>
      <c r="C64" s="7" t="s">
        <v>499</v>
      </c>
      <c r="D64" s="7"/>
      <c r="E64" s="7"/>
      <c r="F64" s="7"/>
      <c r="G64" s="7"/>
      <c r="H64" s="7"/>
      <c r="I64" s="7"/>
      <c r="J64" s="7"/>
      <c r="K64" s="7"/>
      <c r="L64" s="9" t="s">
        <v>317</v>
      </c>
      <c r="M64" s="21">
        <v>59220</v>
      </c>
      <c r="N64" s="21">
        <v>49271</v>
      </c>
      <c r="O64" s="21">
        <v>48921</v>
      </c>
      <c r="P64" s="21">
        <v>15841</v>
      </c>
      <c r="Q64" s="21">
        <v>21509</v>
      </c>
      <c r="R64" s="23">
        <v>5247</v>
      </c>
      <c r="S64" s="23">
        <v>2693</v>
      </c>
      <c r="T64" s="20">
        <v>814</v>
      </c>
      <c r="U64" s="18">
        <v>203516</v>
      </c>
    </row>
    <row r="65" spans="1:21" ht="16.5" customHeight="1" x14ac:dyDescent="0.25">
      <c r="A65" s="7"/>
      <c r="B65" s="7" t="s">
        <v>500</v>
      </c>
      <c r="C65" s="7"/>
      <c r="D65" s="7"/>
      <c r="E65" s="7"/>
      <c r="F65" s="7"/>
      <c r="G65" s="7"/>
      <c r="H65" s="7"/>
      <c r="I65" s="7"/>
      <c r="J65" s="7"/>
      <c r="K65" s="7"/>
      <c r="L65" s="9"/>
      <c r="M65" s="10"/>
      <c r="N65" s="10"/>
      <c r="O65" s="10"/>
      <c r="P65" s="10"/>
      <c r="Q65" s="10"/>
      <c r="R65" s="10"/>
      <c r="S65" s="10"/>
      <c r="T65" s="10"/>
      <c r="U65" s="10"/>
    </row>
    <row r="66" spans="1:21" ht="16.5" customHeight="1" x14ac:dyDescent="0.25">
      <c r="A66" s="7"/>
      <c r="B66" s="7"/>
      <c r="C66" s="7" t="s">
        <v>334</v>
      </c>
      <c r="D66" s="7"/>
      <c r="E66" s="7"/>
      <c r="F66" s="7"/>
      <c r="G66" s="7"/>
      <c r="H66" s="7"/>
      <c r="I66" s="7"/>
      <c r="J66" s="7"/>
      <c r="K66" s="7"/>
      <c r="L66" s="9" t="s">
        <v>216</v>
      </c>
      <c r="M66" s="32">
        <v>75.5</v>
      </c>
      <c r="N66" s="32">
        <v>77.3</v>
      </c>
      <c r="O66" s="32">
        <v>62.7</v>
      </c>
      <c r="P66" s="32">
        <v>76.3</v>
      </c>
      <c r="Q66" s="32">
        <v>74.099999999999994</v>
      </c>
      <c r="R66" s="30" t="s">
        <v>128</v>
      </c>
      <c r="S66" s="32">
        <v>99.8</v>
      </c>
      <c r="T66" s="30" t="s">
        <v>128</v>
      </c>
      <c r="U66" s="32">
        <v>71.5</v>
      </c>
    </row>
    <row r="67" spans="1:21" ht="16.5" customHeight="1" x14ac:dyDescent="0.25">
      <c r="A67" s="7"/>
      <c r="B67" s="7"/>
      <c r="C67" s="7" t="s">
        <v>495</v>
      </c>
      <c r="D67" s="7"/>
      <c r="E67" s="7"/>
      <c r="F67" s="7"/>
      <c r="G67" s="7"/>
      <c r="H67" s="7"/>
      <c r="I67" s="7"/>
      <c r="J67" s="7"/>
      <c r="K67" s="7"/>
      <c r="L67" s="9" t="s">
        <v>216</v>
      </c>
      <c r="M67" s="32">
        <v>18.3</v>
      </c>
      <c r="N67" s="32">
        <v>18.5</v>
      </c>
      <c r="O67" s="32">
        <v>19.5</v>
      </c>
      <c r="P67" s="31">
        <v>8.8000000000000007</v>
      </c>
      <c r="Q67" s="32">
        <v>10.4</v>
      </c>
      <c r="R67" s="32">
        <v>66.5</v>
      </c>
      <c r="S67" s="31">
        <v>0.2</v>
      </c>
      <c r="T67" s="30" t="s">
        <v>128</v>
      </c>
      <c r="U67" s="32">
        <v>17.600000000000001</v>
      </c>
    </row>
    <row r="68" spans="1:21" ht="16.5" customHeight="1" x14ac:dyDescent="0.25">
      <c r="A68" s="7"/>
      <c r="B68" s="7"/>
      <c r="C68" s="7" t="s">
        <v>496</v>
      </c>
      <c r="D68" s="7"/>
      <c r="E68" s="7"/>
      <c r="F68" s="7"/>
      <c r="G68" s="7"/>
      <c r="H68" s="7"/>
      <c r="I68" s="7"/>
      <c r="J68" s="7"/>
      <c r="K68" s="7"/>
      <c r="L68" s="9" t="s">
        <v>216</v>
      </c>
      <c r="M68" s="31">
        <v>5.7</v>
      </c>
      <c r="N68" s="31">
        <v>4.0999999999999996</v>
      </c>
      <c r="O68" s="32">
        <v>14.8</v>
      </c>
      <c r="P68" s="31">
        <v>7.5</v>
      </c>
      <c r="Q68" s="32">
        <v>11.8</v>
      </c>
      <c r="R68" s="32">
        <v>31.4</v>
      </c>
      <c r="S68" s="30" t="s">
        <v>128</v>
      </c>
      <c r="T68" s="32">
        <v>58.8</v>
      </c>
      <c r="U68" s="31">
        <v>8.6</v>
      </c>
    </row>
    <row r="69" spans="1:21" ht="16.5" customHeight="1" x14ac:dyDescent="0.25">
      <c r="A69" s="7"/>
      <c r="B69" s="7"/>
      <c r="C69" s="7" t="s">
        <v>485</v>
      </c>
      <c r="D69" s="7"/>
      <c r="E69" s="7"/>
      <c r="F69" s="7"/>
      <c r="G69" s="7"/>
      <c r="H69" s="7"/>
      <c r="I69" s="7"/>
      <c r="J69" s="7"/>
      <c r="K69" s="7"/>
      <c r="L69" s="9" t="s">
        <v>216</v>
      </c>
      <c r="M69" s="31">
        <v>0.5</v>
      </c>
      <c r="N69" s="31">
        <v>0.1</v>
      </c>
      <c r="O69" s="31">
        <v>3</v>
      </c>
      <c r="P69" s="31">
        <v>7.5</v>
      </c>
      <c r="Q69" s="31">
        <v>3.6</v>
      </c>
      <c r="R69" s="31">
        <v>2.1</v>
      </c>
      <c r="S69" s="30" t="s">
        <v>128</v>
      </c>
      <c r="T69" s="32">
        <v>41.2</v>
      </c>
      <c r="U69" s="31">
        <v>2.2999999999999998</v>
      </c>
    </row>
    <row r="70" spans="1:21" ht="16.5" customHeight="1" x14ac:dyDescent="0.25">
      <c r="A70" s="7"/>
      <c r="B70" s="7" t="s">
        <v>501</v>
      </c>
      <c r="C70" s="7"/>
      <c r="D70" s="7"/>
      <c r="E70" s="7"/>
      <c r="F70" s="7"/>
      <c r="G70" s="7"/>
      <c r="H70" s="7"/>
      <c r="I70" s="7"/>
      <c r="J70" s="7"/>
      <c r="K70" s="7"/>
      <c r="L70" s="9"/>
      <c r="M70" s="10"/>
      <c r="N70" s="10"/>
      <c r="O70" s="10"/>
      <c r="P70" s="10"/>
      <c r="Q70" s="10"/>
      <c r="R70" s="10"/>
      <c r="S70" s="10"/>
      <c r="T70" s="10"/>
      <c r="U70" s="10"/>
    </row>
    <row r="71" spans="1:21" ht="16.5" customHeight="1" x14ac:dyDescent="0.25">
      <c r="A71" s="7"/>
      <c r="B71" s="7"/>
      <c r="C71" s="7" t="s">
        <v>334</v>
      </c>
      <c r="D71" s="7"/>
      <c r="E71" s="7"/>
      <c r="F71" s="7"/>
      <c r="G71" s="7"/>
      <c r="H71" s="7"/>
      <c r="I71" s="7"/>
      <c r="J71" s="7"/>
      <c r="K71" s="7"/>
      <c r="L71" s="9" t="s">
        <v>216</v>
      </c>
      <c r="M71" s="32">
        <v>67.5</v>
      </c>
      <c r="N71" s="32">
        <v>70.599999999999994</v>
      </c>
      <c r="O71" s="32">
        <v>61.9</v>
      </c>
      <c r="P71" s="32">
        <v>78</v>
      </c>
      <c r="Q71" s="32">
        <v>74.3</v>
      </c>
      <c r="R71" s="31" t="s">
        <v>110</v>
      </c>
      <c r="S71" s="32">
        <v>99.9</v>
      </c>
      <c r="T71" s="31" t="s">
        <v>110</v>
      </c>
      <c r="U71" s="32">
        <v>66.8</v>
      </c>
    </row>
    <row r="72" spans="1:21" ht="16.5" customHeight="1" x14ac:dyDescent="0.25">
      <c r="A72" s="7"/>
      <c r="B72" s="7"/>
      <c r="C72" s="7" t="s">
        <v>495</v>
      </c>
      <c r="D72" s="7"/>
      <c r="E72" s="7"/>
      <c r="F72" s="7"/>
      <c r="G72" s="7"/>
      <c r="H72" s="7"/>
      <c r="I72" s="7"/>
      <c r="J72" s="7"/>
      <c r="K72" s="7"/>
      <c r="L72" s="9" t="s">
        <v>216</v>
      </c>
      <c r="M72" s="32">
        <v>26</v>
      </c>
      <c r="N72" s="32">
        <v>23.9</v>
      </c>
      <c r="O72" s="32">
        <v>23.2</v>
      </c>
      <c r="P72" s="32">
        <v>11.6</v>
      </c>
      <c r="Q72" s="32">
        <v>10.3</v>
      </c>
      <c r="R72" s="32">
        <v>66.099999999999994</v>
      </c>
      <c r="S72" s="31">
        <v>0.1</v>
      </c>
      <c r="T72" s="31" t="s">
        <v>110</v>
      </c>
      <c r="U72" s="32">
        <v>22.6</v>
      </c>
    </row>
    <row r="73" spans="1:21" ht="16.5" customHeight="1" x14ac:dyDescent="0.25">
      <c r="A73" s="7"/>
      <c r="B73" s="7"/>
      <c r="C73" s="7" t="s">
        <v>496</v>
      </c>
      <c r="D73" s="7"/>
      <c r="E73" s="7"/>
      <c r="F73" s="7"/>
      <c r="G73" s="7"/>
      <c r="H73" s="7"/>
      <c r="I73" s="7"/>
      <c r="J73" s="7"/>
      <c r="K73" s="7"/>
      <c r="L73" s="9" t="s">
        <v>216</v>
      </c>
      <c r="M73" s="31">
        <v>6.3</v>
      </c>
      <c r="N73" s="31">
        <v>5.5</v>
      </c>
      <c r="O73" s="32">
        <v>14.3</v>
      </c>
      <c r="P73" s="31">
        <v>7.8</v>
      </c>
      <c r="Q73" s="32">
        <v>13.9</v>
      </c>
      <c r="R73" s="32">
        <v>32.5</v>
      </c>
      <c r="S73" s="31" t="s">
        <v>110</v>
      </c>
      <c r="T73" s="32">
        <v>79.5</v>
      </c>
      <c r="U73" s="31">
        <v>9.8000000000000007</v>
      </c>
    </row>
    <row r="74" spans="1:21" ht="16.5" customHeight="1" x14ac:dyDescent="0.25">
      <c r="A74" s="7"/>
      <c r="B74" s="7"/>
      <c r="C74" s="7" t="s">
        <v>485</v>
      </c>
      <c r="D74" s="7"/>
      <c r="E74" s="7"/>
      <c r="F74" s="7"/>
      <c r="G74" s="7"/>
      <c r="H74" s="7"/>
      <c r="I74" s="7"/>
      <c r="J74" s="7"/>
      <c r="K74" s="7"/>
      <c r="L74" s="9" t="s">
        <v>216</v>
      </c>
      <c r="M74" s="31">
        <v>0.3</v>
      </c>
      <c r="N74" s="31">
        <v>0.1</v>
      </c>
      <c r="O74" s="31">
        <v>0.6</v>
      </c>
      <c r="P74" s="31">
        <v>2.6</v>
      </c>
      <c r="Q74" s="31">
        <v>1.5</v>
      </c>
      <c r="R74" s="31">
        <v>1.4</v>
      </c>
      <c r="S74" s="31" t="s">
        <v>110</v>
      </c>
      <c r="T74" s="32">
        <v>20.5</v>
      </c>
      <c r="U74" s="31">
        <v>0.7</v>
      </c>
    </row>
    <row r="75" spans="1:21" ht="16.5" customHeight="1" x14ac:dyDescent="0.25">
      <c r="A75" s="7" t="s">
        <v>121</v>
      </c>
      <c r="B75" s="7"/>
      <c r="C75" s="7"/>
      <c r="D75" s="7"/>
      <c r="E75" s="7"/>
      <c r="F75" s="7"/>
      <c r="G75" s="7"/>
      <c r="H75" s="7"/>
      <c r="I75" s="7"/>
      <c r="J75" s="7"/>
      <c r="K75" s="7"/>
      <c r="L75" s="9"/>
      <c r="M75" s="10"/>
      <c r="N75" s="10"/>
      <c r="O75" s="10"/>
      <c r="P75" s="10"/>
      <c r="Q75" s="10"/>
      <c r="R75" s="10"/>
      <c r="S75" s="10"/>
      <c r="T75" s="10"/>
      <c r="U75" s="10"/>
    </row>
    <row r="76" spans="1:21" ht="16.5" customHeight="1" x14ac:dyDescent="0.25">
      <c r="A76" s="7"/>
      <c r="B76" s="7" t="s">
        <v>494</v>
      </c>
      <c r="C76" s="7"/>
      <c r="D76" s="7"/>
      <c r="E76" s="7"/>
      <c r="F76" s="7"/>
      <c r="G76" s="7"/>
      <c r="H76" s="7"/>
      <c r="I76" s="7"/>
      <c r="J76" s="7"/>
      <c r="K76" s="7"/>
      <c r="L76" s="9"/>
      <c r="M76" s="10"/>
      <c r="N76" s="10"/>
      <c r="O76" s="10"/>
      <c r="P76" s="10"/>
      <c r="Q76" s="10"/>
      <c r="R76" s="10"/>
      <c r="S76" s="10"/>
      <c r="T76" s="10"/>
      <c r="U76" s="10"/>
    </row>
    <row r="77" spans="1:21" ht="16.5" customHeight="1" x14ac:dyDescent="0.25">
      <c r="A77" s="7"/>
      <c r="B77" s="7"/>
      <c r="C77" s="7" t="s">
        <v>334</v>
      </c>
      <c r="D77" s="7"/>
      <c r="E77" s="7"/>
      <c r="F77" s="7"/>
      <c r="G77" s="7"/>
      <c r="H77" s="7"/>
      <c r="I77" s="7"/>
      <c r="J77" s="7"/>
      <c r="K77" s="7"/>
      <c r="L77" s="9"/>
      <c r="M77" s="10"/>
      <c r="N77" s="10"/>
      <c r="O77" s="10"/>
      <c r="P77" s="10"/>
      <c r="Q77" s="10"/>
      <c r="R77" s="10"/>
      <c r="S77" s="10"/>
      <c r="T77" s="10"/>
      <c r="U77" s="10"/>
    </row>
    <row r="78" spans="1:21" ht="16.5" customHeight="1" x14ac:dyDescent="0.25">
      <c r="A78" s="7"/>
      <c r="B78" s="7"/>
      <c r="C78" s="7"/>
      <c r="D78" s="7" t="s">
        <v>482</v>
      </c>
      <c r="E78" s="7"/>
      <c r="F78" s="7"/>
      <c r="G78" s="7"/>
      <c r="H78" s="7"/>
      <c r="I78" s="7"/>
      <c r="J78" s="7"/>
      <c r="K78" s="7"/>
      <c r="L78" s="9" t="s">
        <v>367</v>
      </c>
      <c r="M78" s="31">
        <v>7.6</v>
      </c>
      <c r="N78" s="31">
        <v>8.1</v>
      </c>
      <c r="O78" s="32">
        <v>11.8</v>
      </c>
      <c r="P78" s="31">
        <v>7.5</v>
      </c>
      <c r="Q78" s="32">
        <v>16</v>
      </c>
      <c r="R78" s="30" t="s">
        <v>128</v>
      </c>
      <c r="S78" s="31">
        <v>6.4</v>
      </c>
      <c r="T78" s="30" t="s">
        <v>128</v>
      </c>
      <c r="U78" s="31">
        <v>9</v>
      </c>
    </row>
    <row r="79" spans="1:21" ht="29.4" customHeight="1" x14ac:dyDescent="0.25">
      <c r="A79" s="7"/>
      <c r="B79" s="7"/>
      <c r="C79" s="7"/>
      <c r="D79" s="74" t="s">
        <v>483</v>
      </c>
      <c r="E79" s="74"/>
      <c r="F79" s="74"/>
      <c r="G79" s="74"/>
      <c r="H79" s="74"/>
      <c r="I79" s="74"/>
      <c r="J79" s="74"/>
      <c r="K79" s="74"/>
      <c r="L79" s="9" t="s">
        <v>367</v>
      </c>
      <c r="M79" s="29">
        <v>422.2</v>
      </c>
      <c r="N79" s="29">
        <v>464.4</v>
      </c>
      <c r="O79" s="29">
        <v>620.29999999999995</v>
      </c>
      <c r="P79" s="29">
        <v>366.6</v>
      </c>
      <c r="Q79" s="29">
        <v>826.1</v>
      </c>
      <c r="R79" s="30" t="s">
        <v>128</v>
      </c>
      <c r="S79" s="29">
        <v>327.2</v>
      </c>
      <c r="T79" s="30" t="s">
        <v>128</v>
      </c>
      <c r="U79" s="29">
        <v>486</v>
      </c>
    </row>
    <row r="80" spans="1:21" ht="16.5" customHeight="1" x14ac:dyDescent="0.25">
      <c r="A80" s="7"/>
      <c r="B80" s="7"/>
      <c r="C80" s="7" t="s">
        <v>495</v>
      </c>
      <c r="D80" s="7"/>
      <c r="E80" s="7"/>
      <c r="F80" s="7"/>
      <c r="G80" s="7"/>
      <c r="H80" s="7"/>
      <c r="I80" s="7"/>
      <c r="J80" s="7"/>
      <c r="K80" s="7"/>
      <c r="L80" s="9"/>
      <c r="M80" s="10"/>
      <c r="N80" s="10"/>
      <c r="O80" s="10"/>
      <c r="P80" s="10"/>
      <c r="Q80" s="10"/>
      <c r="R80" s="10"/>
      <c r="S80" s="10"/>
      <c r="T80" s="10"/>
      <c r="U80" s="10"/>
    </row>
    <row r="81" spans="1:21" ht="16.5" customHeight="1" x14ac:dyDescent="0.25">
      <c r="A81" s="7"/>
      <c r="B81" s="7"/>
      <c r="C81" s="7"/>
      <c r="D81" s="7" t="s">
        <v>482</v>
      </c>
      <c r="E81" s="7"/>
      <c r="F81" s="7"/>
      <c r="G81" s="7"/>
      <c r="H81" s="7"/>
      <c r="I81" s="7"/>
      <c r="J81" s="7"/>
      <c r="K81" s="7"/>
      <c r="L81" s="9" t="s">
        <v>367</v>
      </c>
      <c r="M81" s="32">
        <v>13</v>
      </c>
      <c r="N81" s="32">
        <v>11.6</v>
      </c>
      <c r="O81" s="32">
        <v>14.6</v>
      </c>
      <c r="P81" s="31">
        <v>9.4</v>
      </c>
      <c r="Q81" s="32">
        <v>15.5</v>
      </c>
      <c r="R81" s="32">
        <v>11.9</v>
      </c>
      <c r="S81" s="32">
        <v>83.4</v>
      </c>
      <c r="T81" s="30" t="s">
        <v>128</v>
      </c>
      <c r="U81" s="32">
        <v>12.7</v>
      </c>
    </row>
    <row r="82" spans="1:21" ht="29.4" customHeight="1" x14ac:dyDescent="0.25">
      <c r="A82" s="7"/>
      <c r="B82" s="7"/>
      <c r="C82" s="7"/>
      <c r="D82" s="74" t="s">
        <v>483</v>
      </c>
      <c r="E82" s="74"/>
      <c r="F82" s="74"/>
      <c r="G82" s="74"/>
      <c r="H82" s="74"/>
      <c r="I82" s="74"/>
      <c r="J82" s="74"/>
      <c r="K82" s="74"/>
      <c r="L82" s="9" t="s">
        <v>367</v>
      </c>
      <c r="M82" s="29">
        <v>538.79999999999995</v>
      </c>
      <c r="N82" s="29">
        <v>494.3</v>
      </c>
      <c r="O82" s="29">
        <v>552.20000000000005</v>
      </c>
      <c r="P82" s="29">
        <v>413.5</v>
      </c>
      <c r="Q82" s="29">
        <v>647.4</v>
      </c>
      <c r="R82" s="29">
        <v>611.5</v>
      </c>
      <c r="S82" s="30" t="s">
        <v>337</v>
      </c>
      <c r="T82" s="30" t="s">
        <v>128</v>
      </c>
      <c r="U82" s="29">
        <v>527.1</v>
      </c>
    </row>
    <row r="83" spans="1:21" ht="16.5" customHeight="1" x14ac:dyDescent="0.25">
      <c r="A83" s="7"/>
      <c r="B83" s="7"/>
      <c r="C83" s="7" t="s">
        <v>496</v>
      </c>
      <c r="D83" s="7"/>
      <c r="E83" s="7"/>
      <c r="F83" s="7"/>
      <c r="G83" s="7"/>
      <c r="H83" s="7"/>
      <c r="I83" s="7"/>
      <c r="J83" s="7"/>
      <c r="K83" s="7"/>
      <c r="L83" s="9"/>
      <c r="M83" s="10"/>
      <c r="N83" s="10"/>
      <c r="O83" s="10"/>
      <c r="P83" s="10"/>
      <c r="Q83" s="10"/>
      <c r="R83" s="10"/>
      <c r="S83" s="10"/>
      <c r="T83" s="10"/>
      <c r="U83" s="10"/>
    </row>
    <row r="84" spans="1:21" ht="16.5" customHeight="1" x14ac:dyDescent="0.25">
      <c r="A84" s="7"/>
      <c r="B84" s="7"/>
      <c r="C84" s="7"/>
      <c r="D84" s="7" t="s">
        <v>482</v>
      </c>
      <c r="E84" s="7"/>
      <c r="F84" s="7"/>
      <c r="G84" s="7"/>
      <c r="H84" s="7"/>
      <c r="I84" s="7"/>
      <c r="J84" s="7"/>
      <c r="K84" s="7"/>
      <c r="L84" s="9" t="s">
        <v>367</v>
      </c>
      <c r="M84" s="32">
        <v>11.6</v>
      </c>
      <c r="N84" s="32">
        <v>13.7</v>
      </c>
      <c r="O84" s="32">
        <v>11.6</v>
      </c>
      <c r="P84" s="31">
        <v>8</v>
      </c>
      <c r="Q84" s="32">
        <v>19.2</v>
      </c>
      <c r="R84" s="32">
        <v>13.2</v>
      </c>
      <c r="S84" s="30" t="s">
        <v>128</v>
      </c>
      <c r="T84" s="31">
        <v>4.9000000000000004</v>
      </c>
      <c r="U84" s="32">
        <v>11.7</v>
      </c>
    </row>
    <row r="85" spans="1:21" ht="29.4" customHeight="1" x14ac:dyDescent="0.25">
      <c r="A85" s="7"/>
      <c r="B85" s="7"/>
      <c r="C85" s="7"/>
      <c r="D85" s="74" t="s">
        <v>483</v>
      </c>
      <c r="E85" s="74"/>
      <c r="F85" s="74"/>
      <c r="G85" s="74"/>
      <c r="H85" s="74"/>
      <c r="I85" s="74"/>
      <c r="J85" s="74"/>
      <c r="K85" s="74"/>
      <c r="L85" s="9" t="s">
        <v>367</v>
      </c>
      <c r="M85" s="29">
        <v>519.70000000000005</v>
      </c>
      <c r="N85" s="29">
        <v>585.79999999999995</v>
      </c>
      <c r="O85" s="29">
        <v>612.5</v>
      </c>
      <c r="P85" s="29">
        <v>333.9</v>
      </c>
      <c r="Q85" s="41">
        <v>1005.4</v>
      </c>
      <c r="R85" s="29">
        <v>634.4</v>
      </c>
      <c r="S85" s="30" t="s">
        <v>128</v>
      </c>
      <c r="T85" s="29">
        <v>197.3</v>
      </c>
      <c r="U85" s="29">
        <v>551.9</v>
      </c>
    </row>
    <row r="86" spans="1:21" ht="16.5" customHeight="1" x14ac:dyDescent="0.25">
      <c r="A86" s="7"/>
      <c r="B86" s="7"/>
      <c r="C86" s="7" t="s">
        <v>485</v>
      </c>
      <c r="D86" s="7"/>
      <c r="E86" s="7"/>
      <c r="F86" s="7"/>
      <c r="G86" s="7"/>
      <c r="H86" s="7"/>
      <c r="I86" s="7"/>
      <c r="J86" s="7"/>
      <c r="K86" s="7"/>
      <c r="L86" s="9"/>
      <c r="M86" s="10"/>
      <c r="N86" s="10"/>
      <c r="O86" s="10"/>
      <c r="P86" s="10"/>
      <c r="Q86" s="10"/>
      <c r="R86" s="10"/>
      <c r="S86" s="10"/>
      <c r="T86" s="10"/>
      <c r="U86" s="10"/>
    </row>
    <row r="87" spans="1:21" ht="16.5" customHeight="1" x14ac:dyDescent="0.25">
      <c r="A87" s="7"/>
      <c r="B87" s="7"/>
      <c r="C87" s="7"/>
      <c r="D87" s="7" t="s">
        <v>482</v>
      </c>
      <c r="E87" s="7"/>
      <c r="F87" s="7"/>
      <c r="G87" s="7"/>
      <c r="H87" s="7"/>
      <c r="I87" s="7"/>
      <c r="J87" s="7"/>
      <c r="K87" s="7"/>
      <c r="L87" s="9" t="s">
        <v>367</v>
      </c>
      <c r="M87" s="31">
        <v>7.1</v>
      </c>
      <c r="N87" s="32">
        <v>13.2</v>
      </c>
      <c r="O87" s="31">
        <v>4.3</v>
      </c>
      <c r="P87" s="31">
        <v>2.5</v>
      </c>
      <c r="Q87" s="31">
        <v>7.2</v>
      </c>
      <c r="R87" s="32">
        <v>10.8</v>
      </c>
      <c r="S87" s="30" t="s">
        <v>128</v>
      </c>
      <c r="T87" s="31">
        <v>1.2</v>
      </c>
      <c r="U87" s="31">
        <v>3.7</v>
      </c>
    </row>
    <row r="88" spans="1:21" ht="29.4" customHeight="1" x14ac:dyDescent="0.25">
      <c r="A88" s="7"/>
      <c r="B88" s="7"/>
      <c r="C88" s="7"/>
      <c r="D88" s="74" t="s">
        <v>483</v>
      </c>
      <c r="E88" s="74"/>
      <c r="F88" s="74"/>
      <c r="G88" s="74"/>
      <c r="H88" s="74"/>
      <c r="I88" s="74"/>
      <c r="J88" s="74"/>
      <c r="K88" s="74"/>
      <c r="L88" s="9" t="s">
        <v>367</v>
      </c>
      <c r="M88" s="29">
        <v>442.3</v>
      </c>
      <c r="N88" s="41">
        <v>1124.5</v>
      </c>
      <c r="O88" s="29">
        <v>386.2</v>
      </c>
      <c r="P88" s="29">
        <v>193.3</v>
      </c>
      <c r="Q88" s="29">
        <v>508.7</v>
      </c>
      <c r="R88" s="29">
        <v>612.5</v>
      </c>
      <c r="S88" s="30" t="s">
        <v>128</v>
      </c>
      <c r="T88" s="32">
        <v>41.7</v>
      </c>
      <c r="U88" s="29">
        <v>232</v>
      </c>
    </row>
    <row r="89" spans="1:21" ht="16.5" customHeight="1" x14ac:dyDescent="0.25">
      <c r="A89" s="7"/>
      <c r="B89" s="7"/>
      <c r="C89" s="7" t="s">
        <v>497</v>
      </c>
      <c r="D89" s="7"/>
      <c r="E89" s="7"/>
      <c r="F89" s="7"/>
      <c r="G89" s="7"/>
      <c r="H89" s="7"/>
      <c r="I89" s="7"/>
      <c r="J89" s="7"/>
      <c r="K89" s="7"/>
      <c r="L89" s="9"/>
      <c r="M89" s="10"/>
      <c r="N89" s="10"/>
      <c r="O89" s="10"/>
      <c r="P89" s="10"/>
      <c r="Q89" s="10"/>
      <c r="R89" s="10"/>
      <c r="S89" s="10"/>
      <c r="T89" s="10"/>
      <c r="U89" s="10"/>
    </row>
    <row r="90" spans="1:21" ht="16.5" customHeight="1" x14ac:dyDescent="0.25">
      <c r="A90" s="7"/>
      <c r="B90" s="7"/>
      <c r="C90" s="7"/>
      <c r="D90" s="7" t="s">
        <v>482</v>
      </c>
      <c r="E90" s="7"/>
      <c r="F90" s="7"/>
      <c r="G90" s="7"/>
      <c r="H90" s="7"/>
      <c r="I90" s="7"/>
      <c r="J90" s="7"/>
      <c r="K90" s="7"/>
      <c r="L90" s="9" t="s">
        <v>367</v>
      </c>
      <c r="M90" s="31">
        <v>8.6999999999999993</v>
      </c>
      <c r="N90" s="31">
        <v>8.8000000000000007</v>
      </c>
      <c r="O90" s="32">
        <v>12.4</v>
      </c>
      <c r="P90" s="31">
        <v>7.7</v>
      </c>
      <c r="Q90" s="32">
        <v>15.9</v>
      </c>
      <c r="R90" s="32">
        <v>12.3</v>
      </c>
      <c r="S90" s="31">
        <v>6.5</v>
      </c>
      <c r="T90" s="30" t="s">
        <v>128</v>
      </c>
      <c r="U90" s="31">
        <v>9.6999999999999993</v>
      </c>
    </row>
    <row r="91" spans="1:21" ht="29.4" customHeight="1" x14ac:dyDescent="0.25">
      <c r="A91" s="7"/>
      <c r="B91" s="7"/>
      <c r="C91" s="7"/>
      <c r="D91" s="74" t="s">
        <v>483</v>
      </c>
      <c r="E91" s="74"/>
      <c r="F91" s="74"/>
      <c r="G91" s="74"/>
      <c r="H91" s="74"/>
      <c r="I91" s="74"/>
      <c r="J91" s="74"/>
      <c r="K91" s="74"/>
      <c r="L91" s="9" t="s">
        <v>367</v>
      </c>
      <c r="M91" s="29">
        <v>450.7</v>
      </c>
      <c r="N91" s="29">
        <v>471.7</v>
      </c>
      <c r="O91" s="29">
        <v>599.70000000000005</v>
      </c>
      <c r="P91" s="29">
        <v>371.9</v>
      </c>
      <c r="Q91" s="29">
        <v>799.6</v>
      </c>
      <c r="R91" s="29">
        <v>629.1</v>
      </c>
      <c r="S91" s="29">
        <v>334.1</v>
      </c>
      <c r="T91" s="30" t="s">
        <v>128</v>
      </c>
      <c r="U91" s="29">
        <v>496</v>
      </c>
    </row>
    <row r="92" spans="1:21" ht="16.5" customHeight="1" x14ac:dyDescent="0.25">
      <c r="A92" s="7"/>
      <c r="B92" s="7"/>
      <c r="C92" s="7" t="s">
        <v>498</v>
      </c>
      <c r="D92" s="7"/>
      <c r="E92" s="7"/>
      <c r="F92" s="7"/>
      <c r="G92" s="7"/>
      <c r="H92" s="7"/>
      <c r="I92" s="7"/>
      <c r="J92" s="7"/>
      <c r="K92" s="7"/>
      <c r="L92" s="9"/>
      <c r="M92" s="10"/>
      <c r="N92" s="10"/>
      <c r="O92" s="10"/>
      <c r="P92" s="10"/>
      <c r="Q92" s="10"/>
      <c r="R92" s="10"/>
      <c r="S92" s="10"/>
      <c r="T92" s="10"/>
      <c r="U92" s="10"/>
    </row>
    <row r="93" spans="1:21" ht="16.5" customHeight="1" x14ac:dyDescent="0.25">
      <c r="A93" s="7"/>
      <c r="B93" s="7"/>
      <c r="C93" s="7"/>
      <c r="D93" s="7" t="s">
        <v>482</v>
      </c>
      <c r="E93" s="7"/>
      <c r="F93" s="7"/>
      <c r="G93" s="7"/>
      <c r="H93" s="7"/>
      <c r="I93" s="7"/>
      <c r="J93" s="7"/>
      <c r="K93" s="7"/>
      <c r="L93" s="9" t="s">
        <v>367</v>
      </c>
      <c r="M93" s="32">
        <v>11.2</v>
      </c>
      <c r="N93" s="32">
        <v>13.7</v>
      </c>
      <c r="O93" s="32">
        <v>10.3</v>
      </c>
      <c r="P93" s="31">
        <v>5.2</v>
      </c>
      <c r="Q93" s="32">
        <v>16.3</v>
      </c>
      <c r="R93" s="32">
        <v>13</v>
      </c>
      <c r="S93" s="30" t="s">
        <v>128</v>
      </c>
      <c r="T93" s="31">
        <v>3.4</v>
      </c>
      <c r="U93" s="32">
        <v>10</v>
      </c>
    </row>
    <row r="94" spans="1:21" ht="29.4" customHeight="1" x14ac:dyDescent="0.25">
      <c r="A94" s="7"/>
      <c r="B94" s="7"/>
      <c r="C94" s="7"/>
      <c r="D94" s="74" t="s">
        <v>483</v>
      </c>
      <c r="E94" s="74"/>
      <c r="F94" s="74"/>
      <c r="G94" s="74"/>
      <c r="H94" s="74"/>
      <c r="I94" s="74"/>
      <c r="J94" s="74"/>
      <c r="K94" s="74"/>
      <c r="L94" s="9" t="s">
        <v>367</v>
      </c>
      <c r="M94" s="29">
        <v>515</v>
      </c>
      <c r="N94" s="29">
        <v>590.79999999999995</v>
      </c>
      <c r="O94" s="29">
        <v>588</v>
      </c>
      <c r="P94" s="29">
        <v>285</v>
      </c>
      <c r="Q94" s="29">
        <v>913.2</v>
      </c>
      <c r="R94" s="29">
        <v>633.20000000000005</v>
      </c>
      <c r="S94" s="30" t="s">
        <v>128</v>
      </c>
      <c r="T94" s="29">
        <v>126.5</v>
      </c>
      <c r="U94" s="29">
        <v>498.3</v>
      </c>
    </row>
    <row r="95" spans="1:21" ht="16.5" customHeight="1" x14ac:dyDescent="0.25">
      <c r="A95" s="7"/>
      <c r="B95" s="7"/>
      <c r="C95" s="7" t="s">
        <v>499</v>
      </c>
      <c r="D95" s="7"/>
      <c r="E95" s="7"/>
      <c r="F95" s="7"/>
      <c r="G95" s="7"/>
      <c r="H95" s="7"/>
      <c r="I95" s="7"/>
      <c r="J95" s="7"/>
      <c r="K95" s="7"/>
      <c r="L95" s="9"/>
      <c r="M95" s="10"/>
      <c r="N95" s="10"/>
      <c r="O95" s="10"/>
      <c r="P95" s="10"/>
      <c r="Q95" s="10"/>
      <c r="R95" s="10"/>
      <c r="S95" s="10"/>
      <c r="T95" s="10"/>
      <c r="U95" s="10"/>
    </row>
    <row r="96" spans="1:21" ht="16.5" customHeight="1" x14ac:dyDescent="0.25">
      <c r="A96" s="7"/>
      <c r="B96" s="7"/>
      <c r="C96" s="7"/>
      <c r="D96" s="7" t="s">
        <v>482</v>
      </c>
      <c r="E96" s="7"/>
      <c r="F96" s="7"/>
      <c r="G96" s="7"/>
      <c r="H96" s="7"/>
      <c r="I96" s="7"/>
      <c r="J96" s="7"/>
      <c r="K96" s="7"/>
      <c r="L96" s="9" t="s">
        <v>367</v>
      </c>
      <c r="M96" s="31">
        <v>8.8000000000000007</v>
      </c>
      <c r="N96" s="31">
        <v>9</v>
      </c>
      <c r="O96" s="32">
        <v>12.1</v>
      </c>
      <c r="P96" s="31">
        <v>7.4</v>
      </c>
      <c r="Q96" s="32">
        <v>16</v>
      </c>
      <c r="R96" s="32">
        <v>12.5</v>
      </c>
      <c r="S96" s="31">
        <v>6.6</v>
      </c>
      <c r="T96" s="31">
        <v>3.5</v>
      </c>
      <c r="U96" s="31">
        <v>9.6999999999999993</v>
      </c>
    </row>
    <row r="97" spans="1:21" ht="16.5" customHeight="1" x14ac:dyDescent="0.25">
      <c r="A97" s="7"/>
      <c r="B97" s="7" t="s">
        <v>365</v>
      </c>
      <c r="C97" s="7"/>
      <c r="D97" s="7"/>
      <c r="E97" s="7"/>
      <c r="F97" s="7"/>
      <c r="G97" s="7"/>
      <c r="H97" s="7"/>
      <c r="I97" s="7"/>
      <c r="J97" s="7"/>
      <c r="K97" s="7"/>
      <c r="L97" s="9"/>
      <c r="M97" s="10"/>
      <c r="N97" s="10"/>
      <c r="O97" s="10"/>
      <c r="P97" s="10"/>
      <c r="Q97" s="10"/>
      <c r="R97" s="10"/>
      <c r="S97" s="10"/>
      <c r="T97" s="10"/>
      <c r="U97" s="10"/>
    </row>
    <row r="98" spans="1:21" ht="16.5" customHeight="1" x14ac:dyDescent="0.25">
      <c r="A98" s="7"/>
      <c r="B98" s="7"/>
      <c r="C98" s="7" t="s">
        <v>499</v>
      </c>
      <c r="D98" s="7"/>
      <c r="E98" s="7"/>
      <c r="F98" s="7"/>
      <c r="G98" s="7"/>
      <c r="H98" s="7"/>
      <c r="I98" s="7"/>
      <c r="J98" s="7"/>
      <c r="K98" s="7"/>
      <c r="L98" s="9" t="s">
        <v>300</v>
      </c>
      <c r="M98" s="41">
        <v>5210.6000000000004</v>
      </c>
      <c r="N98" s="41">
        <v>4287.7</v>
      </c>
      <c r="O98" s="41">
        <v>3260.1</v>
      </c>
      <c r="P98" s="41">
        <v>1712.9</v>
      </c>
      <c r="Q98" s="41">
        <v>1109.9000000000001</v>
      </c>
      <c r="R98" s="29">
        <v>330.7</v>
      </c>
      <c r="S98" s="29">
        <v>286.89999999999998</v>
      </c>
      <c r="T98" s="29">
        <v>174.9</v>
      </c>
      <c r="U98" s="42">
        <v>16373.9</v>
      </c>
    </row>
    <row r="99" spans="1:21" ht="16.5" customHeight="1" x14ac:dyDescent="0.25">
      <c r="A99" s="7"/>
      <c r="B99" s="7" t="s">
        <v>363</v>
      </c>
      <c r="C99" s="7"/>
      <c r="D99" s="7"/>
      <c r="E99" s="7"/>
      <c r="F99" s="7"/>
      <c r="G99" s="7"/>
      <c r="H99" s="7"/>
      <c r="I99" s="7"/>
      <c r="J99" s="7"/>
      <c r="K99" s="7"/>
      <c r="L99" s="9"/>
      <c r="M99" s="10"/>
      <c r="N99" s="10"/>
      <c r="O99" s="10"/>
      <c r="P99" s="10"/>
      <c r="Q99" s="10"/>
      <c r="R99" s="10"/>
      <c r="S99" s="10"/>
      <c r="T99" s="10"/>
      <c r="U99" s="10"/>
    </row>
    <row r="100" spans="1:21" ht="16.5" customHeight="1" x14ac:dyDescent="0.25">
      <c r="A100" s="7"/>
      <c r="B100" s="7"/>
      <c r="C100" s="7" t="s">
        <v>499</v>
      </c>
      <c r="D100" s="7"/>
      <c r="E100" s="7"/>
      <c r="F100" s="7"/>
      <c r="G100" s="7"/>
      <c r="H100" s="7"/>
      <c r="I100" s="7"/>
      <c r="J100" s="7"/>
      <c r="K100" s="7"/>
      <c r="L100" s="9" t="s">
        <v>317</v>
      </c>
      <c r="M100" s="21">
        <v>46059</v>
      </c>
      <c r="N100" s="21">
        <v>38691</v>
      </c>
      <c r="O100" s="21">
        <v>39359</v>
      </c>
      <c r="P100" s="21">
        <v>12638</v>
      </c>
      <c r="Q100" s="21">
        <v>17758</v>
      </c>
      <c r="R100" s="23">
        <v>4142</v>
      </c>
      <c r="S100" s="23">
        <v>1880</v>
      </c>
      <c r="T100" s="20">
        <v>617</v>
      </c>
      <c r="U100" s="18">
        <v>159631</v>
      </c>
    </row>
    <row r="101" spans="1:21" ht="16.5" customHeight="1" x14ac:dyDescent="0.25">
      <c r="A101" s="7"/>
      <c r="B101" s="7" t="s">
        <v>500</v>
      </c>
      <c r="C101" s="7"/>
      <c r="D101" s="7"/>
      <c r="E101" s="7"/>
      <c r="F101" s="7"/>
      <c r="G101" s="7"/>
      <c r="H101" s="7"/>
      <c r="I101" s="7"/>
      <c r="J101" s="7"/>
      <c r="K101" s="7"/>
      <c r="L101" s="9"/>
      <c r="M101" s="10"/>
      <c r="N101" s="10"/>
      <c r="O101" s="10"/>
      <c r="P101" s="10"/>
      <c r="Q101" s="10"/>
      <c r="R101" s="10"/>
      <c r="S101" s="10"/>
      <c r="T101" s="10"/>
      <c r="U101" s="10"/>
    </row>
    <row r="102" spans="1:21" ht="16.5" customHeight="1" x14ac:dyDescent="0.25">
      <c r="A102" s="7"/>
      <c r="B102" s="7"/>
      <c r="C102" s="7" t="s">
        <v>334</v>
      </c>
      <c r="D102" s="7"/>
      <c r="E102" s="7"/>
      <c r="F102" s="7"/>
      <c r="G102" s="7"/>
      <c r="H102" s="7"/>
      <c r="I102" s="7"/>
      <c r="J102" s="7"/>
      <c r="K102" s="7"/>
      <c r="L102" s="9" t="s">
        <v>216</v>
      </c>
      <c r="M102" s="32">
        <v>75.400000000000006</v>
      </c>
      <c r="N102" s="32">
        <v>77.3</v>
      </c>
      <c r="O102" s="32">
        <v>62.7</v>
      </c>
      <c r="P102" s="32">
        <v>76.3</v>
      </c>
      <c r="Q102" s="32">
        <v>74.099999999999994</v>
      </c>
      <c r="R102" s="30" t="s">
        <v>128</v>
      </c>
      <c r="S102" s="32">
        <v>99.8</v>
      </c>
      <c r="T102" s="30" t="s">
        <v>128</v>
      </c>
      <c r="U102" s="32">
        <v>71.5</v>
      </c>
    </row>
    <row r="103" spans="1:21" ht="16.5" customHeight="1" x14ac:dyDescent="0.25">
      <c r="A103" s="7"/>
      <c r="B103" s="7"/>
      <c r="C103" s="7" t="s">
        <v>495</v>
      </c>
      <c r="D103" s="7"/>
      <c r="E103" s="7"/>
      <c r="F103" s="7"/>
      <c r="G103" s="7"/>
      <c r="H103" s="7"/>
      <c r="I103" s="7"/>
      <c r="J103" s="7"/>
      <c r="K103" s="7"/>
      <c r="L103" s="9" t="s">
        <v>216</v>
      </c>
      <c r="M103" s="32">
        <v>18.3</v>
      </c>
      <c r="N103" s="32">
        <v>18.600000000000001</v>
      </c>
      <c r="O103" s="32">
        <v>19.5</v>
      </c>
      <c r="P103" s="31">
        <v>8.8000000000000007</v>
      </c>
      <c r="Q103" s="32">
        <v>10.4</v>
      </c>
      <c r="R103" s="32">
        <v>66.5</v>
      </c>
      <c r="S103" s="31">
        <v>0.2</v>
      </c>
      <c r="T103" s="30" t="s">
        <v>128</v>
      </c>
      <c r="U103" s="32">
        <v>17.5</v>
      </c>
    </row>
    <row r="104" spans="1:21" ht="16.5" customHeight="1" x14ac:dyDescent="0.25">
      <c r="A104" s="7"/>
      <c r="B104" s="7"/>
      <c r="C104" s="7" t="s">
        <v>496</v>
      </c>
      <c r="D104" s="7"/>
      <c r="E104" s="7"/>
      <c r="F104" s="7"/>
      <c r="G104" s="7"/>
      <c r="H104" s="7"/>
      <c r="I104" s="7"/>
      <c r="J104" s="7"/>
      <c r="K104" s="7"/>
      <c r="L104" s="9" t="s">
        <v>216</v>
      </c>
      <c r="M104" s="31">
        <v>5.7</v>
      </c>
      <c r="N104" s="31">
        <v>4.0999999999999996</v>
      </c>
      <c r="O104" s="32">
        <v>14.8</v>
      </c>
      <c r="P104" s="31">
        <v>7.5</v>
      </c>
      <c r="Q104" s="32">
        <v>11.8</v>
      </c>
      <c r="R104" s="32">
        <v>31.4</v>
      </c>
      <c r="S104" s="30" t="s">
        <v>128</v>
      </c>
      <c r="T104" s="32">
        <v>58.8</v>
      </c>
      <c r="U104" s="31">
        <v>8.6999999999999993</v>
      </c>
    </row>
    <row r="105" spans="1:21" ht="16.5" customHeight="1" x14ac:dyDescent="0.25">
      <c r="A105" s="7"/>
      <c r="B105" s="7"/>
      <c r="C105" s="7" t="s">
        <v>485</v>
      </c>
      <c r="D105" s="7"/>
      <c r="E105" s="7"/>
      <c r="F105" s="7"/>
      <c r="G105" s="7"/>
      <c r="H105" s="7"/>
      <c r="I105" s="7"/>
      <c r="J105" s="7"/>
      <c r="K105" s="7"/>
      <c r="L105" s="9" t="s">
        <v>216</v>
      </c>
      <c r="M105" s="31">
        <v>0.5</v>
      </c>
      <c r="N105" s="31">
        <v>0.1</v>
      </c>
      <c r="O105" s="31">
        <v>3</v>
      </c>
      <c r="P105" s="31">
        <v>7.5</v>
      </c>
      <c r="Q105" s="31">
        <v>3.6</v>
      </c>
      <c r="R105" s="31">
        <v>2.1</v>
      </c>
      <c r="S105" s="30" t="s">
        <v>128</v>
      </c>
      <c r="T105" s="32">
        <v>41.2</v>
      </c>
      <c r="U105" s="31">
        <v>2.2999999999999998</v>
      </c>
    </row>
    <row r="106" spans="1:21" ht="16.5" customHeight="1" x14ac:dyDescent="0.25">
      <c r="A106" s="7"/>
      <c r="B106" s="7" t="s">
        <v>501</v>
      </c>
      <c r="C106" s="7"/>
      <c r="D106" s="7"/>
      <c r="E106" s="7"/>
      <c r="F106" s="7"/>
      <c r="G106" s="7"/>
      <c r="H106" s="7"/>
      <c r="I106" s="7"/>
      <c r="J106" s="7"/>
      <c r="K106" s="7"/>
      <c r="L106" s="9"/>
      <c r="M106" s="10"/>
      <c r="N106" s="10"/>
      <c r="O106" s="10"/>
      <c r="P106" s="10"/>
      <c r="Q106" s="10"/>
      <c r="R106" s="10"/>
      <c r="S106" s="10"/>
      <c r="T106" s="10"/>
      <c r="U106" s="10"/>
    </row>
    <row r="107" spans="1:21" ht="16.5" customHeight="1" x14ac:dyDescent="0.25">
      <c r="A107" s="7"/>
      <c r="B107" s="7"/>
      <c r="C107" s="7" t="s">
        <v>334</v>
      </c>
      <c r="D107" s="7"/>
      <c r="E107" s="7"/>
      <c r="F107" s="7"/>
      <c r="G107" s="7"/>
      <c r="H107" s="7"/>
      <c r="I107" s="7"/>
      <c r="J107" s="7"/>
      <c r="K107" s="7"/>
      <c r="L107" s="9" t="s">
        <v>216</v>
      </c>
      <c r="M107" s="32">
        <v>65.2</v>
      </c>
      <c r="N107" s="32">
        <v>69.7</v>
      </c>
      <c r="O107" s="32">
        <v>61.1</v>
      </c>
      <c r="P107" s="32">
        <v>77.8</v>
      </c>
      <c r="Q107" s="32">
        <v>74.099999999999994</v>
      </c>
      <c r="R107" s="31">
        <v>1.8</v>
      </c>
      <c r="S107" s="32">
        <v>97</v>
      </c>
      <c r="T107" s="31">
        <v>2.7</v>
      </c>
      <c r="U107" s="32">
        <v>65.8</v>
      </c>
    </row>
    <row r="108" spans="1:21" ht="16.5" customHeight="1" x14ac:dyDescent="0.25">
      <c r="A108" s="7"/>
      <c r="B108" s="7"/>
      <c r="C108" s="7" t="s">
        <v>495</v>
      </c>
      <c r="D108" s="7"/>
      <c r="E108" s="7"/>
      <c r="F108" s="7"/>
      <c r="G108" s="7"/>
      <c r="H108" s="7"/>
      <c r="I108" s="7"/>
      <c r="J108" s="7"/>
      <c r="K108" s="7"/>
      <c r="L108" s="9" t="s">
        <v>216</v>
      </c>
      <c r="M108" s="32">
        <v>26.9</v>
      </c>
      <c r="N108" s="32">
        <v>24</v>
      </c>
      <c r="O108" s="32">
        <v>23.6</v>
      </c>
      <c r="P108" s="32">
        <v>11.2</v>
      </c>
      <c r="Q108" s="32">
        <v>10.1</v>
      </c>
      <c r="R108" s="32">
        <v>63.3</v>
      </c>
      <c r="S108" s="31">
        <v>2.2000000000000002</v>
      </c>
      <c r="T108" s="31">
        <v>0.5</v>
      </c>
      <c r="U108" s="32">
        <v>22.8</v>
      </c>
    </row>
    <row r="109" spans="1:21" ht="16.5" customHeight="1" x14ac:dyDescent="0.25">
      <c r="A109" s="7"/>
      <c r="B109" s="7"/>
      <c r="C109" s="7" t="s">
        <v>496</v>
      </c>
      <c r="D109" s="7"/>
      <c r="E109" s="7"/>
      <c r="F109" s="7"/>
      <c r="G109" s="7"/>
      <c r="H109" s="7"/>
      <c r="I109" s="7"/>
      <c r="J109" s="7"/>
      <c r="K109" s="7"/>
      <c r="L109" s="9" t="s">
        <v>216</v>
      </c>
      <c r="M109" s="31">
        <v>7.5</v>
      </c>
      <c r="N109" s="31">
        <v>6.2</v>
      </c>
      <c r="O109" s="32">
        <v>14.2</v>
      </c>
      <c r="P109" s="31">
        <v>8.1</v>
      </c>
      <c r="Q109" s="32">
        <v>14.1</v>
      </c>
      <c r="R109" s="32">
        <v>33</v>
      </c>
      <c r="S109" s="31">
        <v>0.8</v>
      </c>
      <c r="T109" s="32">
        <v>82.2</v>
      </c>
      <c r="U109" s="32">
        <v>10.4</v>
      </c>
    </row>
    <row r="110" spans="1:21" ht="16.5" customHeight="1" x14ac:dyDescent="0.25">
      <c r="A110" s="7"/>
      <c r="B110" s="7"/>
      <c r="C110" s="7" t="s">
        <v>485</v>
      </c>
      <c r="D110" s="7"/>
      <c r="E110" s="7"/>
      <c r="F110" s="7"/>
      <c r="G110" s="7"/>
      <c r="H110" s="7"/>
      <c r="I110" s="7"/>
      <c r="J110" s="7"/>
      <c r="K110" s="7"/>
      <c r="L110" s="9" t="s">
        <v>216</v>
      </c>
      <c r="M110" s="31">
        <v>0.4</v>
      </c>
      <c r="N110" s="31">
        <v>0.1</v>
      </c>
      <c r="O110" s="31">
        <v>1.1000000000000001</v>
      </c>
      <c r="P110" s="31">
        <v>2.5</v>
      </c>
      <c r="Q110" s="31">
        <v>1.6</v>
      </c>
      <c r="R110" s="31">
        <v>1.8</v>
      </c>
      <c r="S110" s="31" t="s">
        <v>110</v>
      </c>
      <c r="T110" s="32">
        <v>14.5</v>
      </c>
      <c r="U110" s="31">
        <v>0.9</v>
      </c>
    </row>
    <row r="111" spans="1:21" ht="16.5" customHeight="1" x14ac:dyDescent="0.25">
      <c r="A111" s="7" t="s">
        <v>122</v>
      </c>
      <c r="B111" s="7"/>
      <c r="C111" s="7"/>
      <c r="D111" s="7"/>
      <c r="E111" s="7"/>
      <c r="F111" s="7"/>
      <c r="G111" s="7"/>
      <c r="H111" s="7"/>
      <c r="I111" s="7"/>
      <c r="J111" s="7"/>
      <c r="K111" s="7"/>
      <c r="L111" s="9"/>
      <c r="M111" s="10"/>
      <c r="N111" s="10"/>
      <c r="O111" s="10"/>
      <c r="P111" s="10"/>
      <c r="Q111" s="10"/>
      <c r="R111" s="10"/>
      <c r="S111" s="10"/>
      <c r="T111" s="10"/>
      <c r="U111" s="10"/>
    </row>
    <row r="112" spans="1:21" ht="16.5" customHeight="1" x14ac:dyDescent="0.25">
      <c r="A112" s="7"/>
      <c r="B112" s="7" t="s">
        <v>494</v>
      </c>
      <c r="C112" s="7"/>
      <c r="D112" s="7"/>
      <c r="E112" s="7"/>
      <c r="F112" s="7"/>
      <c r="G112" s="7"/>
      <c r="H112" s="7"/>
      <c r="I112" s="7"/>
      <c r="J112" s="7"/>
      <c r="K112" s="7"/>
      <c r="L112" s="9"/>
      <c r="M112" s="10"/>
      <c r="N112" s="10"/>
      <c r="O112" s="10"/>
      <c r="P112" s="10"/>
      <c r="Q112" s="10"/>
      <c r="R112" s="10"/>
      <c r="S112" s="10"/>
      <c r="T112" s="10"/>
      <c r="U112" s="10"/>
    </row>
    <row r="113" spans="1:21" ht="16.5" customHeight="1" x14ac:dyDescent="0.25">
      <c r="A113" s="7"/>
      <c r="B113" s="7"/>
      <c r="C113" s="7" t="s">
        <v>334</v>
      </c>
      <c r="D113" s="7"/>
      <c r="E113" s="7"/>
      <c r="F113" s="7"/>
      <c r="G113" s="7"/>
      <c r="H113" s="7"/>
      <c r="I113" s="7"/>
      <c r="J113" s="7"/>
      <c r="K113" s="7"/>
      <c r="L113" s="9"/>
      <c r="M113" s="10"/>
      <c r="N113" s="10"/>
      <c r="O113" s="10"/>
      <c r="P113" s="10"/>
      <c r="Q113" s="10"/>
      <c r="R113" s="10"/>
      <c r="S113" s="10"/>
      <c r="T113" s="10"/>
      <c r="U113" s="10"/>
    </row>
    <row r="114" spans="1:21" ht="16.5" customHeight="1" x14ac:dyDescent="0.25">
      <c r="A114" s="7"/>
      <c r="B114" s="7"/>
      <c r="C114" s="7"/>
      <c r="D114" s="7" t="s">
        <v>482</v>
      </c>
      <c r="E114" s="7"/>
      <c r="F114" s="7"/>
      <c r="G114" s="7"/>
      <c r="H114" s="7"/>
      <c r="I114" s="7"/>
      <c r="J114" s="7"/>
      <c r="K114" s="7"/>
      <c r="L114" s="9" t="s">
        <v>367</v>
      </c>
      <c r="M114" s="31">
        <v>7.7</v>
      </c>
      <c r="N114" s="31">
        <v>7.8</v>
      </c>
      <c r="O114" s="32">
        <v>10.8</v>
      </c>
      <c r="P114" s="31">
        <v>6.4</v>
      </c>
      <c r="Q114" s="32">
        <v>15</v>
      </c>
      <c r="R114" s="30" t="s">
        <v>128</v>
      </c>
      <c r="S114" s="31">
        <v>5</v>
      </c>
      <c r="T114" s="30" t="s">
        <v>128</v>
      </c>
      <c r="U114" s="31">
        <v>8.5</v>
      </c>
    </row>
    <row r="115" spans="1:21" ht="29.4" customHeight="1" x14ac:dyDescent="0.25">
      <c r="A115" s="7"/>
      <c r="B115" s="7"/>
      <c r="C115" s="7"/>
      <c r="D115" s="74" t="s">
        <v>483</v>
      </c>
      <c r="E115" s="74"/>
      <c r="F115" s="74"/>
      <c r="G115" s="74"/>
      <c r="H115" s="74"/>
      <c r="I115" s="74"/>
      <c r="J115" s="74"/>
      <c r="K115" s="74"/>
      <c r="L115" s="9" t="s">
        <v>367</v>
      </c>
      <c r="M115" s="29">
        <v>426.5</v>
      </c>
      <c r="N115" s="29">
        <v>443.3</v>
      </c>
      <c r="O115" s="29">
        <v>572.6</v>
      </c>
      <c r="P115" s="29">
        <v>317.5</v>
      </c>
      <c r="Q115" s="29">
        <v>795.7</v>
      </c>
      <c r="R115" s="30" t="s">
        <v>128</v>
      </c>
      <c r="S115" s="29">
        <v>246.5</v>
      </c>
      <c r="T115" s="30" t="s">
        <v>128</v>
      </c>
      <c r="U115" s="29">
        <v>462.6</v>
      </c>
    </row>
    <row r="116" spans="1:21" ht="16.5" customHeight="1" x14ac:dyDescent="0.25">
      <c r="A116" s="7"/>
      <c r="B116" s="7"/>
      <c r="C116" s="7" t="s">
        <v>495</v>
      </c>
      <c r="D116" s="7"/>
      <c r="E116" s="7"/>
      <c r="F116" s="7"/>
      <c r="G116" s="7"/>
      <c r="H116" s="7"/>
      <c r="I116" s="7"/>
      <c r="J116" s="7"/>
      <c r="K116" s="7"/>
      <c r="L116" s="9"/>
      <c r="M116" s="10"/>
      <c r="N116" s="10"/>
      <c r="O116" s="10"/>
      <c r="P116" s="10"/>
      <c r="Q116" s="10"/>
      <c r="R116" s="10"/>
      <c r="S116" s="10"/>
      <c r="T116" s="10"/>
      <c r="U116" s="10"/>
    </row>
    <row r="117" spans="1:21" ht="16.5" customHeight="1" x14ac:dyDescent="0.25">
      <c r="A117" s="7"/>
      <c r="B117" s="7"/>
      <c r="C117" s="7"/>
      <c r="D117" s="7" t="s">
        <v>482</v>
      </c>
      <c r="E117" s="7"/>
      <c r="F117" s="7"/>
      <c r="G117" s="7"/>
      <c r="H117" s="7"/>
      <c r="I117" s="7"/>
      <c r="J117" s="7"/>
      <c r="K117" s="7"/>
      <c r="L117" s="9" t="s">
        <v>367</v>
      </c>
      <c r="M117" s="32">
        <v>13</v>
      </c>
      <c r="N117" s="32">
        <v>11.2</v>
      </c>
      <c r="O117" s="32">
        <v>13.9</v>
      </c>
      <c r="P117" s="31">
        <v>8</v>
      </c>
      <c r="Q117" s="32">
        <v>14.6</v>
      </c>
      <c r="R117" s="32">
        <v>10</v>
      </c>
      <c r="S117" s="32">
        <v>93.8</v>
      </c>
      <c r="T117" s="30" t="s">
        <v>128</v>
      </c>
      <c r="U117" s="32">
        <v>12.1</v>
      </c>
    </row>
    <row r="118" spans="1:21" ht="29.4" customHeight="1" x14ac:dyDescent="0.25">
      <c r="A118" s="7"/>
      <c r="B118" s="7"/>
      <c r="C118" s="7"/>
      <c r="D118" s="74" t="s">
        <v>483</v>
      </c>
      <c r="E118" s="74"/>
      <c r="F118" s="74"/>
      <c r="G118" s="74"/>
      <c r="H118" s="74"/>
      <c r="I118" s="74"/>
      <c r="J118" s="74"/>
      <c r="K118" s="74"/>
      <c r="L118" s="9" t="s">
        <v>367</v>
      </c>
      <c r="M118" s="29">
        <v>538.9</v>
      </c>
      <c r="N118" s="29">
        <v>474.5</v>
      </c>
      <c r="O118" s="29">
        <v>532.29999999999995</v>
      </c>
      <c r="P118" s="29">
        <v>358.7</v>
      </c>
      <c r="Q118" s="29">
        <v>623.5</v>
      </c>
      <c r="R118" s="29">
        <v>503.2</v>
      </c>
      <c r="S118" s="30" t="s">
        <v>337</v>
      </c>
      <c r="T118" s="30" t="s">
        <v>128</v>
      </c>
      <c r="U118" s="29">
        <v>507</v>
      </c>
    </row>
    <row r="119" spans="1:21" ht="16.5" customHeight="1" x14ac:dyDescent="0.25">
      <c r="A119" s="7"/>
      <c r="B119" s="7"/>
      <c r="C119" s="7" t="s">
        <v>496</v>
      </c>
      <c r="D119" s="7"/>
      <c r="E119" s="7"/>
      <c r="F119" s="7"/>
      <c r="G119" s="7"/>
      <c r="H119" s="7"/>
      <c r="I119" s="7"/>
      <c r="J119" s="7"/>
      <c r="K119" s="7"/>
      <c r="L119" s="9"/>
      <c r="M119" s="10"/>
      <c r="N119" s="10"/>
      <c r="O119" s="10"/>
      <c r="P119" s="10"/>
      <c r="Q119" s="10"/>
      <c r="R119" s="10"/>
      <c r="S119" s="10"/>
      <c r="T119" s="10"/>
      <c r="U119" s="10"/>
    </row>
    <row r="120" spans="1:21" ht="16.5" customHeight="1" x14ac:dyDescent="0.25">
      <c r="A120" s="7"/>
      <c r="B120" s="7"/>
      <c r="C120" s="7"/>
      <c r="D120" s="7" t="s">
        <v>482</v>
      </c>
      <c r="E120" s="7"/>
      <c r="F120" s="7"/>
      <c r="G120" s="7"/>
      <c r="H120" s="7"/>
      <c r="I120" s="7"/>
      <c r="J120" s="7"/>
      <c r="K120" s="7"/>
      <c r="L120" s="9" t="s">
        <v>367</v>
      </c>
      <c r="M120" s="32">
        <v>12.1</v>
      </c>
      <c r="N120" s="32">
        <v>14.1</v>
      </c>
      <c r="O120" s="32">
        <v>11.4</v>
      </c>
      <c r="P120" s="31">
        <v>7.9</v>
      </c>
      <c r="Q120" s="32">
        <v>18.3</v>
      </c>
      <c r="R120" s="32">
        <v>11.8</v>
      </c>
      <c r="S120" s="30" t="s">
        <v>128</v>
      </c>
      <c r="T120" s="31">
        <v>4.3</v>
      </c>
      <c r="U120" s="32">
        <v>11.5</v>
      </c>
    </row>
    <row r="121" spans="1:21" ht="29.4" customHeight="1" x14ac:dyDescent="0.25">
      <c r="A121" s="7"/>
      <c r="B121" s="7"/>
      <c r="C121" s="7"/>
      <c r="D121" s="74" t="s">
        <v>483</v>
      </c>
      <c r="E121" s="74"/>
      <c r="F121" s="74"/>
      <c r="G121" s="74"/>
      <c r="H121" s="74"/>
      <c r="I121" s="74"/>
      <c r="J121" s="74"/>
      <c r="K121" s="74"/>
      <c r="L121" s="9" t="s">
        <v>367</v>
      </c>
      <c r="M121" s="29">
        <v>543</v>
      </c>
      <c r="N121" s="29">
        <v>600.6</v>
      </c>
      <c r="O121" s="29">
        <v>608.29999999999995</v>
      </c>
      <c r="P121" s="29">
        <v>335.6</v>
      </c>
      <c r="Q121" s="29">
        <v>976.3</v>
      </c>
      <c r="R121" s="29">
        <v>560</v>
      </c>
      <c r="S121" s="30" t="s">
        <v>128</v>
      </c>
      <c r="T121" s="29">
        <v>175.5</v>
      </c>
      <c r="U121" s="29">
        <v>546.70000000000005</v>
      </c>
    </row>
    <row r="122" spans="1:21" ht="16.5" customHeight="1" x14ac:dyDescent="0.25">
      <c r="A122" s="7"/>
      <c r="B122" s="7"/>
      <c r="C122" s="7" t="s">
        <v>485</v>
      </c>
      <c r="D122" s="7"/>
      <c r="E122" s="7"/>
      <c r="F122" s="7"/>
      <c r="G122" s="7"/>
      <c r="H122" s="7"/>
      <c r="I122" s="7"/>
      <c r="J122" s="7"/>
      <c r="K122" s="7"/>
      <c r="L122" s="9"/>
      <c r="M122" s="10"/>
      <c r="N122" s="10"/>
      <c r="O122" s="10"/>
      <c r="P122" s="10"/>
      <c r="Q122" s="10"/>
      <c r="R122" s="10"/>
      <c r="S122" s="10"/>
      <c r="T122" s="10"/>
      <c r="U122" s="10"/>
    </row>
    <row r="123" spans="1:21" ht="16.5" customHeight="1" x14ac:dyDescent="0.25">
      <c r="A123" s="7"/>
      <c r="B123" s="7"/>
      <c r="C123" s="7"/>
      <c r="D123" s="7" t="s">
        <v>482</v>
      </c>
      <c r="E123" s="7"/>
      <c r="F123" s="7"/>
      <c r="G123" s="7"/>
      <c r="H123" s="7"/>
      <c r="I123" s="7"/>
      <c r="J123" s="7"/>
      <c r="K123" s="7"/>
      <c r="L123" s="9" t="s">
        <v>367</v>
      </c>
      <c r="M123" s="31">
        <v>7.4</v>
      </c>
      <c r="N123" s="32">
        <v>12.6</v>
      </c>
      <c r="O123" s="31">
        <v>4.4000000000000004</v>
      </c>
      <c r="P123" s="31">
        <v>2.2000000000000002</v>
      </c>
      <c r="Q123" s="31">
        <v>6.5</v>
      </c>
      <c r="R123" s="31">
        <v>8.1</v>
      </c>
      <c r="S123" s="30" t="s">
        <v>128</v>
      </c>
      <c r="T123" s="31">
        <v>1.3</v>
      </c>
      <c r="U123" s="31">
        <v>3.6</v>
      </c>
    </row>
    <row r="124" spans="1:21" ht="29.4" customHeight="1" x14ac:dyDescent="0.25">
      <c r="A124" s="7"/>
      <c r="B124" s="7"/>
      <c r="C124" s="7"/>
      <c r="D124" s="74" t="s">
        <v>483</v>
      </c>
      <c r="E124" s="74"/>
      <c r="F124" s="74"/>
      <c r="G124" s="74"/>
      <c r="H124" s="74"/>
      <c r="I124" s="74"/>
      <c r="J124" s="74"/>
      <c r="K124" s="74"/>
      <c r="L124" s="9" t="s">
        <v>367</v>
      </c>
      <c r="M124" s="29">
        <v>460.1</v>
      </c>
      <c r="N124" s="41">
        <v>1078.9000000000001</v>
      </c>
      <c r="O124" s="29">
        <v>400.2</v>
      </c>
      <c r="P124" s="29">
        <v>177.6</v>
      </c>
      <c r="Q124" s="29">
        <v>468.6</v>
      </c>
      <c r="R124" s="29">
        <v>455.3</v>
      </c>
      <c r="S124" s="30" t="s">
        <v>128</v>
      </c>
      <c r="T124" s="32">
        <v>43.3</v>
      </c>
      <c r="U124" s="29">
        <v>224.4</v>
      </c>
    </row>
    <row r="125" spans="1:21" ht="16.5" customHeight="1" x14ac:dyDescent="0.25">
      <c r="A125" s="7"/>
      <c r="B125" s="7"/>
      <c r="C125" s="7" t="s">
        <v>497</v>
      </c>
      <c r="D125" s="7"/>
      <c r="E125" s="7"/>
      <c r="F125" s="7"/>
      <c r="G125" s="7"/>
      <c r="H125" s="7"/>
      <c r="I125" s="7"/>
      <c r="J125" s="7"/>
      <c r="K125" s="7"/>
      <c r="L125" s="9"/>
      <c r="M125" s="10"/>
      <c r="N125" s="10"/>
      <c r="O125" s="10"/>
      <c r="P125" s="10"/>
      <c r="Q125" s="10"/>
      <c r="R125" s="10"/>
      <c r="S125" s="10"/>
      <c r="T125" s="10"/>
      <c r="U125" s="10"/>
    </row>
    <row r="126" spans="1:21" ht="16.5" customHeight="1" x14ac:dyDescent="0.25">
      <c r="A126" s="7"/>
      <c r="B126" s="7"/>
      <c r="C126" s="7"/>
      <c r="D126" s="7" t="s">
        <v>482</v>
      </c>
      <c r="E126" s="7"/>
      <c r="F126" s="7"/>
      <c r="G126" s="7"/>
      <c r="H126" s="7"/>
      <c r="I126" s="7"/>
      <c r="J126" s="7"/>
      <c r="K126" s="7"/>
      <c r="L126" s="9" t="s">
        <v>367</v>
      </c>
      <c r="M126" s="31">
        <v>8.6999999999999993</v>
      </c>
      <c r="N126" s="31">
        <v>8.4</v>
      </c>
      <c r="O126" s="32">
        <v>11.5</v>
      </c>
      <c r="P126" s="31">
        <v>6.5</v>
      </c>
      <c r="Q126" s="32">
        <v>15</v>
      </c>
      <c r="R126" s="32">
        <v>10.199999999999999</v>
      </c>
      <c r="S126" s="31">
        <v>5.0999999999999996</v>
      </c>
      <c r="T126" s="30" t="s">
        <v>128</v>
      </c>
      <c r="U126" s="31">
        <v>9.1999999999999993</v>
      </c>
    </row>
    <row r="127" spans="1:21" ht="29.4" customHeight="1" x14ac:dyDescent="0.25">
      <c r="A127" s="7"/>
      <c r="B127" s="7"/>
      <c r="C127" s="7"/>
      <c r="D127" s="74" t="s">
        <v>483</v>
      </c>
      <c r="E127" s="74"/>
      <c r="F127" s="74"/>
      <c r="G127" s="74"/>
      <c r="H127" s="74"/>
      <c r="I127" s="74"/>
      <c r="J127" s="74"/>
      <c r="K127" s="74"/>
      <c r="L127" s="9" t="s">
        <v>367</v>
      </c>
      <c r="M127" s="29">
        <v>454</v>
      </c>
      <c r="N127" s="29">
        <v>450.9</v>
      </c>
      <c r="O127" s="29">
        <v>560.5</v>
      </c>
      <c r="P127" s="29">
        <v>322.10000000000002</v>
      </c>
      <c r="Q127" s="29">
        <v>770.1</v>
      </c>
      <c r="R127" s="29">
        <v>514</v>
      </c>
      <c r="S127" s="29">
        <v>254.1</v>
      </c>
      <c r="T127" s="30" t="s">
        <v>128</v>
      </c>
      <c r="U127" s="29">
        <v>473.3</v>
      </c>
    </row>
    <row r="128" spans="1:21" ht="16.5" customHeight="1" x14ac:dyDescent="0.25">
      <c r="A128" s="7"/>
      <c r="B128" s="7"/>
      <c r="C128" s="7" t="s">
        <v>498</v>
      </c>
      <c r="D128" s="7"/>
      <c r="E128" s="7"/>
      <c r="F128" s="7"/>
      <c r="G128" s="7"/>
      <c r="H128" s="7"/>
      <c r="I128" s="7"/>
      <c r="J128" s="7"/>
      <c r="K128" s="7"/>
      <c r="L128" s="9"/>
      <c r="M128" s="10"/>
      <c r="N128" s="10"/>
      <c r="O128" s="10"/>
      <c r="P128" s="10"/>
      <c r="Q128" s="10"/>
      <c r="R128" s="10"/>
      <c r="S128" s="10"/>
      <c r="T128" s="10"/>
      <c r="U128" s="10"/>
    </row>
    <row r="129" spans="1:21" ht="16.5" customHeight="1" x14ac:dyDescent="0.25">
      <c r="A129" s="7"/>
      <c r="B129" s="7"/>
      <c r="C129" s="7"/>
      <c r="D129" s="7" t="s">
        <v>482</v>
      </c>
      <c r="E129" s="7"/>
      <c r="F129" s="7"/>
      <c r="G129" s="7"/>
      <c r="H129" s="7"/>
      <c r="I129" s="7"/>
      <c r="J129" s="7"/>
      <c r="K129" s="7"/>
      <c r="L129" s="9" t="s">
        <v>367</v>
      </c>
      <c r="M129" s="32">
        <v>11.7</v>
      </c>
      <c r="N129" s="32">
        <v>14.1</v>
      </c>
      <c r="O129" s="32">
        <v>10.199999999999999</v>
      </c>
      <c r="P129" s="31">
        <v>5</v>
      </c>
      <c r="Q129" s="32">
        <v>15.5</v>
      </c>
      <c r="R129" s="32">
        <v>11.6</v>
      </c>
      <c r="S129" s="30" t="s">
        <v>128</v>
      </c>
      <c r="T129" s="31">
        <v>3</v>
      </c>
      <c r="U129" s="31">
        <v>9.9</v>
      </c>
    </row>
    <row r="130" spans="1:21" ht="29.4" customHeight="1" x14ac:dyDescent="0.25">
      <c r="A130" s="7"/>
      <c r="B130" s="7"/>
      <c r="C130" s="7"/>
      <c r="D130" s="74" t="s">
        <v>483</v>
      </c>
      <c r="E130" s="74"/>
      <c r="F130" s="74"/>
      <c r="G130" s="74"/>
      <c r="H130" s="74"/>
      <c r="I130" s="74"/>
      <c r="J130" s="74"/>
      <c r="K130" s="74"/>
      <c r="L130" s="9" t="s">
        <v>367</v>
      </c>
      <c r="M130" s="29">
        <v>537.9</v>
      </c>
      <c r="N130" s="29">
        <v>605.1</v>
      </c>
      <c r="O130" s="29">
        <v>585.70000000000005</v>
      </c>
      <c r="P130" s="29">
        <v>280.5</v>
      </c>
      <c r="Q130" s="29">
        <v>882.2</v>
      </c>
      <c r="R130" s="29">
        <v>554.4</v>
      </c>
      <c r="S130" s="30" t="s">
        <v>128</v>
      </c>
      <c r="T130" s="29">
        <v>114.2</v>
      </c>
      <c r="U130" s="29">
        <v>492.6</v>
      </c>
    </row>
    <row r="131" spans="1:21" ht="16.5" customHeight="1" x14ac:dyDescent="0.25">
      <c r="A131" s="7"/>
      <c r="B131" s="7"/>
      <c r="C131" s="7" t="s">
        <v>499</v>
      </c>
      <c r="D131" s="7"/>
      <c r="E131" s="7"/>
      <c r="F131" s="7"/>
      <c r="G131" s="7"/>
      <c r="H131" s="7"/>
      <c r="I131" s="7"/>
      <c r="J131" s="7"/>
      <c r="K131" s="7"/>
      <c r="L131" s="9"/>
      <c r="M131" s="10"/>
      <c r="N131" s="10"/>
      <c r="O131" s="10"/>
      <c r="P131" s="10"/>
      <c r="Q131" s="10"/>
      <c r="R131" s="10"/>
      <c r="S131" s="10"/>
      <c r="T131" s="10"/>
      <c r="U131" s="10"/>
    </row>
    <row r="132" spans="1:21" ht="16.5" customHeight="1" x14ac:dyDescent="0.25">
      <c r="A132" s="7"/>
      <c r="B132" s="7"/>
      <c r="C132" s="7"/>
      <c r="D132" s="7" t="s">
        <v>482</v>
      </c>
      <c r="E132" s="7"/>
      <c r="F132" s="7"/>
      <c r="G132" s="7"/>
      <c r="H132" s="7"/>
      <c r="I132" s="7"/>
      <c r="J132" s="7"/>
      <c r="K132" s="7"/>
      <c r="L132" s="9" t="s">
        <v>367</v>
      </c>
      <c r="M132" s="31">
        <v>8.9</v>
      </c>
      <c r="N132" s="31">
        <v>8.6999999999999993</v>
      </c>
      <c r="O132" s="32">
        <v>11.3</v>
      </c>
      <c r="P132" s="31">
        <v>6.3</v>
      </c>
      <c r="Q132" s="32">
        <v>15.1</v>
      </c>
      <c r="R132" s="32">
        <v>10.7</v>
      </c>
      <c r="S132" s="31">
        <v>5.2</v>
      </c>
      <c r="T132" s="31">
        <v>3.1</v>
      </c>
      <c r="U132" s="31">
        <v>9.3000000000000007</v>
      </c>
    </row>
    <row r="133" spans="1:21" ht="16.5" customHeight="1" x14ac:dyDescent="0.25">
      <c r="A133" s="7"/>
      <c r="B133" s="7" t="s">
        <v>365</v>
      </c>
      <c r="C133" s="7"/>
      <c r="D133" s="7"/>
      <c r="E133" s="7"/>
      <c r="F133" s="7"/>
      <c r="G133" s="7"/>
      <c r="H133" s="7"/>
      <c r="I133" s="7"/>
      <c r="J133" s="7"/>
      <c r="K133" s="7"/>
      <c r="L133" s="9"/>
      <c r="M133" s="10"/>
      <c r="N133" s="10"/>
      <c r="O133" s="10"/>
      <c r="P133" s="10"/>
      <c r="Q133" s="10"/>
      <c r="R133" s="10"/>
      <c r="S133" s="10"/>
      <c r="T133" s="10"/>
      <c r="U133" s="10"/>
    </row>
    <row r="134" spans="1:21" ht="16.5" customHeight="1" x14ac:dyDescent="0.25">
      <c r="A134" s="7"/>
      <c r="B134" s="7"/>
      <c r="C134" s="7" t="s">
        <v>499</v>
      </c>
      <c r="D134" s="7"/>
      <c r="E134" s="7"/>
      <c r="F134" s="7"/>
      <c r="G134" s="7"/>
      <c r="H134" s="7"/>
      <c r="I134" s="7"/>
      <c r="J134" s="7"/>
      <c r="K134" s="7"/>
      <c r="L134" s="9" t="s">
        <v>300</v>
      </c>
      <c r="M134" s="41">
        <v>5145.1000000000004</v>
      </c>
      <c r="N134" s="41">
        <v>4198.3999999999996</v>
      </c>
      <c r="O134" s="41">
        <v>3219.9</v>
      </c>
      <c r="P134" s="41">
        <v>1712.2</v>
      </c>
      <c r="Q134" s="41">
        <v>1106.8</v>
      </c>
      <c r="R134" s="29">
        <v>328.4</v>
      </c>
      <c r="S134" s="29">
        <v>282.2</v>
      </c>
      <c r="T134" s="29">
        <v>176</v>
      </c>
      <c r="U134" s="42">
        <v>16168.8</v>
      </c>
    </row>
    <row r="135" spans="1:21" ht="16.5" customHeight="1" x14ac:dyDescent="0.25">
      <c r="A135" s="7"/>
      <c r="B135" s="7" t="s">
        <v>363</v>
      </c>
      <c r="C135" s="7"/>
      <c r="D135" s="7"/>
      <c r="E135" s="7"/>
      <c r="F135" s="7"/>
      <c r="G135" s="7"/>
      <c r="H135" s="7"/>
      <c r="I135" s="7"/>
      <c r="J135" s="7"/>
      <c r="K135" s="7"/>
      <c r="L135" s="9"/>
      <c r="M135" s="10"/>
      <c r="N135" s="10"/>
      <c r="O135" s="10"/>
      <c r="P135" s="10"/>
      <c r="Q135" s="10"/>
      <c r="R135" s="10"/>
      <c r="S135" s="10"/>
      <c r="T135" s="10"/>
      <c r="U135" s="10"/>
    </row>
    <row r="136" spans="1:21" ht="16.5" customHeight="1" x14ac:dyDescent="0.25">
      <c r="A136" s="7"/>
      <c r="B136" s="7"/>
      <c r="C136" s="7" t="s">
        <v>499</v>
      </c>
      <c r="D136" s="7"/>
      <c r="E136" s="7"/>
      <c r="F136" s="7"/>
      <c r="G136" s="7"/>
      <c r="H136" s="7"/>
      <c r="I136" s="7"/>
      <c r="J136" s="7"/>
      <c r="K136" s="7"/>
      <c r="L136" s="9" t="s">
        <v>317</v>
      </c>
      <c r="M136" s="21">
        <v>45891</v>
      </c>
      <c r="N136" s="21">
        <v>36475</v>
      </c>
      <c r="O136" s="21">
        <v>36298</v>
      </c>
      <c r="P136" s="21">
        <v>10865</v>
      </c>
      <c r="Q136" s="21">
        <v>16670</v>
      </c>
      <c r="R136" s="23">
        <v>3513</v>
      </c>
      <c r="S136" s="23">
        <v>1459</v>
      </c>
      <c r="T136" s="20">
        <v>554</v>
      </c>
      <c r="U136" s="18">
        <v>150357</v>
      </c>
    </row>
    <row r="137" spans="1:21" ht="16.5" customHeight="1" x14ac:dyDescent="0.25">
      <c r="A137" s="7"/>
      <c r="B137" s="7" t="s">
        <v>500</v>
      </c>
      <c r="C137" s="7"/>
      <c r="D137" s="7"/>
      <c r="E137" s="7"/>
      <c r="F137" s="7"/>
      <c r="G137" s="7"/>
      <c r="H137" s="7"/>
      <c r="I137" s="7"/>
      <c r="J137" s="7"/>
      <c r="K137" s="7"/>
      <c r="L137" s="9"/>
      <c r="M137" s="10"/>
      <c r="N137" s="10"/>
      <c r="O137" s="10"/>
      <c r="P137" s="10"/>
      <c r="Q137" s="10"/>
      <c r="R137" s="10"/>
      <c r="S137" s="10"/>
      <c r="T137" s="10"/>
      <c r="U137" s="10"/>
    </row>
    <row r="138" spans="1:21" ht="16.5" customHeight="1" x14ac:dyDescent="0.25">
      <c r="A138" s="7"/>
      <c r="B138" s="7"/>
      <c r="C138" s="7" t="s">
        <v>334</v>
      </c>
      <c r="D138" s="7"/>
      <c r="E138" s="7"/>
      <c r="F138" s="7"/>
      <c r="G138" s="7"/>
      <c r="H138" s="7"/>
      <c r="I138" s="7"/>
      <c r="J138" s="7"/>
      <c r="K138" s="7"/>
      <c r="L138" s="9" t="s">
        <v>216</v>
      </c>
      <c r="M138" s="32">
        <v>75.400000000000006</v>
      </c>
      <c r="N138" s="32">
        <v>77.2</v>
      </c>
      <c r="O138" s="32">
        <v>62.7</v>
      </c>
      <c r="P138" s="32">
        <v>76.3</v>
      </c>
      <c r="Q138" s="32">
        <v>74.099999999999994</v>
      </c>
      <c r="R138" s="30" t="s">
        <v>128</v>
      </c>
      <c r="S138" s="32">
        <v>99.8</v>
      </c>
      <c r="T138" s="30" t="s">
        <v>128</v>
      </c>
      <c r="U138" s="32">
        <v>71.400000000000006</v>
      </c>
    </row>
    <row r="139" spans="1:21" ht="16.5" customHeight="1" x14ac:dyDescent="0.25">
      <c r="A139" s="7"/>
      <c r="B139" s="7"/>
      <c r="C139" s="7" t="s">
        <v>495</v>
      </c>
      <c r="D139" s="7"/>
      <c r="E139" s="7"/>
      <c r="F139" s="7"/>
      <c r="G139" s="7"/>
      <c r="H139" s="7"/>
      <c r="I139" s="7"/>
      <c r="J139" s="7"/>
      <c r="K139" s="7"/>
      <c r="L139" s="9" t="s">
        <v>216</v>
      </c>
      <c r="M139" s="32">
        <v>18.399999999999999</v>
      </c>
      <c r="N139" s="32">
        <v>18.600000000000001</v>
      </c>
      <c r="O139" s="32">
        <v>19.5</v>
      </c>
      <c r="P139" s="31">
        <v>8.8000000000000007</v>
      </c>
      <c r="Q139" s="32">
        <v>10.4</v>
      </c>
      <c r="R139" s="32">
        <v>66.5</v>
      </c>
      <c r="S139" s="31">
        <v>0.2</v>
      </c>
      <c r="T139" s="30" t="s">
        <v>128</v>
      </c>
      <c r="U139" s="32">
        <v>17.5</v>
      </c>
    </row>
    <row r="140" spans="1:21" ht="16.5" customHeight="1" x14ac:dyDescent="0.25">
      <c r="A140" s="7"/>
      <c r="B140" s="7"/>
      <c r="C140" s="7" t="s">
        <v>496</v>
      </c>
      <c r="D140" s="7"/>
      <c r="E140" s="7"/>
      <c r="F140" s="7"/>
      <c r="G140" s="7"/>
      <c r="H140" s="7"/>
      <c r="I140" s="7"/>
      <c r="J140" s="7"/>
      <c r="K140" s="7"/>
      <c r="L140" s="9" t="s">
        <v>216</v>
      </c>
      <c r="M140" s="31">
        <v>5.7</v>
      </c>
      <c r="N140" s="31">
        <v>4.0999999999999996</v>
      </c>
      <c r="O140" s="32">
        <v>14.8</v>
      </c>
      <c r="P140" s="31">
        <v>7.5</v>
      </c>
      <c r="Q140" s="32">
        <v>11.8</v>
      </c>
      <c r="R140" s="32">
        <v>31.4</v>
      </c>
      <c r="S140" s="30" t="s">
        <v>128</v>
      </c>
      <c r="T140" s="32">
        <v>58.8</v>
      </c>
      <c r="U140" s="31">
        <v>8.6999999999999993</v>
      </c>
    </row>
    <row r="141" spans="1:21" ht="16.5" customHeight="1" x14ac:dyDescent="0.25">
      <c r="A141" s="7"/>
      <c r="B141" s="7"/>
      <c r="C141" s="7" t="s">
        <v>485</v>
      </c>
      <c r="D141" s="7"/>
      <c r="E141" s="7"/>
      <c r="F141" s="7"/>
      <c r="G141" s="7"/>
      <c r="H141" s="7"/>
      <c r="I141" s="7"/>
      <c r="J141" s="7"/>
      <c r="K141" s="7"/>
      <c r="L141" s="9" t="s">
        <v>216</v>
      </c>
      <c r="M141" s="31">
        <v>0.5</v>
      </c>
      <c r="N141" s="31">
        <v>0.1</v>
      </c>
      <c r="O141" s="31">
        <v>3</v>
      </c>
      <c r="P141" s="31">
        <v>7.5</v>
      </c>
      <c r="Q141" s="31">
        <v>3.6</v>
      </c>
      <c r="R141" s="31">
        <v>2.1</v>
      </c>
      <c r="S141" s="30" t="s">
        <v>128</v>
      </c>
      <c r="T141" s="32">
        <v>41.2</v>
      </c>
      <c r="U141" s="31">
        <v>2.2999999999999998</v>
      </c>
    </row>
    <row r="142" spans="1:21" ht="16.5" customHeight="1" x14ac:dyDescent="0.25">
      <c r="A142" s="7"/>
      <c r="B142" s="7" t="s">
        <v>501</v>
      </c>
      <c r="C142" s="7"/>
      <c r="D142" s="7"/>
      <c r="E142" s="7"/>
      <c r="F142" s="7"/>
      <c r="G142" s="7"/>
      <c r="H142" s="7"/>
      <c r="I142" s="7"/>
      <c r="J142" s="7"/>
      <c r="K142" s="7"/>
      <c r="L142" s="9"/>
      <c r="M142" s="10"/>
      <c r="N142" s="10"/>
      <c r="O142" s="10"/>
      <c r="P142" s="10"/>
      <c r="Q142" s="10"/>
      <c r="R142" s="10"/>
      <c r="S142" s="10"/>
      <c r="T142" s="10"/>
      <c r="U142" s="10"/>
    </row>
    <row r="143" spans="1:21" ht="16.5" customHeight="1" x14ac:dyDescent="0.25">
      <c r="A143" s="7"/>
      <c r="B143" s="7"/>
      <c r="C143" s="7" t="s">
        <v>334</v>
      </c>
      <c r="D143" s="7"/>
      <c r="E143" s="7"/>
      <c r="F143" s="7"/>
      <c r="G143" s="7"/>
      <c r="H143" s="7"/>
      <c r="I143" s="7"/>
      <c r="J143" s="7"/>
      <c r="K143" s="7"/>
      <c r="L143" s="9" t="s">
        <v>216</v>
      </c>
      <c r="M143" s="32">
        <v>65.099999999999994</v>
      </c>
      <c r="N143" s="32">
        <v>69.3</v>
      </c>
      <c r="O143" s="32">
        <v>59.8</v>
      </c>
      <c r="P143" s="32">
        <v>76.8</v>
      </c>
      <c r="Q143" s="32">
        <v>74</v>
      </c>
      <c r="R143" s="31">
        <v>1.3</v>
      </c>
      <c r="S143" s="32">
        <v>96.4</v>
      </c>
      <c r="T143" s="31">
        <v>2.5</v>
      </c>
      <c r="U143" s="32">
        <v>65.400000000000006</v>
      </c>
    </row>
    <row r="144" spans="1:21" ht="16.5" customHeight="1" x14ac:dyDescent="0.25">
      <c r="A144" s="7"/>
      <c r="B144" s="7"/>
      <c r="C144" s="7" t="s">
        <v>495</v>
      </c>
      <c r="D144" s="7"/>
      <c r="E144" s="7"/>
      <c r="F144" s="7"/>
      <c r="G144" s="7"/>
      <c r="H144" s="7"/>
      <c r="I144" s="7"/>
      <c r="J144" s="7"/>
      <c r="K144" s="7"/>
      <c r="L144" s="9" t="s">
        <v>216</v>
      </c>
      <c r="M144" s="32">
        <v>26.7</v>
      </c>
      <c r="N144" s="32">
        <v>23.9</v>
      </c>
      <c r="O144" s="32">
        <v>24.1</v>
      </c>
      <c r="P144" s="32">
        <v>11</v>
      </c>
      <c r="Q144" s="32">
        <v>10.1</v>
      </c>
      <c r="R144" s="32">
        <v>62.3</v>
      </c>
      <c r="S144" s="31">
        <v>3.1</v>
      </c>
      <c r="T144" s="31">
        <v>1.3</v>
      </c>
      <c r="U144" s="32">
        <v>22.9</v>
      </c>
    </row>
    <row r="145" spans="1:21" ht="16.5" customHeight="1" x14ac:dyDescent="0.25">
      <c r="A145" s="7"/>
      <c r="B145" s="7"/>
      <c r="C145" s="7" t="s">
        <v>496</v>
      </c>
      <c r="D145" s="7"/>
      <c r="E145" s="7"/>
      <c r="F145" s="7"/>
      <c r="G145" s="7"/>
      <c r="H145" s="7"/>
      <c r="I145" s="7"/>
      <c r="J145" s="7"/>
      <c r="K145" s="7"/>
      <c r="L145" s="9" t="s">
        <v>216</v>
      </c>
      <c r="M145" s="31">
        <v>7.7</v>
      </c>
      <c r="N145" s="31">
        <v>6.7</v>
      </c>
      <c r="O145" s="32">
        <v>14.9</v>
      </c>
      <c r="P145" s="31">
        <v>9.1999999999999993</v>
      </c>
      <c r="Q145" s="32">
        <v>14.3</v>
      </c>
      <c r="R145" s="32">
        <v>34.799999999999997</v>
      </c>
      <c r="S145" s="31">
        <v>0.5</v>
      </c>
      <c r="T145" s="32">
        <v>79.400000000000006</v>
      </c>
      <c r="U145" s="32">
        <v>10.8</v>
      </c>
    </row>
    <row r="146" spans="1:21" ht="16.5" customHeight="1" x14ac:dyDescent="0.25">
      <c r="A146" s="7"/>
      <c r="B146" s="7"/>
      <c r="C146" s="7" t="s">
        <v>485</v>
      </c>
      <c r="D146" s="7"/>
      <c r="E146" s="7"/>
      <c r="F146" s="7"/>
      <c r="G146" s="7"/>
      <c r="H146" s="7"/>
      <c r="I146" s="7"/>
      <c r="J146" s="7"/>
      <c r="K146" s="7"/>
      <c r="L146" s="9" t="s">
        <v>216</v>
      </c>
      <c r="M146" s="31">
        <v>0.4</v>
      </c>
      <c r="N146" s="31">
        <v>0.1</v>
      </c>
      <c r="O146" s="31">
        <v>1.2</v>
      </c>
      <c r="P146" s="31">
        <v>2.6</v>
      </c>
      <c r="Q146" s="31">
        <v>1.6</v>
      </c>
      <c r="R146" s="31">
        <v>1.6</v>
      </c>
      <c r="S146" s="31" t="s">
        <v>110</v>
      </c>
      <c r="T146" s="32">
        <v>17</v>
      </c>
      <c r="U146" s="31">
        <v>0.9</v>
      </c>
    </row>
    <row r="147" spans="1:21" ht="16.5" customHeight="1" x14ac:dyDescent="0.25">
      <c r="A147" s="7" t="s">
        <v>123</v>
      </c>
      <c r="B147" s="7"/>
      <c r="C147" s="7"/>
      <c r="D147" s="7"/>
      <c r="E147" s="7"/>
      <c r="F147" s="7"/>
      <c r="G147" s="7"/>
      <c r="H147" s="7"/>
      <c r="I147" s="7"/>
      <c r="J147" s="7"/>
      <c r="K147" s="7"/>
      <c r="L147" s="9"/>
      <c r="M147" s="10"/>
      <c r="N147" s="10"/>
      <c r="O147" s="10"/>
      <c r="P147" s="10"/>
      <c r="Q147" s="10"/>
      <c r="R147" s="10"/>
      <c r="S147" s="10"/>
      <c r="T147" s="10"/>
      <c r="U147" s="10"/>
    </row>
    <row r="148" spans="1:21" ht="16.5" customHeight="1" x14ac:dyDescent="0.25">
      <c r="A148" s="7"/>
      <c r="B148" s="7" t="s">
        <v>494</v>
      </c>
      <c r="C148" s="7"/>
      <c r="D148" s="7"/>
      <c r="E148" s="7"/>
      <c r="F148" s="7"/>
      <c r="G148" s="7"/>
      <c r="H148" s="7"/>
      <c r="I148" s="7"/>
      <c r="J148" s="7"/>
      <c r="K148" s="7"/>
      <c r="L148" s="9"/>
      <c r="M148" s="10"/>
      <c r="N148" s="10"/>
      <c r="O148" s="10"/>
      <c r="P148" s="10"/>
      <c r="Q148" s="10"/>
      <c r="R148" s="10"/>
      <c r="S148" s="10"/>
      <c r="T148" s="10"/>
      <c r="U148" s="10"/>
    </row>
    <row r="149" spans="1:21" ht="16.5" customHeight="1" x14ac:dyDescent="0.25">
      <c r="A149" s="7"/>
      <c r="B149" s="7"/>
      <c r="C149" s="7" t="s">
        <v>334</v>
      </c>
      <c r="D149" s="7"/>
      <c r="E149" s="7"/>
      <c r="F149" s="7"/>
      <c r="G149" s="7"/>
      <c r="H149" s="7"/>
      <c r="I149" s="7"/>
      <c r="J149" s="7"/>
      <c r="K149" s="7"/>
      <c r="L149" s="9"/>
      <c r="M149" s="10"/>
      <c r="N149" s="10"/>
      <c r="O149" s="10"/>
      <c r="P149" s="10"/>
      <c r="Q149" s="10"/>
      <c r="R149" s="10"/>
      <c r="S149" s="10"/>
      <c r="T149" s="10"/>
      <c r="U149" s="10"/>
    </row>
    <row r="150" spans="1:21" ht="16.5" customHeight="1" x14ac:dyDescent="0.25">
      <c r="A150" s="7"/>
      <c r="B150" s="7"/>
      <c r="C150" s="7"/>
      <c r="D150" s="7" t="s">
        <v>482</v>
      </c>
      <c r="E150" s="7"/>
      <c r="F150" s="7"/>
      <c r="G150" s="7"/>
      <c r="H150" s="7"/>
      <c r="I150" s="7"/>
      <c r="J150" s="7"/>
      <c r="K150" s="7"/>
      <c r="L150" s="9" t="s">
        <v>367</v>
      </c>
      <c r="M150" s="31">
        <v>8.3000000000000007</v>
      </c>
      <c r="N150" s="31">
        <v>7.8</v>
      </c>
      <c r="O150" s="32">
        <v>10.4</v>
      </c>
      <c r="P150" s="31">
        <v>6</v>
      </c>
      <c r="Q150" s="32">
        <v>13.5</v>
      </c>
      <c r="R150" s="30" t="s">
        <v>128</v>
      </c>
      <c r="S150" s="31">
        <v>5.0999999999999996</v>
      </c>
      <c r="T150" s="30" t="s">
        <v>128</v>
      </c>
      <c r="U150" s="31">
        <v>8.5</v>
      </c>
    </row>
    <row r="151" spans="1:21" ht="29.4" customHeight="1" x14ac:dyDescent="0.25">
      <c r="A151" s="7"/>
      <c r="B151" s="7"/>
      <c r="C151" s="7"/>
      <c r="D151" s="74" t="s">
        <v>483</v>
      </c>
      <c r="E151" s="74"/>
      <c r="F151" s="74"/>
      <c r="G151" s="74"/>
      <c r="H151" s="74"/>
      <c r="I151" s="74"/>
      <c r="J151" s="74"/>
      <c r="K151" s="74"/>
      <c r="L151" s="9" t="s">
        <v>367</v>
      </c>
      <c r="M151" s="29">
        <v>486</v>
      </c>
      <c r="N151" s="29">
        <v>461.2</v>
      </c>
      <c r="O151" s="29">
        <v>603</v>
      </c>
      <c r="P151" s="29">
        <v>309.3</v>
      </c>
      <c r="Q151" s="29">
        <v>739.3</v>
      </c>
      <c r="R151" s="30" t="s">
        <v>128</v>
      </c>
      <c r="S151" s="29">
        <v>256.3</v>
      </c>
      <c r="T151" s="30" t="s">
        <v>128</v>
      </c>
      <c r="U151" s="29">
        <v>486.5</v>
      </c>
    </row>
    <row r="152" spans="1:21" ht="16.5" customHeight="1" x14ac:dyDescent="0.25">
      <c r="A152" s="7"/>
      <c r="B152" s="7"/>
      <c r="C152" s="7" t="s">
        <v>495</v>
      </c>
      <c r="D152" s="7"/>
      <c r="E152" s="7"/>
      <c r="F152" s="7"/>
      <c r="G152" s="7"/>
      <c r="H152" s="7"/>
      <c r="I152" s="7"/>
      <c r="J152" s="7"/>
      <c r="K152" s="7"/>
      <c r="L152" s="9"/>
      <c r="M152" s="10"/>
      <c r="N152" s="10"/>
      <c r="O152" s="10"/>
      <c r="P152" s="10"/>
      <c r="Q152" s="10"/>
      <c r="R152" s="10"/>
      <c r="S152" s="10"/>
      <c r="T152" s="10"/>
      <c r="U152" s="10"/>
    </row>
    <row r="153" spans="1:21" ht="16.5" customHeight="1" x14ac:dyDescent="0.25">
      <c r="A153" s="7"/>
      <c r="B153" s="7"/>
      <c r="C153" s="7"/>
      <c r="D153" s="7" t="s">
        <v>482</v>
      </c>
      <c r="E153" s="7"/>
      <c r="F153" s="7"/>
      <c r="G153" s="7"/>
      <c r="H153" s="7"/>
      <c r="I153" s="7"/>
      <c r="J153" s="7"/>
      <c r="K153" s="7"/>
      <c r="L153" s="9" t="s">
        <v>367</v>
      </c>
      <c r="M153" s="32">
        <v>13.4</v>
      </c>
      <c r="N153" s="32">
        <v>11.5</v>
      </c>
      <c r="O153" s="32">
        <v>13.8</v>
      </c>
      <c r="P153" s="31">
        <v>7.5</v>
      </c>
      <c r="Q153" s="32">
        <v>12.8</v>
      </c>
      <c r="R153" s="32">
        <v>10.6</v>
      </c>
      <c r="S153" s="29">
        <v>120.8</v>
      </c>
      <c r="T153" s="30" t="s">
        <v>128</v>
      </c>
      <c r="U153" s="32">
        <v>12.3</v>
      </c>
    </row>
    <row r="154" spans="1:21" ht="29.4" customHeight="1" x14ac:dyDescent="0.25">
      <c r="A154" s="7"/>
      <c r="B154" s="7"/>
      <c r="C154" s="7"/>
      <c r="D154" s="74" t="s">
        <v>483</v>
      </c>
      <c r="E154" s="74"/>
      <c r="F154" s="74"/>
      <c r="G154" s="74"/>
      <c r="H154" s="74"/>
      <c r="I154" s="74"/>
      <c r="J154" s="74"/>
      <c r="K154" s="74"/>
      <c r="L154" s="9" t="s">
        <v>367</v>
      </c>
      <c r="M154" s="29">
        <v>550.6</v>
      </c>
      <c r="N154" s="29">
        <v>463.5</v>
      </c>
      <c r="O154" s="29">
        <v>517.79999999999995</v>
      </c>
      <c r="P154" s="29">
        <v>315.3</v>
      </c>
      <c r="Q154" s="29">
        <v>672.6</v>
      </c>
      <c r="R154" s="29">
        <v>579.29999999999995</v>
      </c>
      <c r="S154" s="30" t="s">
        <v>337</v>
      </c>
      <c r="T154" s="30" t="s">
        <v>128</v>
      </c>
      <c r="U154" s="29">
        <v>506.3</v>
      </c>
    </row>
    <row r="155" spans="1:21" ht="16.5" customHeight="1" x14ac:dyDescent="0.25">
      <c r="A155" s="7"/>
      <c r="B155" s="7"/>
      <c r="C155" s="7" t="s">
        <v>496</v>
      </c>
      <c r="D155" s="7"/>
      <c r="E155" s="7"/>
      <c r="F155" s="7"/>
      <c r="G155" s="7"/>
      <c r="H155" s="7"/>
      <c r="I155" s="7"/>
      <c r="J155" s="7"/>
      <c r="K155" s="7"/>
      <c r="L155" s="9"/>
      <c r="M155" s="10"/>
      <c r="N155" s="10"/>
      <c r="O155" s="10"/>
      <c r="P155" s="10"/>
      <c r="Q155" s="10"/>
      <c r="R155" s="10"/>
      <c r="S155" s="10"/>
      <c r="T155" s="10"/>
      <c r="U155" s="10"/>
    </row>
    <row r="156" spans="1:21" ht="16.5" customHeight="1" x14ac:dyDescent="0.25">
      <c r="A156" s="7"/>
      <c r="B156" s="7"/>
      <c r="C156" s="7"/>
      <c r="D156" s="7" t="s">
        <v>482</v>
      </c>
      <c r="E156" s="7"/>
      <c r="F156" s="7"/>
      <c r="G156" s="7"/>
      <c r="H156" s="7"/>
      <c r="I156" s="7"/>
      <c r="J156" s="7"/>
      <c r="K156" s="7"/>
      <c r="L156" s="9" t="s">
        <v>367</v>
      </c>
      <c r="M156" s="32">
        <v>14.5</v>
      </c>
      <c r="N156" s="32">
        <v>14.2</v>
      </c>
      <c r="O156" s="32">
        <v>11.2</v>
      </c>
      <c r="P156" s="31">
        <v>7.6</v>
      </c>
      <c r="Q156" s="32">
        <v>16.899999999999999</v>
      </c>
      <c r="R156" s="32">
        <v>11.4</v>
      </c>
      <c r="S156" s="30" t="s">
        <v>128</v>
      </c>
      <c r="T156" s="31">
        <v>4.3</v>
      </c>
      <c r="U156" s="32">
        <v>11.8</v>
      </c>
    </row>
    <row r="157" spans="1:21" ht="29.4" customHeight="1" x14ac:dyDescent="0.25">
      <c r="A157" s="7"/>
      <c r="B157" s="7"/>
      <c r="C157" s="7"/>
      <c r="D157" s="74" t="s">
        <v>483</v>
      </c>
      <c r="E157" s="74"/>
      <c r="F157" s="74"/>
      <c r="G157" s="74"/>
      <c r="H157" s="74"/>
      <c r="I157" s="74"/>
      <c r="J157" s="74"/>
      <c r="K157" s="74"/>
      <c r="L157" s="9" t="s">
        <v>367</v>
      </c>
      <c r="M157" s="29">
        <v>565.6</v>
      </c>
      <c r="N157" s="29">
        <v>527.79999999999995</v>
      </c>
      <c r="O157" s="29">
        <v>568.20000000000005</v>
      </c>
      <c r="P157" s="29">
        <v>308.39999999999998</v>
      </c>
      <c r="Q157" s="29">
        <v>698</v>
      </c>
      <c r="R157" s="29">
        <v>500.4</v>
      </c>
      <c r="S157" s="30" t="s">
        <v>128</v>
      </c>
      <c r="T157" s="29">
        <v>182.2</v>
      </c>
      <c r="U157" s="29">
        <v>508.2</v>
      </c>
    </row>
    <row r="158" spans="1:21" ht="16.5" customHeight="1" x14ac:dyDescent="0.25">
      <c r="A158" s="7"/>
      <c r="B158" s="7"/>
      <c r="C158" s="7" t="s">
        <v>485</v>
      </c>
      <c r="D158" s="7"/>
      <c r="E158" s="7"/>
      <c r="F158" s="7"/>
      <c r="G158" s="7"/>
      <c r="H158" s="7"/>
      <c r="I158" s="7"/>
      <c r="J158" s="7"/>
      <c r="K158" s="7"/>
      <c r="L158" s="9"/>
      <c r="M158" s="10"/>
      <c r="N158" s="10"/>
      <c r="O158" s="10"/>
      <c r="P158" s="10"/>
      <c r="Q158" s="10"/>
      <c r="R158" s="10"/>
      <c r="S158" s="10"/>
      <c r="T158" s="10"/>
      <c r="U158" s="10"/>
    </row>
    <row r="159" spans="1:21" ht="16.5" customHeight="1" x14ac:dyDescent="0.25">
      <c r="A159" s="7"/>
      <c r="B159" s="7"/>
      <c r="C159" s="7"/>
      <c r="D159" s="7" t="s">
        <v>482</v>
      </c>
      <c r="E159" s="7"/>
      <c r="F159" s="7"/>
      <c r="G159" s="7"/>
      <c r="H159" s="7"/>
      <c r="I159" s="7"/>
      <c r="J159" s="7"/>
      <c r="K159" s="7"/>
      <c r="L159" s="9" t="s">
        <v>367</v>
      </c>
      <c r="M159" s="31">
        <v>8.4</v>
      </c>
      <c r="N159" s="32">
        <v>14.4</v>
      </c>
      <c r="O159" s="31">
        <v>4.4000000000000004</v>
      </c>
      <c r="P159" s="31">
        <v>2.2000000000000002</v>
      </c>
      <c r="Q159" s="31">
        <v>6</v>
      </c>
      <c r="R159" s="31">
        <v>7.5</v>
      </c>
      <c r="S159" s="30" t="s">
        <v>128</v>
      </c>
      <c r="T159" s="31">
        <v>1.4</v>
      </c>
      <c r="U159" s="31">
        <v>3.6</v>
      </c>
    </row>
    <row r="160" spans="1:21" ht="29.4" customHeight="1" x14ac:dyDescent="0.25">
      <c r="A160" s="7"/>
      <c r="B160" s="7"/>
      <c r="C160" s="7"/>
      <c r="D160" s="74" t="s">
        <v>483</v>
      </c>
      <c r="E160" s="74"/>
      <c r="F160" s="74"/>
      <c r="G160" s="74"/>
      <c r="H160" s="74"/>
      <c r="I160" s="74"/>
      <c r="J160" s="74"/>
      <c r="K160" s="74"/>
      <c r="L160" s="9" t="s">
        <v>367</v>
      </c>
      <c r="M160" s="29">
        <v>418.7</v>
      </c>
      <c r="N160" s="29">
        <v>484.2</v>
      </c>
      <c r="O160" s="29">
        <v>313.3</v>
      </c>
      <c r="P160" s="29">
        <v>155.9</v>
      </c>
      <c r="Q160" s="29">
        <v>399</v>
      </c>
      <c r="R160" s="29">
        <v>440.7</v>
      </c>
      <c r="S160" s="30" t="s">
        <v>128</v>
      </c>
      <c r="T160" s="32">
        <v>42.9</v>
      </c>
      <c r="U160" s="29">
        <v>195.2</v>
      </c>
    </row>
    <row r="161" spans="1:21" ht="16.5" customHeight="1" x14ac:dyDescent="0.25">
      <c r="A161" s="7"/>
      <c r="B161" s="7"/>
      <c r="C161" s="7" t="s">
        <v>497</v>
      </c>
      <c r="D161" s="7"/>
      <c r="E161" s="7"/>
      <c r="F161" s="7"/>
      <c r="G161" s="7"/>
      <c r="H161" s="7"/>
      <c r="I161" s="7"/>
      <c r="J161" s="7"/>
      <c r="K161" s="7"/>
      <c r="L161" s="9"/>
      <c r="M161" s="10"/>
      <c r="N161" s="10"/>
      <c r="O161" s="10"/>
      <c r="P161" s="10"/>
      <c r="Q161" s="10"/>
      <c r="R161" s="10"/>
      <c r="S161" s="10"/>
      <c r="T161" s="10"/>
      <c r="U161" s="10"/>
    </row>
    <row r="162" spans="1:21" ht="16.5" customHeight="1" x14ac:dyDescent="0.25">
      <c r="A162" s="7"/>
      <c r="B162" s="7"/>
      <c r="C162" s="7"/>
      <c r="D162" s="7" t="s">
        <v>482</v>
      </c>
      <c r="E162" s="7"/>
      <c r="F162" s="7"/>
      <c r="G162" s="7"/>
      <c r="H162" s="7"/>
      <c r="I162" s="7"/>
      <c r="J162" s="7"/>
      <c r="K162" s="7"/>
      <c r="L162" s="9" t="s">
        <v>367</v>
      </c>
      <c r="M162" s="31">
        <v>9.3000000000000007</v>
      </c>
      <c r="N162" s="31">
        <v>8.5</v>
      </c>
      <c r="O162" s="32">
        <v>11.2</v>
      </c>
      <c r="P162" s="31">
        <v>6.1</v>
      </c>
      <c r="Q162" s="32">
        <v>13.4</v>
      </c>
      <c r="R162" s="32">
        <v>10.8</v>
      </c>
      <c r="S162" s="31">
        <v>5.3</v>
      </c>
      <c r="T162" s="30" t="s">
        <v>128</v>
      </c>
      <c r="U162" s="31">
        <v>9.3000000000000007</v>
      </c>
    </row>
    <row r="163" spans="1:21" ht="29.4" customHeight="1" x14ac:dyDescent="0.25">
      <c r="A163" s="7"/>
      <c r="B163" s="7"/>
      <c r="C163" s="7"/>
      <c r="D163" s="74" t="s">
        <v>483</v>
      </c>
      <c r="E163" s="74"/>
      <c r="F163" s="74"/>
      <c r="G163" s="74"/>
      <c r="H163" s="74"/>
      <c r="I163" s="74"/>
      <c r="J163" s="74"/>
      <c r="K163" s="74"/>
      <c r="L163" s="9" t="s">
        <v>367</v>
      </c>
      <c r="M163" s="29">
        <v>502.6</v>
      </c>
      <c r="N163" s="29">
        <v>461.8</v>
      </c>
      <c r="O163" s="29">
        <v>575.4</v>
      </c>
      <c r="P163" s="29">
        <v>310.10000000000002</v>
      </c>
      <c r="Q163" s="29">
        <v>730.8</v>
      </c>
      <c r="R163" s="29">
        <v>590.1</v>
      </c>
      <c r="S163" s="29">
        <v>266.5</v>
      </c>
      <c r="T163" s="30" t="s">
        <v>128</v>
      </c>
      <c r="U163" s="29">
        <v>491.5</v>
      </c>
    </row>
    <row r="164" spans="1:21" ht="16.5" customHeight="1" x14ac:dyDescent="0.25">
      <c r="A164" s="7"/>
      <c r="B164" s="7"/>
      <c r="C164" s="7" t="s">
        <v>498</v>
      </c>
      <c r="D164" s="7"/>
      <c r="E164" s="7"/>
      <c r="F164" s="7"/>
      <c r="G164" s="7"/>
      <c r="H164" s="7"/>
      <c r="I164" s="7"/>
      <c r="J164" s="7"/>
      <c r="K164" s="7"/>
      <c r="L164" s="9"/>
      <c r="M164" s="10"/>
      <c r="N164" s="10"/>
      <c r="O164" s="10"/>
      <c r="P164" s="10"/>
      <c r="Q164" s="10"/>
      <c r="R164" s="10"/>
      <c r="S164" s="10"/>
      <c r="T164" s="10"/>
      <c r="U164" s="10"/>
    </row>
    <row r="165" spans="1:21" ht="16.5" customHeight="1" x14ac:dyDescent="0.25">
      <c r="A165" s="7"/>
      <c r="B165" s="7"/>
      <c r="C165" s="7"/>
      <c r="D165" s="7" t="s">
        <v>482</v>
      </c>
      <c r="E165" s="7"/>
      <c r="F165" s="7"/>
      <c r="G165" s="7"/>
      <c r="H165" s="7"/>
      <c r="I165" s="7"/>
      <c r="J165" s="7"/>
      <c r="K165" s="7"/>
      <c r="L165" s="9" t="s">
        <v>367</v>
      </c>
      <c r="M165" s="32">
        <v>14</v>
      </c>
      <c r="N165" s="32">
        <v>14.2</v>
      </c>
      <c r="O165" s="32">
        <v>10.1</v>
      </c>
      <c r="P165" s="31">
        <v>4.9000000000000004</v>
      </c>
      <c r="Q165" s="32">
        <v>14.3</v>
      </c>
      <c r="R165" s="32">
        <v>11.1</v>
      </c>
      <c r="S165" s="30" t="s">
        <v>128</v>
      </c>
      <c r="T165" s="31">
        <v>3.1</v>
      </c>
      <c r="U165" s="32">
        <v>10.1</v>
      </c>
    </row>
    <row r="166" spans="1:21" ht="29.4" customHeight="1" x14ac:dyDescent="0.25">
      <c r="A166" s="7"/>
      <c r="B166" s="7"/>
      <c r="C166" s="7"/>
      <c r="D166" s="74" t="s">
        <v>483</v>
      </c>
      <c r="E166" s="74"/>
      <c r="F166" s="74"/>
      <c r="G166" s="74"/>
      <c r="H166" s="74"/>
      <c r="I166" s="74"/>
      <c r="J166" s="74"/>
      <c r="K166" s="74"/>
      <c r="L166" s="9" t="s">
        <v>367</v>
      </c>
      <c r="M166" s="29">
        <v>555.9</v>
      </c>
      <c r="N166" s="29">
        <v>526.9</v>
      </c>
      <c r="O166" s="29">
        <v>536</v>
      </c>
      <c r="P166" s="29">
        <v>252.4</v>
      </c>
      <c r="Q166" s="29">
        <v>650.4</v>
      </c>
      <c r="R166" s="29">
        <v>497.6</v>
      </c>
      <c r="S166" s="30" t="s">
        <v>128</v>
      </c>
      <c r="T166" s="29">
        <v>113.2</v>
      </c>
      <c r="U166" s="29">
        <v>453.3</v>
      </c>
    </row>
    <row r="167" spans="1:21" ht="16.5" customHeight="1" x14ac:dyDescent="0.25">
      <c r="A167" s="7"/>
      <c r="B167" s="7"/>
      <c r="C167" s="7" t="s">
        <v>499</v>
      </c>
      <c r="D167" s="7"/>
      <c r="E167" s="7"/>
      <c r="F167" s="7"/>
      <c r="G167" s="7"/>
      <c r="H167" s="7"/>
      <c r="I167" s="7"/>
      <c r="J167" s="7"/>
      <c r="K167" s="7"/>
      <c r="L167" s="9"/>
      <c r="M167" s="10"/>
      <c r="N167" s="10"/>
      <c r="O167" s="10"/>
      <c r="P167" s="10"/>
      <c r="Q167" s="10"/>
      <c r="R167" s="10"/>
      <c r="S167" s="10"/>
      <c r="T167" s="10"/>
      <c r="U167" s="10"/>
    </row>
    <row r="168" spans="1:21" ht="16.5" customHeight="1" x14ac:dyDescent="0.25">
      <c r="A168" s="7"/>
      <c r="B168" s="7"/>
      <c r="C168" s="7"/>
      <c r="D168" s="7" t="s">
        <v>482</v>
      </c>
      <c r="E168" s="7"/>
      <c r="F168" s="7"/>
      <c r="G168" s="7"/>
      <c r="H168" s="7"/>
      <c r="I168" s="7"/>
      <c r="J168" s="7"/>
      <c r="K168" s="7"/>
      <c r="L168" s="9" t="s">
        <v>367</v>
      </c>
      <c r="M168" s="31">
        <v>9.6</v>
      </c>
      <c r="N168" s="31">
        <v>8.8000000000000007</v>
      </c>
      <c r="O168" s="32">
        <v>11</v>
      </c>
      <c r="P168" s="31">
        <v>6</v>
      </c>
      <c r="Q168" s="32">
        <v>13.6</v>
      </c>
      <c r="R168" s="32">
        <v>10.9</v>
      </c>
      <c r="S168" s="31">
        <v>5.3</v>
      </c>
      <c r="T168" s="31">
        <v>3.3</v>
      </c>
      <c r="U168" s="31">
        <v>9.3000000000000007</v>
      </c>
    </row>
    <row r="169" spans="1:21" ht="16.5" customHeight="1" x14ac:dyDescent="0.25">
      <c r="A169" s="7"/>
      <c r="B169" s="7" t="s">
        <v>365</v>
      </c>
      <c r="C169" s="7"/>
      <c r="D169" s="7"/>
      <c r="E169" s="7"/>
      <c r="F169" s="7"/>
      <c r="G169" s="7"/>
      <c r="H169" s="7"/>
      <c r="I169" s="7"/>
      <c r="J169" s="7"/>
      <c r="K169" s="7"/>
      <c r="L169" s="9"/>
      <c r="M169" s="10"/>
      <c r="N169" s="10"/>
      <c r="O169" s="10"/>
      <c r="P169" s="10"/>
      <c r="Q169" s="10"/>
      <c r="R169" s="10"/>
      <c r="S169" s="10"/>
      <c r="T169" s="10"/>
      <c r="U169" s="10"/>
    </row>
    <row r="170" spans="1:21" ht="16.5" customHeight="1" x14ac:dyDescent="0.25">
      <c r="A170" s="7"/>
      <c r="B170" s="7"/>
      <c r="C170" s="7" t="s">
        <v>499</v>
      </c>
      <c r="D170" s="7"/>
      <c r="E170" s="7"/>
      <c r="F170" s="7"/>
      <c r="G170" s="7"/>
      <c r="H170" s="7"/>
      <c r="I170" s="7"/>
      <c r="J170" s="7"/>
      <c r="K170" s="7"/>
      <c r="L170" s="9" t="s">
        <v>300</v>
      </c>
      <c r="M170" s="41">
        <v>5069.1000000000004</v>
      </c>
      <c r="N170" s="41">
        <v>4109.8</v>
      </c>
      <c r="O170" s="41">
        <v>3180.6</v>
      </c>
      <c r="P170" s="41">
        <v>1715.9</v>
      </c>
      <c r="Q170" s="41">
        <v>1105.5999999999999</v>
      </c>
      <c r="R170" s="29">
        <v>327.2</v>
      </c>
      <c r="S170" s="29">
        <v>278</v>
      </c>
      <c r="T170" s="29">
        <v>175.3</v>
      </c>
      <c r="U170" s="42">
        <v>15961.3</v>
      </c>
    </row>
    <row r="171" spans="1:21" ht="16.5" customHeight="1" x14ac:dyDescent="0.25">
      <c r="A171" s="7"/>
      <c r="B171" s="7" t="s">
        <v>363</v>
      </c>
      <c r="C171" s="7"/>
      <c r="D171" s="7"/>
      <c r="E171" s="7"/>
      <c r="F171" s="7"/>
      <c r="G171" s="7"/>
      <c r="H171" s="7"/>
      <c r="I171" s="7"/>
      <c r="J171" s="7"/>
      <c r="K171" s="7"/>
      <c r="L171" s="9"/>
      <c r="M171" s="10"/>
      <c r="N171" s="10"/>
      <c r="O171" s="10"/>
      <c r="P171" s="10"/>
      <c r="Q171" s="10"/>
      <c r="R171" s="10"/>
      <c r="S171" s="10"/>
      <c r="T171" s="10"/>
      <c r="U171" s="10"/>
    </row>
    <row r="172" spans="1:21" ht="16.5" customHeight="1" x14ac:dyDescent="0.25">
      <c r="A172" s="7"/>
      <c r="B172" s="7"/>
      <c r="C172" s="7" t="s">
        <v>499</v>
      </c>
      <c r="D172" s="7"/>
      <c r="E172" s="7"/>
      <c r="F172" s="7"/>
      <c r="G172" s="7"/>
      <c r="H172" s="7"/>
      <c r="I172" s="7"/>
      <c r="J172" s="7"/>
      <c r="K172" s="7"/>
      <c r="L172" s="9" t="s">
        <v>317</v>
      </c>
      <c r="M172" s="21">
        <v>48729</v>
      </c>
      <c r="N172" s="21">
        <v>35988</v>
      </c>
      <c r="O172" s="21">
        <v>35020</v>
      </c>
      <c r="P172" s="21">
        <v>10251</v>
      </c>
      <c r="Q172" s="21">
        <v>15020</v>
      </c>
      <c r="R172" s="23">
        <v>3573</v>
      </c>
      <c r="S172" s="23">
        <v>1474</v>
      </c>
      <c r="T172" s="20">
        <v>572</v>
      </c>
      <c r="U172" s="18">
        <v>149184</v>
      </c>
    </row>
    <row r="173" spans="1:21" ht="16.5" customHeight="1" x14ac:dyDescent="0.25">
      <c r="A173" s="7"/>
      <c r="B173" s="7" t="s">
        <v>500</v>
      </c>
      <c r="C173" s="7"/>
      <c r="D173" s="7"/>
      <c r="E173" s="7"/>
      <c r="F173" s="7"/>
      <c r="G173" s="7"/>
      <c r="H173" s="7"/>
      <c r="I173" s="7"/>
      <c r="J173" s="7"/>
      <c r="K173" s="7"/>
      <c r="L173" s="9"/>
      <c r="M173" s="10"/>
      <c r="N173" s="10"/>
      <c r="O173" s="10"/>
      <c r="P173" s="10"/>
      <c r="Q173" s="10"/>
      <c r="R173" s="10"/>
      <c r="S173" s="10"/>
      <c r="T173" s="10"/>
      <c r="U173" s="10"/>
    </row>
    <row r="174" spans="1:21" ht="16.5" customHeight="1" x14ac:dyDescent="0.25">
      <c r="A174" s="7"/>
      <c r="B174" s="7"/>
      <c r="C174" s="7" t="s">
        <v>334</v>
      </c>
      <c r="D174" s="7"/>
      <c r="E174" s="7"/>
      <c r="F174" s="7"/>
      <c r="G174" s="7"/>
      <c r="H174" s="7"/>
      <c r="I174" s="7"/>
      <c r="J174" s="7"/>
      <c r="K174" s="7"/>
      <c r="L174" s="9" t="s">
        <v>216</v>
      </c>
      <c r="M174" s="32">
        <v>75.400000000000006</v>
      </c>
      <c r="N174" s="32">
        <v>77.2</v>
      </c>
      <c r="O174" s="32">
        <v>62.7</v>
      </c>
      <c r="P174" s="32">
        <v>76.3</v>
      </c>
      <c r="Q174" s="32">
        <v>74.099999999999994</v>
      </c>
      <c r="R174" s="30" t="s">
        <v>128</v>
      </c>
      <c r="S174" s="32">
        <v>99.8</v>
      </c>
      <c r="T174" s="30" t="s">
        <v>128</v>
      </c>
      <c r="U174" s="32">
        <v>71.400000000000006</v>
      </c>
    </row>
    <row r="175" spans="1:21" ht="16.5" customHeight="1" x14ac:dyDescent="0.25">
      <c r="A175" s="7"/>
      <c r="B175" s="7"/>
      <c r="C175" s="7" t="s">
        <v>495</v>
      </c>
      <c r="D175" s="7"/>
      <c r="E175" s="7"/>
      <c r="F175" s="7"/>
      <c r="G175" s="7"/>
      <c r="H175" s="7"/>
      <c r="I175" s="7"/>
      <c r="J175" s="7"/>
      <c r="K175" s="7"/>
      <c r="L175" s="9" t="s">
        <v>216</v>
      </c>
      <c r="M175" s="32">
        <v>18.399999999999999</v>
      </c>
      <c r="N175" s="32">
        <v>18.600000000000001</v>
      </c>
      <c r="O175" s="32">
        <v>19.5</v>
      </c>
      <c r="P175" s="31">
        <v>8.6999999999999993</v>
      </c>
      <c r="Q175" s="32">
        <v>10.4</v>
      </c>
      <c r="R175" s="32">
        <v>66.5</v>
      </c>
      <c r="S175" s="31">
        <v>0.2</v>
      </c>
      <c r="T175" s="30" t="s">
        <v>128</v>
      </c>
      <c r="U175" s="32">
        <v>17.5</v>
      </c>
    </row>
    <row r="176" spans="1:21" ht="16.5" customHeight="1" x14ac:dyDescent="0.25">
      <c r="A176" s="7"/>
      <c r="B176" s="7"/>
      <c r="C176" s="7" t="s">
        <v>496</v>
      </c>
      <c r="D176" s="7"/>
      <c r="E176" s="7"/>
      <c r="F176" s="7"/>
      <c r="G176" s="7"/>
      <c r="H176" s="7"/>
      <c r="I176" s="7"/>
      <c r="J176" s="7"/>
      <c r="K176" s="7"/>
      <c r="L176" s="9" t="s">
        <v>216</v>
      </c>
      <c r="M176" s="31">
        <v>5.7</v>
      </c>
      <c r="N176" s="31">
        <v>4.0999999999999996</v>
      </c>
      <c r="O176" s="32">
        <v>14.8</v>
      </c>
      <c r="P176" s="31">
        <v>7.5</v>
      </c>
      <c r="Q176" s="32">
        <v>11.8</v>
      </c>
      <c r="R176" s="32">
        <v>31.4</v>
      </c>
      <c r="S176" s="30" t="s">
        <v>128</v>
      </c>
      <c r="T176" s="32">
        <v>58.8</v>
      </c>
      <c r="U176" s="31">
        <v>8.6999999999999993</v>
      </c>
    </row>
    <row r="177" spans="1:21" ht="16.5" customHeight="1" x14ac:dyDescent="0.25">
      <c r="A177" s="7"/>
      <c r="B177" s="7"/>
      <c r="C177" s="7" t="s">
        <v>485</v>
      </c>
      <c r="D177" s="7"/>
      <c r="E177" s="7"/>
      <c r="F177" s="7"/>
      <c r="G177" s="7"/>
      <c r="H177" s="7"/>
      <c r="I177" s="7"/>
      <c r="J177" s="7"/>
      <c r="K177" s="7"/>
      <c r="L177" s="9" t="s">
        <v>216</v>
      </c>
      <c r="M177" s="31">
        <v>0.5</v>
      </c>
      <c r="N177" s="31">
        <v>0.1</v>
      </c>
      <c r="O177" s="31">
        <v>3</v>
      </c>
      <c r="P177" s="31">
        <v>7.5</v>
      </c>
      <c r="Q177" s="31">
        <v>3.6</v>
      </c>
      <c r="R177" s="31">
        <v>2.1</v>
      </c>
      <c r="S177" s="30" t="s">
        <v>128</v>
      </c>
      <c r="T177" s="32">
        <v>41.2</v>
      </c>
      <c r="U177" s="31">
        <v>2.2999999999999998</v>
      </c>
    </row>
    <row r="178" spans="1:21" ht="16.5" customHeight="1" x14ac:dyDescent="0.25">
      <c r="A178" s="7"/>
      <c r="B178" s="7" t="s">
        <v>501</v>
      </c>
      <c r="C178" s="7"/>
      <c r="D178" s="7"/>
      <c r="E178" s="7"/>
      <c r="F178" s="7"/>
      <c r="G178" s="7"/>
      <c r="H178" s="7"/>
      <c r="I178" s="7"/>
      <c r="J178" s="7"/>
      <c r="K178" s="7"/>
      <c r="L178" s="9"/>
      <c r="M178" s="10"/>
      <c r="N178" s="10"/>
      <c r="O178" s="10"/>
      <c r="P178" s="10"/>
      <c r="Q178" s="10"/>
      <c r="R178" s="10"/>
      <c r="S178" s="10"/>
      <c r="T178" s="10"/>
      <c r="U178" s="10"/>
    </row>
    <row r="179" spans="1:21" ht="16.5" customHeight="1" x14ac:dyDescent="0.25">
      <c r="A179" s="7"/>
      <c r="B179" s="7"/>
      <c r="C179" s="7" t="s">
        <v>334</v>
      </c>
      <c r="D179" s="7"/>
      <c r="E179" s="7"/>
      <c r="F179" s="7"/>
      <c r="G179" s="7"/>
      <c r="H179" s="7"/>
      <c r="I179" s="7"/>
      <c r="J179" s="7"/>
      <c r="K179" s="7"/>
      <c r="L179" s="9" t="s">
        <v>216</v>
      </c>
      <c r="M179" s="32">
        <v>65.400000000000006</v>
      </c>
      <c r="N179" s="32">
        <v>68.7</v>
      </c>
      <c r="O179" s="32">
        <v>59.3</v>
      </c>
      <c r="P179" s="32">
        <v>76.099999999999994</v>
      </c>
      <c r="Q179" s="32">
        <v>73.8</v>
      </c>
      <c r="R179" s="31">
        <v>1.2</v>
      </c>
      <c r="S179" s="32">
        <v>95.9</v>
      </c>
      <c r="T179" s="31">
        <v>4.2</v>
      </c>
      <c r="U179" s="32">
        <v>65</v>
      </c>
    </row>
    <row r="180" spans="1:21" ht="16.5" customHeight="1" x14ac:dyDescent="0.25">
      <c r="A180" s="7"/>
      <c r="B180" s="7"/>
      <c r="C180" s="7" t="s">
        <v>495</v>
      </c>
      <c r="D180" s="7"/>
      <c r="E180" s="7"/>
      <c r="F180" s="7"/>
      <c r="G180" s="7"/>
      <c r="H180" s="7"/>
      <c r="I180" s="7"/>
      <c r="J180" s="7"/>
      <c r="K180" s="7"/>
      <c r="L180" s="9" t="s">
        <v>216</v>
      </c>
      <c r="M180" s="32">
        <v>25.5</v>
      </c>
      <c r="N180" s="32">
        <v>24.5</v>
      </c>
      <c r="O180" s="32">
        <v>24.3</v>
      </c>
      <c r="P180" s="32">
        <v>11</v>
      </c>
      <c r="Q180" s="31">
        <v>9.8000000000000007</v>
      </c>
      <c r="R180" s="32">
        <v>64.599999999999994</v>
      </c>
      <c r="S180" s="31">
        <v>3.9</v>
      </c>
      <c r="T180" s="31">
        <v>1.7</v>
      </c>
      <c r="U180" s="32">
        <v>23</v>
      </c>
    </row>
    <row r="181" spans="1:21" ht="16.5" customHeight="1" x14ac:dyDescent="0.25">
      <c r="A181" s="7"/>
      <c r="B181" s="7"/>
      <c r="C181" s="7" t="s">
        <v>496</v>
      </c>
      <c r="D181" s="7"/>
      <c r="E181" s="7"/>
      <c r="F181" s="7"/>
      <c r="G181" s="7"/>
      <c r="H181" s="7"/>
      <c r="I181" s="7"/>
      <c r="J181" s="7"/>
      <c r="K181" s="7"/>
      <c r="L181" s="9" t="s">
        <v>216</v>
      </c>
      <c r="M181" s="31">
        <v>8.6</v>
      </c>
      <c r="N181" s="31">
        <v>6.6</v>
      </c>
      <c r="O181" s="32">
        <v>15.1</v>
      </c>
      <c r="P181" s="31">
        <v>9.5</v>
      </c>
      <c r="Q181" s="32">
        <v>14.7</v>
      </c>
      <c r="R181" s="32">
        <v>32.700000000000003</v>
      </c>
      <c r="S181" s="31">
        <v>0.3</v>
      </c>
      <c r="T181" s="32">
        <v>76.599999999999994</v>
      </c>
      <c r="U181" s="32">
        <v>11</v>
      </c>
    </row>
    <row r="182" spans="1:21" ht="16.5" customHeight="1" x14ac:dyDescent="0.25">
      <c r="A182" s="7"/>
      <c r="B182" s="7"/>
      <c r="C182" s="7" t="s">
        <v>485</v>
      </c>
      <c r="D182" s="7"/>
      <c r="E182" s="7"/>
      <c r="F182" s="7"/>
      <c r="G182" s="7"/>
      <c r="H182" s="7"/>
      <c r="I182" s="7"/>
      <c r="J182" s="7"/>
      <c r="K182" s="7"/>
      <c r="L182" s="9" t="s">
        <v>216</v>
      </c>
      <c r="M182" s="31">
        <v>0.4</v>
      </c>
      <c r="N182" s="31">
        <v>0.1</v>
      </c>
      <c r="O182" s="31">
        <v>1.2</v>
      </c>
      <c r="P182" s="31">
        <v>2.8</v>
      </c>
      <c r="Q182" s="31">
        <v>1.6</v>
      </c>
      <c r="R182" s="31">
        <v>1.5</v>
      </c>
      <c r="S182" s="31" t="s">
        <v>110</v>
      </c>
      <c r="T182" s="32">
        <v>17.7</v>
      </c>
      <c r="U182" s="31">
        <v>0.9</v>
      </c>
    </row>
    <row r="183" spans="1:21" ht="16.5" customHeight="1" x14ac:dyDescent="0.25">
      <c r="A183" s="7" t="s">
        <v>124</v>
      </c>
      <c r="B183" s="7"/>
      <c r="C183" s="7"/>
      <c r="D183" s="7"/>
      <c r="E183" s="7"/>
      <c r="F183" s="7"/>
      <c r="G183" s="7"/>
      <c r="H183" s="7"/>
      <c r="I183" s="7"/>
      <c r="J183" s="7"/>
      <c r="K183" s="7"/>
      <c r="L183" s="9"/>
      <c r="M183" s="10"/>
      <c r="N183" s="10"/>
      <c r="O183" s="10"/>
      <c r="P183" s="10"/>
      <c r="Q183" s="10"/>
      <c r="R183" s="10"/>
      <c r="S183" s="10"/>
      <c r="T183" s="10"/>
      <c r="U183" s="10"/>
    </row>
    <row r="184" spans="1:21" ht="16.5" customHeight="1" x14ac:dyDescent="0.25">
      <c r="A184" s="7"/>
      <c r="B184" s="7" t="s">
        <v>494</v>
      </c>
      <c r="C184" s="7"/>
      <c r="D184" s="7"/>
      <c r="E184" s="7"/>
      <c r="F184" s="7"/>
      <c r="G184" s="7"/>
      <c r="H184" s="7"/>
      <c r="I184" s="7"/>
      <c r="J184" s="7"/>
      <c r="K184" s="7"/>
      <c r="L184" s="9"/>
      <c r="M184" s="10"/>
      <c r="N184" s="10"/>
      <c r="O184" s="10"/>
      <c r="P184" s="10"/>
      <c r="Q184" s="10"/>
      <c r="R184" s="10"/>
      <c r="S184" s="10"/>
      <c r="T184" s="10"/>
      <c r="U184" s="10"/>
    </row>
    <row r="185" spans="1:21" ht="16.5" customHeight="1" x14ac:dyDescent="0.25">
      <c r="A185" s="7"/>
      <c r="B185" s="7"/>
      <c r="C185" s="7" t="s">
        <v>334</v>
      </c>
      <c r="D185" s="7"/>
      <c r="E185" s="7"/>
      <c r="F185" s="7"/>
      <c r="G185" s="7"/>
      <c r="H185" s="7"/>
      <c r="I185" s="7"/>
      <c r="J185" s="7"/>
      <c r="K185" s="7"/>
      <c r="L185" s="9"/>
      <c r="M185" s="10"/>
      <c r="N185" s="10"/>
      <c r="O185" s="10"/>
      <c r="P185" s="10"/>
      <c r="Q185" s="10"/>
      <c r="R185" s="10"/>
      <c r="S185" s="10"/>
      <c r="T185" s="10"/>
      <c r="U185" s="10"/>
    </row>
    <row r="186" spans="1:21" ht="16.5" customHeight="1" x14ac:dyDescent="0.25">
      <c r="A186" s="7"/>
      <c r="B186" s="7"/>
      <c r="C186" s="7"/>
      <c r="D186" s="7" t="s">
        <v>482</v>
      </c>
      <c r="E186" s="7"/>
      <c r="F186" s="7"/>
      <c r="G186" s="7"/>
      <c r="H186" s="7"/>
      <c r="I186" s="7"/>
      <c r="J186" s="7"/>
      <c r="K186" s="7"/>
      <c r="L186" s="9" t="s">
        <v>367</v>
      </c>
      <c r="M186" s="31">
        <v>8.4</v>
      </c>
      <c r="N186" s="31">
        <v>8.1</v>
      </c>
      <c r="O186" s="31">
        <v>6.5</v>
      </c>
      <c r="P186" s="31">
        <v>5.9</v>
      </c>
      <c r="Q186" s="31">
        <v>7.8</v>
      </c>
      <c r="R186" s="30" t="s">
        <v>128</v>
      </c>
      <c r="S186" s="31">
        <v>5.6</v>
      </c>
      <c r="T186" s="30" t="s">
        <v>128</v>
      </c>
      <c r="U186" s="31">
        <v>8.5</v>
      </c>
    </row>
    <row r="187" spans="1:21" ht="29.4" customHeight="1" x14ac:dyDescent="0.25">
      <c r="A187" s="7"/>
      <c r="B187" s="7"/>
      <c r="C187" s="7"/>
      <c r="D187" s="74" t="s">
        <v>483</v>
      </c>
      <c r="E187" s="74"/>
      <c r="F187" s="74"/>
      <c r="G187" s="74"/>
      <c r="H187" s="74"/>
      <c r="I187" s="74"/>
      <c r="J187" s="74"/>
      <c r="K187" s="74"/>
      <c r="L187" s="9" t="s">
        <v>367</v>
      </c>
      <c r="M187" s="29">
        <v>486.4</v>
      </c>
      <c r="N187" s="29">
        <v>488.4</v>
      </c>
      <c r="O187" s="29">
        <v>572.6</v>
      </c>
      <c r="P187" s="29">
        <v>303.39999999999998</v>
      </c>
      <c r="Q187" s="29">
        <v>698.6</v>
      </c>
      <c r="R187" s="30" t="s">
        <v>128</v>
      </c>
      <c r="S187" s="29">
        <v>286.2</v>
      </c>
      <c r="T187" s="30" t="s">
        <v>128</v>
      </c>
      <c r="U187" s="29">
        <v>485.2</v>
      </c>
    </row>
    <row r="188" spans="1:21" ht="16.5" customHeight="1" x14ac:dyDescent="0.25">
      <c r="A188" s="7"/>
      <c r="B188" s="7"/>
      <c r="C188" s="7" t="s">
        <v>495</v>
      </c>
      <c r="D188" s="7"/>
      <c r="E188" s="7"/>
      <c r="F188" s="7"/>
      <c r="G188" s="7"/>
      <c r="H188" s="7"/>
      <c r="I188" s="7"/>
      <c r="J188" s="7"/>
      <c r="K188" s="7"/>
      <c r="L188" s="9"/>
      <c r="M188" s="10"/>
      <c r="N188" s="10"/>
      <c r="O188" s="10"/>
      <c r="P188" s="10"/>
      <c r="Q188" s="10"/>
      <c r="R188" s="10"/>
      <c r="S188" s="10"/>
      <c r="T188" s="10"/>
      <c r="U188" s="10"/>
    </row>
    <row r="189" spans="1:21" ht="16.5" customHeight="1" x14ac:dyDescent="0.25">
      <c r="A189" s="7"/>
      <c r="B189" s="7"/>
      <c r="C189" s="7"/>
      <c r="D189" s="7" t="s">
        <v>482</v>
      </c>
      <c r="E189" s="7"/>
      <c r="F189" s="7"/>
      <c r="G189" s="7"/>
      <c r="H189" s="7"/>
      <c r="I189" s="7"/>
      <c r="J189" s="7"/>
      <c r="K189" s="7"/>
      <c r="L189" s="9" t="s">
        <v>367</v>
      </c>
      <c r="M189" s="32">
        <v>14.4</v>
      </c>
      <c r="N189" s="32">
        <v>12.6</v>
      </c>
      <c r="O189" s="32">
        <v>13.8</v>
      </c>
      <c r="P189" s="31">
        <v>7.9</v>
      </c>
      <c r="Q189" s="32">
        <v>12</v>
      </c>
      <c r="R189" s="32">
        <v>10.4</v>
      </c>
      <c r="S189" s="29">
        <v>111.9</v>
      </c>
      <c r="T189" s="30" t="s">
        <v>128</v>
      </c>
      <c r="U189" s="32">
        <v>12.8</v>
      </c>
    </row>
    <row r="190" spans="1:21" ht="29.4" customHeight="1" x14ac:dyDescent="0.25">
      <c r="A190" s="7"/>
      <c r="B190" s="7"/>
      <c r="C190" s="7"/>
      <c r="D190" s="74" t="s">
        <v>483</v>
      </c>
      <c r="E190" s="74"/>
      <c r="F190" s="74"/>
      <c r="G190" s="74"/>
      <c r="H190" s="74"/>
      <c r="I190" s="74"/>
      <c r="J190" s="74"/>
      <c r="K190" s="74"/>
      <c r="L190" s="9" t="s">
        <v>367</v>
      </c>
      <c r="M190" s="29">
        <v>550.29999999999995</v>
      </c>
      <c r="N190" s="29">
        <v>479.2</v>
      </c>
      <c r="O190" s="29">
        <v>481.3</v>
      </c>
      <c r="P190" s="29">
        <v>296.10000000000002</v>
      </c>
      <c r="Q190" s="29">
        <v>606.29999999999995</v>
      </c>
      <c r="R190" s="29">
        <v>569.6</v>
      </c>
      <c r="S190" s="30" t="s">
        <v>337</v>
      </c>
      <c r="T190" s="30" t="s">
        <v>128</v>
      </c>
      <c r="U190" s="41">
        <v>8367</v>
      </c>
    </row>
    <row r="191" spans="1:21" ht="16.5" customHeight="1" x14ac:dyDescent="0.25">
      <c r="A191" s="7"/>
      <c r="B191" s="7"/>
      <c r="C191" s="7" t="s">
        <v>496</v>
      </c>
      <c r="D191" s="7"/>
      <c r="E191" s="7"/>
      <c r="F191" s="7"/>
      <c r="G191" s="7"/>
      <c r="H191" s="7"/>
      <c r="I191" s="7"/>
      <c r="J191" s="7"/>
      <c r="K191" s="7"/>
      <c r="L191" s="9"/>
      <c r="M191" s="10"/>
      <c r="N191" s="10"/>
      <c r="O191" s="10"/>
      <c r="P191" s="10"/>
      <c r="Q191" s="10"/>
      <c r="R191" s="10"/>
      <c r="S191" s="10"/>
      <c r="T191" s="10"/>
      <c r="U191" s="10"/>
    </row>
    <row r="192" spans="1:21" ht="16.5" customHeight="1" x14ac:dyDescent="0.25">
      <c r="A192" s="7"/>
      <c r="B192" s="7"/>
      <c r="C192" s="7"/>
      <c r="D192" s="7" t="s">
        <v>482</v>
      </c>
      <c r="E192" s="7"/>
      <c r="F192" s="7"/>
      <c r="G192" s="7"/>
      <c r="H192" s="7"/>
      <c r="I192" s="7"/>
      <c r="J192" s="7"/>
      <c r="K192" s="7"/>
      <c r="L192" s="9" t="s">
        <v>367</v>
      </c>
      <c r="M192" s="32">
        <v>15.4</v>
      </c>
      <c r="N192" s="32">
        <v>15</v>
      </c>
      <c r="O192" s="32">
        <v>11.3</v>
      </c>
      <c r="P192" s="31">
        <v>8.5</v>
      </c>
      <c r="Q192" s="32">
        <v>15.7</v>
      </c>
      <c r="R192" s="32">
        <v>10.199999999999999</v>
      </c>
      <c r="S192" s="30" t="s">
        <v>128</v>
      </c>
      <c r="T192" s="31">
        <v>3.8</v>
      </c>
      <c r="U192" s="32">
        <v>11.9</v>
      </c>
    </row>
    <row r="193" spans="1:21" ht="29.4" customHeight="1" x14ac:dyDescent="0.25">
      <c r="A193" s="7"/>
      <c r="B193" s="7"/>
      <c r="C193" s="7"/>
      <c r="D193" s="74" t="s">
        <v>483</v>
      </c>
      <c r="E193" s="74"/>
      <c r="F193" s="74"/>
      <c r="G193" s="74"/>
      <c r="H193" s="74"/>
      <c r="I193" s="74"/>
      <c r="J193" s="74"/>
      <c r="K193" s="74"/>
      <c r="L193" s="9" t="s">
        <v>367</v>
      </c>
      <c r="M193" s="29">
        <v>555.1</v>
      </c>
      <c r="N193" s="29">
        <v>525.79999999999995</v>
      </c>
      <c r="O193" s="29">
        <v>527.5</v>
      </c>
      <c r="P193" s="29">
        <v>302.7</v>
      </c>
      <c r="Q193" s="29">
        <v>620.5</v>
      </c>
      <c r="R193" s="29">
        <v>443.1</v>
      </c>
      <c r="S193" s="30" t="s">
        <v>128</v>
      </c>
      <c r="T193" s="29">
        <v>170.4</v>
      </c>
      <c r="U193" s="29">
        <v>481.1</v>
      </c>
    </row>
    <row r="194" spans="1:21" ht="16.5" customHeight="1" x14ac:dyDescent="0.25">
      <c r="A194" s="7"/>
      <c r="B194" s="7"/>
      <c r="C194" s="7" t="s">
        <v>485</v>
      </c>
      <c r="D194" s="7"/>
      <c r="E194" s="7"/>
      <c r="F194" s="7"/>
      <c r="G194" s="7"/>
      <c r="H194" s="7"/>
      <c r="I194" s="7"/>
      <c r="J194" s="7"/>
      <c r="K194" s="7"/>
      <c r="L194" s="9"/>
      <c r="M194" s="10"/>
      <c r="N194" s="10"/>
      <c r="O194" s="10"/>
      <c r="P194" s="10"/>
      <c r="Q194" s="10"/>
      <c r="R194" s="10"/>
      <c r="S194" s="10"/>
      <c r="T194" s="10"/>
      <c r="U194" s="10"/>
    </row>
    <row r="195" spans="1:21" ht="16.5" customHeight="1" x14ac:dyDescent="0.25">
      <c r="A195" s="7"/>
      <c r="B195" s="7"/>
      <c r="C195" s="7"/>
      <c r="D195" s="7" t="s">
        <v>482</v>
      </c>
      <c r="E195" s="7"/>
      <c r="F195" s="7"/>
      <c r="G195" s="7"/>
      <c r="H195" s="7"/>
      <c r="I195" s="7"/>
      <c r="J195" s="7"/>
      <c r="K195" s="7"/>
      <c r="L195" s="9" t="s">
        <v>367</v>
      </c>
      <c r="M195" s="31">
        <v>8.6999999999999993</v>
      </c>
      <c r="N195" s="32">
        <v>17.8</v>
      </c>
      <c r="O195" s="31">
        <v>4.3</v>
      </c>
      <c r="P195" s="31">
        <v>2.5</v>
      </c>
      <c r="Q195" s="31">
        <v>5.9</v>
      </c>
      <c r="R195" s="31">
        <v>6.9</v>
      </c>
      <c r="S195" s="30" t="s">
        <v>128</v>
      </c>
      <c r="T195" s="31">
        <v>1.4</v>
      </c>
      <c r="U195" s="31">
        <v>3.7</v>
      </c>
    </row>
    <row r="196" spans="1:21" ht="29.4" customHeight="1" x14ac:dyDescent="0.25">
      <c r="A196" s="7"/>
      <c r="B196" s="7"/>
      <c r="C196" s="7"/>
      <c r="D196" s="74" t="s">
        <v>483</v>
      </c>
      <c r="E196" s="74"/>
      <c r="F196" s="74"/>
      <c r="G196" s="74"/>
      <c r="H196" s="74"/>
      <c r="I196" s="74"/>
      <c r="J196" s="74"/>
      <c r="K196" s="74"/>
      <c r="L196" s="9" t="s">
        <v>367</v>
      </c>
      <c r="M196" s="29">
        <v>398.1</v>
      </c>
      <c r="N196" s="29">
        <v>566.70000000000005</v>
      </c>
      <c r="O196" s="29">
        <v>282.2</v>
      </c>
      <c r="P196" s="29">
        <v>153.80000000000001</v>
      </c>
      <c r="Q196" s="29">
        <v>382.3</v>
      </c>
      <c r="R196" s="29">
        <v>398.3</v>
      </c>
      <c r="S196" s="30" t="s">
        <v>128</v>
      </c>
      <c r="T196" s="32">
        <v>40.299999999999997</v>
      </c>
      <c r="U196" s="29">
        <v>184.3</v>
      </c>
    </row>
    <row r="197" spans="1:21" ht="16.5" customHeight="1" x14ac:dyDescent="0.25">
      <c r="A197" s="7"/>
      <c r="B197" s="7"/>
      <c r="C197" s="7" t="s">
        <v>497</v>
      </c>
      <c r="D197" s="7"/>
      <c r="E197" s="7"/>
      <c r="F197" s="7"/>
      <c r="G197" s="7"/>
      <c r="H197" s="7"/>
      <c r="I197" s="7"/>
      <c r="J197" s="7"/>
      <c r="K197" s="7"/>
      <c r="L197" s="9"/>
      <c r="M197" s="10"/>
      <c r="N197" s="10"/>
      <c r="O197" s="10"/>
      <c r="P197" s="10"/>
      <c r="Q197" s="10"/>
      <c r="R197" s="10"/>
      <c r="S197" s="10"/>
      <c r="T197" s="10"/>
      <c r="U197" s="10"/>
    </row>
    <row r="198" spans="1:21" ht="16.5" customHeight="1" x14ac:dyDescent="0.25">
      <c r="A198" s="7"/>
      <c r="B198" s="7"/>
      <c r="C198" s="7"/>
      <c r="D198" s="7" t="s">
        <v>482</v>
      </c>
      <c r="E198" s="7"/>
      <c r="F198" s="7"/>
      <c r="G198" s="7"/>
      <c r="H198" s="7"/>
      <c r="I198" s="7"/>
      <c r="J198" s="7"/>
      <c r="K198" s="7"/>
      <c r="L198" s="9" t="s">
        <v>367</v>
      </c>
      <c r="M198" s="31">
        <v>9.5</v>
      </c>
      <c r="N198" s="31">
        <v>8.9</v>
      </c>
      <c r="O198" s="31">
        <v>7.7</v>
      </c>
      <c r="P198" s="31">
        <v>6.1</v>
      </c>
      <c r="Q198" s="31">
        <v>8.1999999999999993</v>
      </c>
      <c r="R198" s="32">
        <v>10.6</v>
      </c>
      <c r="S198" s="31">
        <v>5.8</v>
      </c>
      <c r="T198" s="30" t="s">
        <v>128</v>
      </c>
      <c r="U198" s="31">
        <v>9.3000000000000007</v>
      </c>
    </row>
    <row r="199" spans="1:21" ht="29.4" customHeight="1" x14ac:dyDescent="0.25">
      <c r="A199" s="7"/>
      <c r="B199" s="7"/>
      <c r="C199" s="7"/>
      <c r="D199" s="74" t="s">
        <v>483</v>
      </c>
      <c r="E199" s="74"/>
      <c r="F199" s="74"/>
      <c r="G199" s="74"/>
      <c r="H199" s="74"/>
      <c r="I199" s="74"/>
      <c r="J199" s="74"/>
      <c r="K199" s="74"/>
      <c r="L199" s="9" t="s">
        <v>367</v>
      </c>
      <c r="M199" s="29">
        <v>502.8</v>
      </c>
      <c r="N199" s="29">
        <v>486</v>
      </c>
      <c r="O199" s="29">
        <v>543.1</v>
      </c>
      <c r="P199" s="29">
        <v>302.5</v>
      </c>
      <c r="Q199" s="29">
        <v>686.8</v>
      </c>
      <c r="R199" s="29">
        <v>580.70000000000005</v>
      </c>
      <c r="S199" s="29">
        <v>295.10000000000002</v>
      </c>
      <c r="T199" s="30" t="s">
        <v>128</v>
      </c>
      <c r="U199" s="29">
        <v>641.5</v>
      </c>
    </row>
    <row r="200" spans="1:21" ht="16.5" customHeight="1" x14ac:dyDescent="0.25">
      <c r="A200" s="7"/>
      <c r="B200" s="7"/>
      <c r="C200" s="7" t="s">
        <v>498</v>
      </c>
      <c r="D200" s="7"/>
      <c r="E200" s="7"/>
      <c r="F200" s="7"/>
      <c r="G200" s="7"/>
      <c r="H200" s="7"/>
      <c r="I200" s="7"/>
      <c r="J200" s="7"/>
      <c r="K200" s="7"/>
      <c r="L200" s="9"/>
      <c r="M200" s="10"/>
      <c r="N200" s="10"/>
      <c r="O200" s="10"/>
      <c r="P200" s="10"/>
      <c r="Q200" s="10"/>
      <c r="R200" s="10"/>
      <c r="S200" s="10"/>
      <c r="T200" s="10"/>
      <c r="U200" s="10"/>
    </row>
    <row r="201" spans="1:21" ht="16.5" customHeight="1" x14ac:dyDescent="0.25">
      <c r="A201" s="7"/>
      <c r="B201" s="7"/>
      <c r="C201" s="7"/>
      <c r="D201" s="7" t="s">
        <v>482</v>
      </c>
      <c r="E201" s="7"/>
      <c r="F201" s="7"/>
      <c r="G201" s="7"/>
      <c r="H201" s="7"/>
      <c r="I201" s="7"/>
      <c r="J201" s="7"/>
      <c r="K201" s="7"/>
      <c r="L201" s="9" t="s">
        <v>367</v>
      </c>
      <c r="M201" s="32">
        <v>14.9</v>
      </c>
      <c r="N201" s="32">
        <v>15</v>
      </c>
      <c r="O201" s="32">
        <v>10.1</v>
      </c>
      <c r="P201" s="31">
        <v>5.5</v>
      </c>
      <c r="Q201" s="32">
        <v>13.4</v>
      </c>
      <c r="R201" s="32">
        <v>10</v>
      </c>
      <c r="S201" s="30" t="s">
        <v>128</v>
      </c>
      <c r="T201" s="31">
        <v>2.9</v>
      </c>
      <c r="U201" s="32">
        <v>10.199999999999999</v>
      </c>
    </row>
    <row r="202" spans="1:21" ht="29.4" customHeight="1" x14ac:dyDescent="0.25">
      <c r="A202" s="7"/>
      <c r="B202" s="7"/>
      <c r="C202" s="7"/>
      <c r="D202" s="74" t="s">
        <v>483</v>
      </c>
      <c r="E202" s="74"/>
      <c r="F202" s="74"/>
      <c r="G202" s="74"/>
      <c r="H202" s="74"/>
      <c r="I202" s="74"/>
      <c r="J202" s="74"/>
      <c r="K202" s="74"/>
      <c r="L202" s="9" t="s">
        <v>367</v>
      </c>
      <c r="M202" s="29">
        <v>544.79999999999995</v>
      </c>
      <c r="N202" s="29">
        <v>526.6</v>
      </c>
      <c r="O202" s="29">
        <v>496.5</v>
      </c>
      <c r="P202" s="29">
        <v>248.1</v>
      </c>
      <c r="Q202" s="29">
        <v>582.6</v>
      </c>
      <c r="R202" s="29">
        <v>440.9</v>
      </c>
      <c r="S202" s="30" t="s">
        <v>128</v>
      </c>
      <c r="T202" s="29">
        <v>106.1</v>
      </c>
      <c r="U202" s="29">
        <v>429.1</v>
      </c>
    </row>
    <row r="203" spans="1:21" ht="16.5" customHeight="1" x14ac:dyDescent="0.25">
      <c r="A203" s="7"/>
      <c r="B203" s="7"/>
      <c r="C203" s="7" t="s">
        <v>499</v>
      </c>
      <c r="D203" s="7"/>
      <c r="E203" s="7"/>
      <c r="F203" s="7"/>
      <c r="G203" s="7"/>
      <c r="H203" s="7"/>
      <c r="I203" s="7"/>
      <c r="J203" s="7"/>
      <c r="K203" s="7"/>
      <c r="L203" s="9"/>
      <c r="M203" s="10"/>
      <c r="N203" s="10"/>
      <c r="O203" s="10"/>
      <c r="P203" s="10"/>
      <c r="Q203" s="10"/>
      <c r="R203" s="10"/>
      <c r="S203" s="10"/>
      <c r="T203" s="10"/>
      <c r="U203" s="10"/>
    </row>
    <row r="204" spans="1:21" ht="16.5" customHeight="1" x14ac:dyDescent="0.25">
      <c r="A204" s="7"/>
      <c r="B204" s="7"/>
      <c r="C204" s="7"/>
      <c r="D204" s="7" t="s">
        <v>482</v>
      </c>
      <c r="E204" s="7"/>
      <c r="F204" s="7"/>
      <c r="G204" s="7"/>
      <c r="H204" s="7"/>
      <c r="I204" s="7"/>
      <c r="J204" s="7"/>
      <c r="K204" s="7"/>
      <c r="L204" s="9" t="s">
        <v>367</v>
      </c>
      <c r="M204" s="31">
        <v>9.6999999999999993</v>
      </c>
      <c r="N204" s="31">
        <v>9</v>
      </c>
      <c r="O204" s="32">
        <v>10.6</v>
      </c>
      <c r="P204" s="31">
        <v>5.9</v>
      </c>
      <c r="Q204" s="32">
        <v>12.7</v>
      </c>
      <c r="R204" s="32">
        <v>10.3</v>
      </c>
      <c r="S204" s="31">
        <v>5.8</v>
      </c>
      <c r="T204" s="31">
        <v>2.9</v>
      </c>
      <c r="U204" s="31">
        <v>9.1999999999999993</v>
      </c>
    </row>
    <row r="205" spans="1:21" ht="16.5" customHeight="1" x14ac:dyDescent="0.25">
      <c r="A205" s="7"/>
      <c r="B205" s="7" t="s">
        <v>365</v>
      </c>
      <c r="C205" s="7"/>
      <c r="D205" s="7"/>
      <c r="E205" s="7"/>
      <c r="F205" s="7"/>
      <c r="G205" s="7"/>
      <c r="H205" s="7"/>
      <c r="I205" s="7"/>
      <c r="J205" s="7"/>
      <c r="K205" s="7"/>
      <c r="L205" s="9"/>
      <c r="M205" s="10"/>
      <c r="N205" s="10"/>
      <c r="O205" s="10"/>
      <c r="P205" s="10"/>
      <c r="Q205" s="10"/>
      <c r="R205" s="10"/>
      <c r="S205" s="10"/>
      <c r="T205" s="10"/>
      <c r="U205" s="10"/>
    </row>
    <row r="206" spans="1:21" ht="16.5" customHeight="1" x14ac:dyDescent="0.25">
      <c r="A206" s="7"/>
      <c r="B206" s="7"/>
      <c r="C206" s="7" t="s">
        <v>499</v>
      </c>
      <c r="D206" s="7"/>
      <c r="E206" s="7"/>
      <c r="F206" s="7"/>
      <c r="G206" s="7"/>
      <c r="H206" s="7"/>
      <c r="I206" s="7"/>
      <c r="J206" s="7"/>
      <c r="K206" s="7"/>
      <c r="L206" s="9" t="s">
        <v>300</v>
      </c>
      <c r="M206" s="41">
        <v>4995.3999999999996</v>
      </c>
      <c r="N206" s="41">
        <v>3960.2</v>
      </c>
      <c r="O206" s="41">
        <v>3148.8</v>
      </c>
      <c r="P206" s="41">
        <v>1753.5</v>
      </c>
      <c r="Q206" s="41">
        <v>1103.9000000000001</v>
      </c>
      <c r="R206" s="29">
        <v>327.9</v>
      </c>
      <c r="S206" s="29">
        <v>269.60000000000002</v>
      </c>
      <c r="T206" s="29">
        <v>173.8</v>
      </c>
      <c r="U206" s="42">
        <v>15733.1</v>
      </c>
    </row>
    <row r="207" spans="1:21" ht="16.5" customHeight="1" x14ac:dyDescent="0.25">
      <c r="A207" s="7"/>
      <c r="B207" s="7" t="s">
        <v>363</v>
      </c>
      <c r="C207" s="7"/>
      <c r="D207" s="7"/>
      <c r="E207" s="7"/>
      <c r="F207" s="7"/>
      <c r="G207" s="7"/>
      <c r="H207" s="7"/>
      <c r="I207" s="7"/>
      <c r="J207" s="7"/>
      <c r="K207" s="7"/>
      <c r="L207" s="9"/>
      <c r="M207" s="10"/>
      <c r="N207" s="10"/>
      <c r="O207" s="10"/>
      <c r="P207" s="10"/>
      <c r="Q207" s="10"/>
      <c r="R207" s="10"/>
      <c r="S207" s="10"/>
      <c r="T207" s="10"/>
      <c r="U207" s="10"/>
    </row>
    <row r="208" spans="1:21" ht="16.5" customHeight="1" x14ac:dyDescent="0.25">
      <c r="A208" s="7"/>
      <c r="B208" s="7"/>
      <c r="C208" s="7" t="s">
        <v>499</v>
      </c>
      <c r="D208" s="7"/>
      <c r="E208" s="7"/>
      <c r="F208" s="7"/>
      <c r="G208" s="7"/>
      <c r="H208" s="7"/>
      <c r="I208" s="7"/>
      <c r="J208" s="7"/>
      <c r="K208" s="7"/>
      <c r="L208" s="9" t="s">
        <v>317</v>
      </c>
      <c r="M208" s="21">
        <v>48315</v>
      </c>
      <c r="N208" s="21">
        <v>35652</v>
      </c>
      <c r="O208" s="21">
        <v>33228</v>
      </c>
      <c r="P208" s="21">
        <v>10264</v>
      </c>
      <c r="Q208" s="21">
        <v>14011</v>
      </c>
      <c r="R208" s="23">
        <v>3388</v>
      </c>
      <c r="S208" s="23">
        <v>1575</v>
      </c>
      <c r="T208" s="20">
        <v>512</v>
      </c>
      <c r="U208" s="18">
        <v>145493</v>
      </c>
    </row>
    <row r="209" spans="1:21" ht="16.5" customHeight="1" x14ac:dyDescent="0.25">
      <c r="A209" s="7"/>
      <c r="B209" s="7" t="s">
        <v>500</v>
      </c>
      <c r="C209" s="7"/>
      <c r="D209" s="7"/>
      <c r="E209" s="7"/>
      <c r="F209" s="7"/>
      <c r="G209" s="7"/>
      <c r="H209" s="7"/>
      <c r="I209" s="7"/>
      <c r="J209" s="7"/>
      <c r="K209" s="7"/>
      <c r="L209" s="9"/>
      <c r="M209" s="10"/>
      <c r="N209" s="10"/>
      <c r="O209" s="10"/>
      <c r="P209" s="10"/>
      <c r="Q209" s="10"/>
      <c r="R209" s="10"/>
      <c r="S209" s="10"/>
      <c r="T209" s="10"/>
      <c r="U209" s="10"/>
    </row>
    <row r="210" spans="1:21" ht="16.5" customHeight="1" x14ac:dyDescent="0.25">
      <c r="A210" s="7"/>
      <c r="B210" s="7"/>
      <c r="C210" s="7" t="s">
        <v>334</v>
      </c>
      <c r="D210" s="7"/>
      <c r="E210" s="7"/>
      <c r="F210" s="7"/>
      <c r="G210" s="7"/>
      <c r="H210" s="7"/>
      <c r="I210" s="7"/>
      <c r="J210" s="7"/>
      <c r="K210" s="7"/>
      <c r="L210" s="9" t="s">
        <v>216</v>
      </c>
      <c r="M210" s="32">
        <v>75.400000000000006</v>
      </c>
      <c r="N210" s="32">
        <v>77.2</v>
      </c>
      <c r="O210" s="32">
        <v>97.1</v>
      </c>
      <c r="P210" s="32">
        <v>76.3</v>
      </c>
      <c r="Q210" s="29">
        <v>121.2</v>
      </c>
      <c r="R210" s="30" t="s">
        <v>128</v>
      </c>
      <c r="S210" s="32">
        <v>99.8</v>
      </c>
      <c r="T210" s="30" t="s">
        <v>128</v>
      </c>
      <c r="U210" s="32">
        <v>71.3</v>
      </c>
    </row>
    <row r="211" spans="1:21" ht="16.5" customHeight="1" x14ac:dyDescent="0.25">
      <c r="A211" s="7"/>
      <c r="B211" s="7"/>
      <c r="C211" s="7" t="s">
        <v>495</v>
      </c>
      <c r="D211" s="7"/>
      <c r="E211" s="7"/>
      <c r="F211" s="7"/>
      <c r="G211" s="7"/>
      <c r="H211" s="7"/>
      <c r="I211" s="7"/>
      <c r="J211" s="7"/>
      <c r="K211" s="7"/>
      <c r="L211" s="9" t="s">
        <v>216</v>
      </c>
      <c r="M211" s="32">
        <v>17.2</v>
      </c>
      <c r="N211" s="32">
        <v>17.3</v>
      </c>
      <c r="O211" s="32">
        <v>18.399999999999999</v>
      </c>
      <c r="P211" s="31">
        <v>7.8</v>
      </c>
      <c r="Q211" s="32">
        <v>10.1</v>
      </c>
      <c r="R211" s="32">
        <v>66.400000000000006</v>
      </c>
      <c r="S211" s="31">
        <v>0.2</v>
      </c>
      <c r="T211" s="30" t="s">
        <v>128</v>
      </c>
      <c r="U211" s="32">
        <v>16.5</v>
      </c>
    </row>
    <row r="212" spans="1:21" ht="16.5" customHeight="1" x14ac:dyDescent="0.25">
      <c r="A212" s="7"/>
      <c r="B212" s="7"/>
      <c r="C212" s="7" t="s">
        <v>496</v>
      </c>
      <c r="D212" s="7"/>
      <c r="E212" s="7"/>
      <c r="F212" s="7"/>
      <c r="G212" s="7"/>
      <c r="H212" s="7"/>
      <c r="I212" s="7"/>
      <c r="J212" s="7"/>
      <c r="K212" s="7"/>
      <c r="L212" s="9" t="s">
        <v>216</v>
      </c>
      <c r="M212" s="31">
        <v>5.3</v>
      </c>
      <c r="N212" s="31">
        <v>3.8</v>
      </c>
      <c r="O212" s="32">
        <v>13.9</v>
      </c>
      <c r="P212" s="31">
        <v>6.7</v>
      </c>
      <c r="Q212" s="32">
        <v>11.4</v>
      </c>
      <c r="R212" s="32">
        <v>30.9</v>
      </c>
      <c r="S212" s="30" t="s">
        <v>128</v>
      </c>
      <c r="T212" s="32">
        <v>58.8</v>
      </c>
      <c r="U212" s="31">
        <v>8.3000000000000007</v>
      </c>
    </row>
    <row r="213" spans="1:21" ht="16.5" customHeight="1" x14ac:dyDescent="0.25">
      <c r="A213" s="7"/>
      <c r="B213" s="7"/>
      <c r="C213" s="7" t="s">
        <v>485</v>
      </c>
      <c r="D213" s="7"/>
      <c r="E213" s="7"/>
      <c r="F213" s="7"/>
      <c r="G213" s="7"/>
      <c r="H213" s="7"/>
      <c r="I213" s="7"/>
      <c r="J213" s="7"/>
      <c r="K213" s="7"/>
      <c r="L213" s="9" t="s">
        <v>216</v>
      </c>
      <c r="M213" s="31">
        <v>0.5</v>
      </c>
      <c r="N213" s="31">
        <v>0.1</v>
      </c>
      <c r="O213" s="31">
        <v>2.8</v>
      </c>
      <c r="P213" s="31">
        <v>6.6</v>
      </c>
      <c r="Q213" s="31">
        <v>3.5</v>
      </c>
      <c r="R213" s="31">
        <v>2.1</v>
      </c>
      <c r="S213" s="30" t="s">
        <v>128</v>
      </c>
      <c r="T213" s="32">
        <v>37.5</v>
      </c>
      <c r="U213" s="31">
        <v>2.2000000000000002</v>
      </c>
    </row>
    <row r="214" spans="1:21" ht="16.5" customHeight="1" x14ac:dyDescent="0.25">
      <c r="A214" s="7"/>
      <c r="B214" s="7" t="s">
        <v>501</v>
      </c>
      <c r="C214" s="7"/>
      <c r="D214" s="7"/>
      <c r="E214" s="7"/>
      <c r="F214" s="7"/>
      <c r="G214" s="7"/>
      <c r="H214" s="7"/>
      <c r="I214" s="7"/>
      <c r="J214" s="7"/>
      <c r="K214" s="7"/>
      <c r="L214" s="9"/>
      <c r="M214" s="10"/>
      <c r="N214" s="10"/>
      <c r="O214" s="10"/>
      <c r="P214" s="10"/>
      <c r="Q214" s="10"/>
      <c r="R214" s="10"/>
      <c r="S214" s="10"/>
      <c r="T214" s="10"/>
      <c r="U214" s="10"/>
    </row>
    <row r="215" spans="1:21" ht="16.5" customHeight="1" x14ac:dyDescent="0.25">
      <c r="A215" s="7"/>
      <c r="B215" s="7"/>
      <c r="C215" s="7" t="s">
        <v>334</v>
      </c>
      <c r="D215" s="7"/>
      <c r="E215" s="7"/>
      <c r="F215" s="7"/>
      <c r="G215" s="7"/>
      <c r="H215" s="7"/>
      <c r="I215" s="7"/>
      <c r="J215" s="7"/>
      <c r="K215" s="7"/>
      <c r="L215" s="9" t="s">
        <v>216</v>
      </c>
      <c r="M215" s="32">
        <v>65.5</v>
      </c>
      <c r="N215" s="32">
        <v>69.3</v>
      </c>
      <c r="O215" s="32">
        <v>59.9</v>
      </c>
      <c r="P215" s="32">
        <v>76.8</v>
      </c>
      <c r="Q215" s="32">
        <v>74.8</v>
      </c>
      <c r="R215" s="31">
        <v>1.3</v>
      </c>
      <c r="S215" s="32">
        <v>96.4</v>
      </c>
      <c r="T215" s="31">
        <v>3.9</v>
      </c>
      <c r="U215" s="32">
        <v>65.599999999999994</v>
      </c>
    </row>
    <row r="216" spans="1:21" ht="16.5" customHeight="1" x14ac:dyDescent="0.25">
      <c r="A216" s="7"/>
      <c r="B216" s="7"/>
      <c r="C216" s="7" t="s">
        <v>495</v>
      </c>
      <c r="D216" s="7"/>
      <c r="E216" s="7"/>
      <c r="F216" s="7"/>
      <c r="G216" s="7"/>
      <c r="H216" s="7"/>
      <c r="I216" s="7"/>
      <c r="J216" s="7"/>
      <c r="K216" s="7"/>
      <c r="L216" s="9" t="s">
        <v>216</v>
      </c>
      <c r="M216" s="32">
        <v>25.6</v>
      </c>
      <c r="N216" s="32">
        <v>24.1</v>
      </c>
      <c r="O216" s="32">
        <v>24.1</v>
      </c>
      <c r="P216" s="32">
        <v>10.6</v>
      </c>
      <c r="Q216" s="31">
        <v>9.5</v>
      </c>
      <c r="R216" s="32">
        <v>66.900000000000006</v>
      </c>
      <c r="S216" s="31">
        <v>3</v>
      </c>
      <c r="T216" s="31">
        <v>1.2</v>
      </c>
      <c r="U216" s="32">
        <v>22.9</v>
      </c>
    </row>
    <row r="217" spans="1:21" ht="16.5" customHeight="1" x14ac:dyDescent="0.25">
      <c r="A217" s="7"/>
      <c r="B217" s="7"/>
      <c r="C217" s="7" t="s">
        <v>496</v>
      </c>
      <c r="D217" s="7"/>
      <c r="E217" s="7"/>
      <c r="F217" s="7"/>
      <c r="G217" s="7"/>
      <c r="H217" s="7"/>
      <c r="I217" s="7"/>
      <c r="J217" s="7"/>
      <c r="K217" s="7"/>
      <c r="L217" s="9" t="s">
        <v>216</v>
      </c>
      <c r="M217" s="31">
        <v>8.5</v>
      </c>
      <c r="N217" s="31">
        <v>6.3</v>
      </c>
      <c r="O217" s="32">
        <v>14.9</v>
      </c>
      <c r="P217" s="31">
        <v>9.6</v>
      </c>
      <c r="Q217" s="32">
        <v>14</v>
      </c>
      <c r="R217" s="32">
        <v>30.5</v>
      </c>
      <c r="S217" s="31">
        <v>0.5</v>
      </c>
      <c r="T217" s="32">
        <v>76.8</v>
      </c>
      <c r="U217" s="32">
        <v>10.6</v>
      </c>
    </row>
    <row r="218" spans="1:21" ht="16.5" customHeight="1" x14ac:dyDescent="0.25">
      <c r="A218" s="7"/>
      <c r="B218" s="7"/>
      <c r="C218" s="7" t="s">
        <v>485</v>
      </c>
      <c r="D218" s="7"/>
      <c r="E218" s="7"/>
      <c r="F218" s="7"/>
      <c r="G218" s="7"/>
      <c r="H218" s="7"/>
      <c r="I218" s="7"/>
      <c r="J218" s="7"/>
      <c r="K218" s="7"/>
      <c r="L218" s="9" t="s">
        <v>216</v>
      </c>
      <c r="M218" s="31">
        <v>0.4</v>
      </c>
      <c r="N218" s="31">
        <v>0.1</v>
      </c>
      <c r="O218" s="31">
        <v>1.2</v>
      </c>
      <c r="P218" s="31">
        <v>2.8</v>
      </c>
      <c r="Q218" s="31">
        <v>1.6</v>
      </c>
      <c r="R218" s="31">
        <v>1.4</v>
      </c>
      <c r="S218" s="31" t="s">
        <v>110</v>
      </c>
      <c r="T218" s="32">
        <v>17.8</v>
      </c>
      <c r="U218" s="31">
        <v>0.9</v>
      </c>
    </row>
    <row r="219" spans="1:21" ht="16.5" customHeight="1" x14ac:dyDescent="0.25">
      <c r="A219" s="7" t="s">
        <v>125</v>
      </c>
      <c r="B219" s="7"/>
      <c r="C219" s="7"/>
      <c r="D219" s="7"/>
      <c r="E219" s="7"/>
      <c r="F219" s="7"/>
      <c r="G219" s="7"/>
      <c r="H219" s="7"/>
      <c r="I219" s="7"/>
      <c r="J219" s="7"/>
      <c r="K219" s="7"/>
      <c r="L219" s="9"/>
      <c r="M219" s="10"/>
      <c r="N219" s="10"/>
      <c r="O219" s="10"/>
      <c r="P219" s="10"/>
      <c r="Q219" s="10"/>
      <c r="R219" s="10"/>
      <c r="S219" s="10"/>
      <c r="T219" s="10"/>
      <c r="U219" s="10"/>
    </row>
    <row r="220" spans="1:21" ht="16.5" customHeight="1" x14ac:dyDescent="0.25">
      <c r="A220" s="7"/>
      <c r="B220" s="7" t="s">
        <v>494</v>
      </c>
      <c r="C220" s="7"/>
      <c r="D220" s="7"/>
      <c r="E220" s="7"/>
      <c r="F220" s="7"/>
      <c r="G220" s="7"/>
      <c r="H220" s="7"/>
      <c r="I220" s="7"/>
      <c r="J220" s="7"/>
      <c r="K220" s="7"/>
      <c r="L220" s="9"/>
      <c r="M220" s="10"/>
      <c r="N220" s="10"/>
      <c r="O220" s="10"/>
      <c r="P220" s="10"/>
      <c r="Q220" s="10"/>
      <c r="R220" s="10"/>
      <c r="S220" s="10"/>
      <c r="T220" s="10"/>
      <c r="U220" s="10"/>
    </row>
    <row r="221" spans="1:21" ht="16.5" customHeight="1" x14ac:dyDescent="0.25">
      <c r="A221" s="7"/>
      <c r="B221" s="7"/>
      <c r="C221" s="7" t="s">
        <v>334</v>
      </c>
      <c r="D221" s="7"/>
      <c r="E221" s="7"/>
      <c r="F221" s="7"/>
      <c r="G221" s="7"/>
      <c r="H221" s="7"/>
      <c r="I221" s="7"/>
      <c r="J221" s="7"/>
      <c r="K221" s="7"/>
      <c r="L221" s="9"/>
      <c r="M221" s="10"/>
      <c r="N221" s="10"/>
      <c r="O221" s="10"/>
      <c r="P221" s="10"/>
      <c r="Q221" s="10"/>
      <c r="R221" s="10"/>
      <c r="S221" s="10"/>
      <c r="T221" s="10"/>
      <c r="U221" s="10"/>
    </row>
    <row r="222" spans="1:21" ht="16.5" customHeight="1" x14ac:dyDescent="0.25">
      <c r="A222" s="7"/>
      <c r="B222" s="7"/>
      <c r="C222" s="7"/>
      <c r="D222" s="7" t="s">
        <v>482</v>
      </c>
      <c r="E222" s="7"/>
      <c r="F222" s="7"/>
      <c r="G222" s="7"/>
      <c r="H222" s="7"/>
      <c r="I222" s="7"/>
      <c r="J222" s="7"/>
      <c r="K222" s="7"/>
      <c r="L222" s="9" t="s">
        <v>367</v>
      </c>
      <c r="M222" s="31">
        <v>8.6</v>
      </c>
      <c r="N222" s="31">
        <v>8.5</v>
      </c>
      <c r="O222" s="31">
        <v>9.8000000000000007</v>
      </c>
      <c r="P222" s="31">
        <v>6.2</v>
      </c>
      <c r="Q222" s="32">
        <v>12.6</v>
      </c>
      <c r="R222" s="30" t="s">
        <v>128</v>
      </c>
      <c r="S222" s="31">
        <v>6.1</v>
      </c>
      <c r="T222" s="30" t="s">
        <v>128</v>
      </c>
      <c r="U222" s="31">
        <v>8.6999999999999993</v>
      </c>
    </row>
    <row r="223" spans="1:21" ht="29.4" customHeight="1" x14ac:dyDescent="0.25">
      <c r="A223" s="7"/>
      <c r="B223" s="7"/>
      <c r="C223" s="7"/>
      <c r="D223" s="74" t="s">
        <v>483</v>
      </c>
      <c r="E223" s="74"/>
      <c r="F223" s="74"/>
      <c r="G223" s="74"/>
      <c r="H223" s="74"/>
      <c r="I223" s="74"/>
      <c r="J223" s="74"/>
      <c r="K223" s="74"/>
      <c r="L223" s="9" t="s">
        <v>367</v>
      </c>
      <c r="M223" s="29">
        <v>512.70000000000005</v>
      </c>
      <c r="N223" s="29">
        <v>511.8</v>
      </c>
      <c r="O223" s="29">
        <v>568.4</v>
      </c>
      <c r="P223" s="29">
        <v>322.8</v>
      </c>
      <c r="Q223" s="29">
        <v>703</v>
      </c>
      <c r="R223" s="30" t="s">
        <v>128</v>
      </c>
      <c r="S223" s="29">
        <v>315.5</v>
      </c>
      <c r="T223" s="30" t="s">
        <v>128</v>
      </c>
      <c r="U223" s="29">
        <v>502.6</v>
      </c>
    </row>
    <row r="224" spans="1:21" ht="16.5" customHeight="1" x14ac:dyDescent="0.25">
      <c r="A224" s="7"/>
      <c r="B224" s="7"/>
      <c r="C224" s="7" t="s">
        <v>495</v>
      </c>
      <c r="D224" s="7"/>
      <c r="E224" s="7"/>
      <c r="F224" s="7"/>
      <c r="G224" s="7"/>
      <c r="H224" s="7"/>
      <c r="I224" s="7"/>
      <c r="J224" s="7"/>
      <c r="K224" s="7"/>
      <c r="L224" s="9"/>
      <c r="M224" s="10"/>
      <c r="N224" s="10"/>
      <c r="O224" s="10"/>
      <c r="P224" s="10"/>
      <c r="Q224" s="10"/>
      <c r="R224" s="10"/>
      <c r="S224" s="10"/>
      <c r="T224" s="10"/>
      <c r="U224" s="10"/>
    </row>
    <row r="225" spans="1:21" ht="16.5" customHeight="1" x14ac:dyDescent="0.25">
      <c r="A225" s="7"/>
      <c r="B225" s="7"/>
      <c r="C225" s="7"/>
      <c r="D225" s="7" t="s">
        <v>482</v>
      </c>
      <c r="E225" s="7"/>
      <c r="F225" s="7"/>
      <c r="G225" s="7"/>
      <c r="H225" s="7"/>
      <c r="I225" s="7"/>
      <c r="J225" s="7"/>
      <c r="K225" s="7"/>
      <c r="L225" s="9" t="s">
        <v>367</v>
      </c>
      <c r="M225" s="32">
        <v>13.3</v>
      </c>
      <c r="N225" s="32">
        <v>11.6</v>
      </c>
      <c r="O225" s="32">
        <v>12.5</v>
      </c>
      <c r="P225" s="31">
        <v>7.3</v>
      </c>
      <c r="Q225" s="32">
        <v>11.1</v>
      </c>
      <c r="R225" s="32">
        <v>10.5</v>
      </c>
      <c r="S225" s="29">
        <v>112.1</v>
      </c>
      <c r="T225" s="30" t="s">
        <v>128</v>
      </c>
      <c r="U225" s="32">
        <v>11.9</v>
      </c>
    </row>
    <row r="226" spans="1:21" ht="29.4" customHeight="1" x14ac:dyDescent="0.25">
      <c r="A226" s="7"/>
      <c r="B226" s="7"/>
      <c r="C226" s="7"/>
      <c r="D226" s="74" t="s">
        <v>483</v>
      </c>
      <c r="E226" s="74"/>
      <c r="F226" s="74"/>
      <c r="G226" s="74"/>
      <c r="H226" s="74"/>
      <c r="I226" s="74"/>
      <c r="J226" s="74"/>
      <c r="K226" s="74"/>
      <c r="L226" s="9" t="s">
        <v>367</v>
      </c>
      <c r="M226" s="29">
        <v>560</v>
      </c>
      <c r="N226" s="29">
        <v>475</v>
      </c>
      <c r="O226" s="29">
        <v>467.8</v>
      </c>
      <c r="P226" s="29">
        <v>309.10000000000002</v>
      </c>
      <c r="Q226" s="29">
        <v>595.9</v>
      </c>
      <c r="R226" s="29">
        <v>578.5</v>
      </c>
      <c r="S226" s="30" t="s">
        <v>337</v>
      </c>
      <c r="T226" s="30" t="s">
        <v>128</v>
      </c>
      <c r="U226" s="29">
        <v>496.9</v>
      </c>
    </row>
    <row r="227" spans="1:21" ht="16.5" customHeight="1" x14ac:dyDescent="0.25">
      <c r="A227" s="7"/>
      <c r="B227" s="7"/>
      <c r="C227" s="7" t="s">
        <v>496</v>
      </c>
      <c r="D227" s="7"/>
      <c r="E227" s="7"/>
      <c r="F227" s="7"/>
      <c r="G227" s="7"/>
      <c r="H227" s="7"/>
      <c r="I227" s="7"/>
      <c r="J227" s="7"/>
      <c r="K227" s="7"/>
      <c r="L227" s="9"/>
      <c r="M227" s="10"/>
      <c r="N227" s="10"/>
      <c r="O227" s="10"/>
      <c r="P227" s="10"/>
      <c r="Q227" s="10"/>
      <c r="R227" s="10"/>
      <c r="S227" s="10"/>
      <c r="T227" s="10"/>
      <c r="U227" s="10"/>
    </row>
    <row r="228" spans="1:21" ht="16.5" customHeight="1" x14ac:dyDescent="0.25">
      <c r="A228" s="7"/>
      <c r="B228" s="7"/>
      <c r="C228" s="7"/>
      <c r="D228" s="7" t="s">
        <v>482</v>
      </c>
      <c r="E228" s="7"/>
      <c r="F228" s="7"/>
      <c r="G228" s="7"/>
      <c r="H228" s="7"/>
      <c r="I228" s="7"/>
      <c r="J228" s="7"/>
      <c r="K228" s="7"/>
      <c r="L228" s="9" t="s">
        <v>367</v>
      </c>
      <c r="M228" s="32">
        <v>14.2</v>
      </c>
      <c r="N228" s="32">
        <v>13.9</v>
      </c>
      <c r="O228" s="32">
        <v>10.5</v>
      </c>
      <c r="P228" s="31">
        <v>7.6</v>
      </c>
      <c r="Q228" s="32">
        <v>15.5</v>
      </c>
      <c r="R228" s="31">
        <v>9.8000000000000007</v>
      </c>
      <c r="S228" s="30" t="s">
        <v>128</v>
      </c>
      <c r="T228" s="31">
        <v>3.5</v>
      </c>
      <c r="U228" s="32">
        <v>11.1</v>
      </c>
    </row>
    <row r="229" spans="1:21" ht="29.4" customHeight="1" x14ac:dyDescent="0.25">
      <c r="A229" s="7"/>
      <c r="B229" s="7"/>
      <c r="C229" s="7"/>
      <c r="D229" s="74" t="s">
        <v>483</v>
      </c>
      <c r="E229" s="74"/>
      <c r="F229" s="74"/>
      <c r="G229" s="74"/>
      <c r="H229" s="74"/>
      <c r="I229" s="74"/>
      <c r="J229" s="74"/>
      <c r="K229" s="74"/>
      <c r="L229" s="9" t="s">
        <v>367</v>
      </c>
      <c r="M229" s="29">
        <v>561.5</v>
      </c>
      <c r="N229" s="29">
        <v>527.20000000000005</v>
      </c>
      <c r="O229" s="29">
        <v>526.79999999999995</v>
      </c>
      <c r="P229" s="29">
        <v>305.5</v>
      </c>
      <c r="Q229" s="29">
        <v>647.6</v>
      </c>
      <c r="R229" s="29">
        <v>432</v>
      </c>
      <c r="S229" s="30" t="s">
        <v>128</v>
      </c>
      <c r="T229" s="29">
        <v>164.3</v>
      </c>
      <c r="U229" s="29">
        <v>484.7</v>
      </c>
    </row>
    <row r="230" spans="1:21" ht="16.5" customHeight="1" x14ac:dyDescent="0.25">
      <c r="A230" s="7"/>
      <c r="B230" s="7"/>
      <c r="C230" s="7" t="s">
        <v>485</v>
      </c>
      <c r="D230" s="7"/>
      <c r="E230" s="7"/>
      <c r="F230" s="7"/>
      <c r="G230" s="7"/>
      <c r="H230" s="7"/>
      <c r="I230" s="7"/>
      <c r="J230" s="7"/>
      <c r="K230" s="7"/>
      <c r="L230" s="9"/>
      <c r="M230" s="10"/>
      <c r="N230" s="10"/>
      <c r="O230" s="10"/>
      <c r="P230" s="10"/>
      <c r="Q230" s="10"/>
      <c r="R230" s="10"/>
      <c r="S230" s="10"/>
      <c r="T230" s="10"/>
      <c r="U230" s="10"/>
    </row>
    <row r="231" spans="1:21" ht="16.5" customHeight="1" x14ac:dyDescent="0.25">
      <c r="A231" s="7"/>
      <c r="B231" s="7"/>
      <c r="C231" s="7"/>
      <c r="D231" s="7" t="s">
        <v>482</v>
      </c>
      <c r="E231" s="7"/>
      <c r="F231" s="7"/>
      <c r="G231" s="7"/>
      <c r="H231" s="7"/>
      <c r="I231" s="7"/>
      <c r="J231" s="7"/>
      <c r="K231" s="7"/>
      <c r="L231" s="9" t="s">
        <v>367</v>
      </c>
      <c r="M231" s="31">
        <v>7.4</v>
      </c>
      <c r="N231" s="32">
        <v>11.8</v>
      </c>
      <c r="O231" s="31">
        <v>3.5</v>
      </c>
      <c r="P231" s="31">
        <v>2.4</v>
      </c>
      <c r="Q231" s="31">
        <v>6</v>
      </c>
      <c r="R231" s="31">
        <v>6.2</v>
      </c>
      <c r="S231" s="30" t="s">
        <v>128</v>
      </c>
      <c r="T231" s="31">
        <v>1.7</v>
      </c>
      <c r="U231" s="31">
        <v>3.4</v>
      </c>
    </row>
    <row r="232" spans="1:21" ht="29.4" customHeight="1" x14ac:dyDescent="0.25">
      <c r="A232" s="7"/>
      <c r="B232" s="7"/>
      <c r="C232" s="7"/>
      <c r="D232" s="74" t="s">
        <v>483</v>
      </c>
      <c r="E232" s="74"/>
      <c r="F232" s="74"/>
      <c r="G232" s="74"/>
      <c r="H232" s="74"/>
      <c r="I232" s="74"/>
      <c r="J232" s="74"/>
      <c r="K232" s="74"/>
      <c r="L232" s="9" t="s">
        <v>367</v>
      </c>
      <c r="M232" s="29">
        <v>376.8</v>
      </c>
      <c r="N232" s="29">
        <v>409.1</v>
      </c>
      <c r="O232" s="29">
        <v>253.8</v>
      </c>
      <c r="P232" s="29">
        <v>171.3</v>
      </c>
      <c r="Q232" s="29">
        <v>411</v>
      </c>
      <c r="R232" s="29">
        <v>358.3</v>
      </c>
      <c r="S232" s="30" t="s">
        <v>128</v>
      </c>
      <c r="T232" s="32">
        <v>55.3</v>
      </c>
      <c r="U232" s="29">
        <v>189.2</v>
      </c>
    </row>
    <row r="233" spans="1:21" ht="16.5" customHeight="1" x14ac:dyDescent="0.25">
      <c r="A233" s="7"/>
      <c r="B233" s="7"/>
      <c r="C233" s="7" t="s">
        <v>497</v>
      </c>
      <c r="D233" s="7"/>
      <c r="E233" s="7"/>
      <c r="F233" s="7"/>
      <c r="G233" s="7"/>
      <c r="H233" s="7"/>
      <c r="I233" s="7"/>
      <c r="J233" s="7"/>
      <c r="K233" s="7"/>
      <c r="L233" s="9"/>
      <c r="M233" s="10"/>
      <c r="N233" s="10"/>
      <c r="O233" s="10"/>
      <c r="P233" s="10"/>
      <c r="Q233" s="10"/>
      <c r="R233" s="10"/>
      <c r="S233" s="10"/>
      <c r="T233" s="10"/>
      <c r="U233" s="10"/>
    </row>
    <row r="234" spans="1:21" ht="16.5" customHeight="1" x14ac:dyDescent="0.25">
      <c r="A234" s="7"/>
      <c r="B234" s="7"/>
      <c r="C234" s="7"/>
      <c r="D234" s="7" t="s">
        <v>482</v>
      </c>
      <c r="E234" s="7"/>
      <c r="F234" s="7"/>
      <c r="G234" s="7"/>
      <c r="H234" s="7"/>
      <c r="I234" s="7"/>
      <c r="J234" s="7"/>
      <c r="K234" s="7"/>
      <c r="L234" s="9" t="s">
        <v>367</v>
      </c>
      <c r="M234" s="31">
        <v>9.6</v>
      </c>
      <c r="N234" s="31">
        <v>9.1</v>
      </c>
      <c r="O234" s="32">
        <v>10.5</v>
      </c>
      <c r="P234" s="31">
        <v>6.3</v>
      </c>
      <c r="Q234" s="32">
        <v>12.4</v>
      </c>
      <c r="R234" s="32">
        <v>10.7</v>
      </c>
      <c r="S234" s="31">
        <v>6.3</v>
      </c>
      <c r="T234" s="30" t="s">
        <v>128</v>
      </c>
      <c r="U234" s="31">
        <v>9.3000000000000007</v>
      </c>
    </row>
    <row r="235" spans="1:21" ht="29.4" customHeight="1" x14ac:dyDescent="0.25">
      <c r="A235" s="7"/>
      <c r="B235" s="7"/>
      <c r="C235" s="7"/>
      <c r="D235" s="74" t="s">
        <v>483</v>
      </c>
      <c r="E235" s="74"/>
      <c r="F235" s="74"/>
      <c r="G235" s="74"/>
      <c r="H235" s="74"/>
      <c r="I235" s="74"/>
      <c r="J235" s="74"/>
      <c r="K235" s="74"/>
      <c r="L235" s="9" t="s">
        <v>367</v>
      </c>
      <c r="M235" s="29">
        <v>524.9</v>
      </c>
      <c r="N235" s="29">
        <v>502.2</v>
      </c>
      <c r="O235" s="29">
        <v>535.9</v>
      </c>
      <c r="P235" s="29">
        <v>321.10000000000002</v>
      </c>
      <c r="Q235" s="29">
        <v>689.3</v>
      </c>
      <c r="R235" s="29">
        <v>588.29999999999995</v>
      </c>
      <c r="S235" s="29">
        <v>325.10000000000002</v>
      </c>
      <c r="T235" s="30" t="s">
        <v>128</v>
      </c>
      <c r="U235" s="29">
        <v>501.2</v>
      </c>
    </row>
    <row r="236" spans="1:21" ht="16.5" customHeight="1" x14ac:dyDescent="0.25">
      <c r="A236" s="7"/>
      <c r="B236" s="7"/>
      <c r="C236" s="7" t="s">
        <v>498</v>
      </c>
      <c r="D236" s="7"/>
      <c r="E236" s="7"/>
      <c r="F236" s="7"/>
      <c r="G236" s="7"/>
      <c r="H236" s="7"/>
      <c r="I236" s="7"/>
      <c r="J236" s="7"/>
      <c r="K236" s="7"/>
      <c r="L236" s="9"/>
      <c r="M236" s="10"/>
      <c r="N236" s="10"/>
      <c r="O236" s="10"/>
      <c r="P236" s="10"/>
      <c r="Q236" s="10"/>
      <c r="R236" s="10"/>
      <c r="S236" s="10"/>
      <c r="T236" s="10"/>
      <c r="U236" s="10"/>
    </row>
    <row r="237" spans="1:21" ht="16.5" customHeight="1" x14ac:dyDescent="0.25">
      <c r="A237" s="7"/>
      <c r="B237" s="7"/>
      <c r="C237" s="7"/>
      <c r="D237" s="7" t="s">
        <v>482</v>
      </c>
      <c r="E237" s="7"/>
      <c r="F237" s="7"/>
      <c r="G237" s="7"/>
      <c r="H237" s="7"/>
      <c r="I237" s="7"/>
      <c r="J237" s="7"/>
      <c r="K237" s="7"/>
      <c r="L237" s="9" t="s">
        <v>367</v>
      </c>
      <c r="M237" s="32">
        <v>13.6</v>
      </c>
      <c r="N237" s="32">
        <v>13.9</v>
      </c>
      <c r="O237" s="31">
        <v>9.3000000000000007</v>
      </c>
      <c r="P237" s="31">
        <v>5</v>
      </c>
      <c r="Q237" s="32">
        <v>13.2</v>
      </c>
      <c r="R237" s="31">
        <v>9.6</v>
      </c>
      <c r="S237" s="30" t="s">
        <v>128</v>
      </c>
      <c r="T237" s="31">
        <v>2.8</v>
      </c>
      <c r="U237" s="31">
        <v>9.5</v>
      </c>
    </row>
    <row r="238" spans="1:21" ht="29.4" customHeight="1" x14ac:dyDescent="0.25">
      <c r="A238" s="7"/>
      <c r="B238" s="7"/>
      <c r="C238" s="7"/>
      <c r="D238" s="74" t="s">
        <v>483</v>
      </c>
      <c r="E238" s="74"/>
      <c r="F238" s="74"/>
      <c r="G238" s="74"/>
      <c r="H238" s="74"/>
      <c r="I238" s="74"/>
      <c r="J238" s="74"/>
      <c r="K238" s="74"/>
      <c r="L238" s="9" t="s">
        <v>367</v>
      </c>
      <c r="M238" s="29">
        <v>549.4</v>
      </c>
      <c r="N238" s="29">
        <v>524.79999999999995</v>
      </c>
      <c r="O238" s="29">
        <v>492.4</v>
      </c>
      <c r="P238" s="29">
        <v>256.3</v>
      </c>
      <c r="Q238" s="29">
        <v>610.1</v>
      </c>
      <c r="R238" s="29">
        <v>428.4</v>
      </c>
      <c r="S238" s="30" t="s">
        <v>128</v>
      </c>
      <c r="T238" s="29">
        <v>110.5</v>
      </c>
      <c r="U238" s="29">
        <v>433.2</v>
      </c>
    </row>
    <row r="239" spans="1:21" ht="16.5" customHeight="1" x14ac:dyDescent="0.25">
      <c r="A239" s="7"/>
      <c r="B239" s="7"/>
      <c r="C239" s="7" t="s">
        <v>499</v>
      </c>
      <c r="D239" s="7"/>
      <c r="E239" s="7"/>
      <c r="F239" s="7"/>
      <c r="G239" s="7"/>
      <c r="H239" s="7"/>
      <c r="I239" s="7"/>
      <c r="J239" s="7"/>
      <c r="K239" s="7"/>
      <c r="L239" s="9"/>
      <c r="M239" s="10"/>
      <c r="N239" s="10"/>
      <c r="O239" s="10"/>
      <c r="P239" s="10"/>
      <c r="Q239" s="10"/>
      <c r="R239" s="10"/>
      <c r="S239" s="10"/>
      <c r="T239" s="10"/>
      <c r="U239" s="10"/>
    </row>
    <row r="240" spans="1:21" ht="16.5" customHeight="1" x14ac:dyDescent="0.25">
      <c r="A240" s="7"/>
      <c r="B240" s="7"/>
      <c r="C240" s="7"/>
      <c r="D240" s="7" t="s">
        <v>482</v>
      </c>
      <c r="E240" s="7"/>
      <c r="F240" s="7"/>
      <c r="G240" s="7"/>
      <c r="H240" s="7"/>
      <c r="I240" s="7"/>
      <c r="J240" s="7"/>
      <c r="K240" s="7"/>
      <c r="L240" s="9" t="s">
        <v>367</v>
      </c>
      <c r="M240" s="31">
        <v>9.8000000000000007</v>
      </c>
      <c r="N240" s="31">
        <v>9.3000000000000007</v>
      </c>
      <c r="O240" s="32">
        <v>10.3</v>
      </c>
      <c r="P240" s="31">
        <v>6.2</v>
      </c>
      <c r="Q240" s="32">
        <v>12.6</v>
      </c>
      <c r="R240" s="32">
        <v>10.3</v>
      </c>
      <c r="S240" s="31">
        <v>6.3</v>
      </c>
      <c r="T240" s="31">
        <v>3</v>
      </c>
      <c r="U240" s="31">
        <v>9.3000000000000007</v>
      </c>
    </row>
    <row r="241" spans="1:21" ht="16.5" customHeight="1" x14ac:dyDescent="0.25">
      <c r="A241" s="7"/>
      <c r="B241" s="7" t="s">
        <v>365</v>
      </c>
      <c r="C241" s="7"/>
      <c r="D241" s="7"/>
      <c r="E241" s="7"/>
      <c r="F241" s="7"/>
      <c r="G241" s="7"/>
      <c r="H241" s="7"/>
      <c r="I241" s="7"/>
      <c r="J241" s="7"/>
      <c r="K241" s="7"/>
      <c r="L241" s="9"/>
      <c r="M241" s="10"/>
      <c r="N241" s="10"/>
      <c r="O241" s="10"/>
      <c r="P241" s="10"/>
      <c r="Q241" s="10"/>
      <c r="R241" s="10"/>
      <c r="S241" s="10"/>
      <c r="T241" s="10"/>
      <c r="U241" s="10"/>
    </row>
    <row r="242" spans="1:21" ht="16.5" customHeight="1" x14ac:dyDescent="0.25">
      <c r="A242" s="7"/>
      <c r="B242" s="7"/>
      <c r="C242" s="7" t="s">
        <v>499</v>
      </c>
      <c r="D242" s="7"/>
      <c r="E242" s="7"/>
      <c r="F242" s="7"/>
      <c r="G242" s="7"/>
      <c r="H242" s="7"/>
      <c r="I242" s="7"/>
      <c r="J242" s="7"/>
      <c r="K242" s="7"/>
      <c r="L242" s="9" t="s">
        <v>300</v>
      </c>
      <c r="M242" s="41">
        <v>4940.6000000000004</v>
      </c>
      <c r="N242" s="41">
        <v>3903.5</v>
      </c>
      <c r="O242" s="41">
        <v>3124.8</v>
      </c>
      <c r="P242" s="41">
        <v>1740.6</v>
      </c>
      <c r="Q242" s="41">
        <v>1100.2</v>
      </c>
      <c r="R242" s="29">
        <v>328.6</v>
      </c>
      <c r="S242" s="29">
        <v>268.10000000000002</v>
      </c>
      <c r="T242" s="29">
        <v>173.8</v>
      </c>
      <c r="U242" s="42">
        <v>15580.2</v>
      </c>
    </row>
    <row r="243" spans="1:21" ht="16.5" customHeight="1" x14ac:dyDescent="0.25">
      <c r="A243" s="7"/>
      <c r="B243" s="7" t="s">
        <v>363</v>
      </c>
      <c r="C243" s="7"/>
      <c r="D243" s="7"/>
      <c r="E243" s="7"/>
      <c r="F243" s="7"/>
      <c r="G243" s="7"/>
      <c r="H243" s="7"/>
      <c r="I243" s="7"/>
      <c r="J243" s="7"/>
      <c r="K243" s="7"/>
      <c r="L243" s="9"/>
      <c r="M243" s="10"/>
      <c r="N243" s="10"/>
      <c r="O243" s="10"/>
      <c r="P243" s="10"/>
      <c r="Q243" s="10"/>
      <c r="R243" s="10"/>
      <c r="S243" s="10"/>
      <c r="T243" s="10"/>
      <c r="U243" s="10"/>
    </row>
    <row r="244" spans="1:21" ht="16.5" customHeight="1" x14ac:dyDescent="0.25">
      <c r="A244" s="7"/>
      <c r="B244" s="7"/>
      <c r="C244" s="7" t="s">
        <v>499</v>
      </c>
      <c r="D244" s="7"/>
      <c r="E244" s="7"/>
      <c r="F244" s="7"/>
      <c r="G244" s="7"/>
      <c r="H244" s="7"/>
      <c r="I244" s="7"/>
      <c r="J244" s="7"/>
      <c r="K244" s="7"/>
      <c r="L244" s="9" t="s">
        <v>317</v>
      </c>
      <c r="M244" s="21">
        <v>48491</v>
      </c>
      <c r="N244" s="21">
        <v>36272</v>
      </c>
      <c r="O244" s="21">
        <v>32038</v>
      </c>
      <c r="P244" s="21">
        <v>10742</v>
      </c>
      <c r="Q244" s="21">
        <v>13833</v>
      </c>
      <c r="R244" s="23">
        <v>3384</v>
      </c>
      <c r="S244" s="23">
        <v>1699</v>
      </c>
      <c r="T244" s="20">
        <v>520</v>
      </c>
      <c r="U244" s="18">
        <v>145539</v>
      </c>
    </row>
    <row r="245" spans="1:21" ht="16.5" customHeight="1" x14ac:dyDescent="0.25">
      <c r="A245" s="7"/>
      <c r="B245" s="7" t="s">
        <v>500</v>
      </c>
      <c r="C245" s="7"/>
      <c r="D245" s="7"/>
      <c r="E245" s="7"/>
      <c r="F245" s="7"/>
      <c r="G245" s="7"/>
      <c r="H245" s="7"/>
      <c r="I245" s="7"/>
      <c r="J245" s="7"/>
      <c r="K245" s="7"/>
      <c r="L245" s="9"/>
      <c r="M245" s="10"/>
      <c r="N245" s="10"/>
      <c r="O245" s="10"/>
      <c r="P245" s="10"/>
      <c r="Q245" s="10"/>
      <c r="R245" s="10"/>
      <c r="S245" s="10"/>
      <c r="T245" s="10"/>
      <c r="U245" s="10"/>
    </row>
    <row r="246" spans="1:21" ht="16.5" customHeight="1" x14ac:dyDescent="0.25">
      <c r="A246" s="7"/>
      <c r="B246" s="7"/>
      <c r="C246" s="7" t="s">
        <v>334</v>
      </c>
      <c r="D246" s="7"/>
      <c r="E246" s="7"/>
      <c r="F246" s="7"/>
      <c r="G246" s="7"/>
      <c r="H246" s="7"/>
      <c r="I246" s="7"/>
      <c r="J246" s="7"/>
      <c r="K246" s="7"/>
      <c r="L246" s="9" t="s">
        <v>216</v>
      </c>
      <c r="M246" s="32">
        <v>75.400000000000006</v>
      </c>
      <c r="N246" s="32">
        <v>77.2</v>
      </c>
      <c r="O246" s="32">
        <v>62.7</v>
      </c>
      <c r="P246" s="32">
        <v>76.3</v>
      </c>
      <c r="Q246" s="32">
        <v>74.099999999999994</v>
      </c>
      <c r="R246" s="30" t="s">
        <v>128</v>
      </c>
      <c r="S246" s="32">
        <v>99.8</v>
      </c>
      <c r="T246" s="30" t="s">
        <v>128</v>
      </c>
      <c r="U246" s="32">
        <v>71.3</v>
      </c>
    </row>
    <row r="247" spans="1:21" ht="16.5" customHeight="1" x14ac:dyDescent="0.25">
      <c r="A247" s="7"/>
      <c r="B247" s="7"/>
      <c r="C247" s="7" t="s">
        <v>495</v>
      </c>
      <c r="D247" s="7"/>
      <c r="E247" s="7"/>
      <c r="F247" s="7"/>
      <c r="G247" s="7"/>
      <c r="H247" s="7"/>
      <c r="I247" s="7"/>
      <c r="J247" s="7"/>
      <c r="K247" s="7"/>
      <c r="L247" s="9" t="s">
        <v>216</v>
      </c>
      <c r="M247" s="32">
        <v>18.399999999999999</v>
      </c>
      <c r="N247" s="32">
        <v>18.600000000000001</v>
      </c>
      <c r="O247" s="32">
        <v>19.5</v>
      </c>
      <c r="P247" s="31">
        <v>8.6999999999999993</v>
      </c>
      <c r="Q247" s="32">
        <v>10.4</v>
      </c>
      <c r="R247" s="32">
        <v>66.400000000000006</v>
      </c>
      <c r="S247" s="31">
        <v>0.2</v>
      </c>
      <c r="T247" s="30" t="s">
        <v>128</v>
      </c>
      <c r="U247" s="32">
        <v>17.5</v>
      </c>
    </row>
    <row r="248" spans="1:21" ht="16.5" customHeight="1" x14ac:dyDescent="0.25">
      <c r="A248" s="7"/>
      <c r="B248" s="7"/>
      <c r="C248" s="7" t="s">
        <v>496</v>
      </c>
      <c r="D248" s="7"/>
      <c r="E248" s="7"/>
      <c r="F248" s="7"/>
      <c r="G248" s="7"/>
      <c r="H248" s="7"/>
      <c r="I248" s="7"/>
      <c r="J248" s="7"/>
      <c r="K248" s="7"/>
      <c r="L248" s="9" t="s">
        <v>216</v>
      </c>
      <c r="M248" s="31">
        <v>5.7</v>
      </c>
      <c r="N248" s="31">
        <v>4.0999999999999996</v>
      </c>
      <c r="O248" s="32">
        <v>14.8</v>
      </c>
      <c r="P248" s="31">
        <v>7.4</v>
      </c>
      <c r="Q248" s="32">
        <v>11.8</v>
      </c>
      <c r="R248" s="32">
        <v>31.4</v>
      </c>
      <c r="S248" s="30" t="s">
        <v>128</v>
      </c>
      <c r="T248" s="32">
        <v>58.8</v>
      </c>
      <c r="U248" s="31">
        <v>8.8000000000000007</v>
      </c>
    </row>
    <row r="249" spans="1:21" ht="16.5" customHeight="1" x14ac:dyDescent="0.25">
      <c r="A249" s="7"/>
      <c r="B249" s="7"/>
      <c r="C249" s="7" t="s">
        <v>485</v>
      </c>
      <c r="D249" s="7"/>
      <c r="E249" s="7"/>
      <c r="F249" s="7"/>
      <c r="G249" s="7"/>
      <c r="H249" s="7"/>
      <c r="I249" s="7"/>
      <c r="J249" s="7"/>
      <c r="K249" s="7"/>
      <c r="L249" s="9" t="s">
        <v>216</v>
      </c>
      <c r="M249" s="31">
        <v>0.5</v>
      </c>
      <c r="N249" s="31">
        <v>0.1</v>
      </c>
      <c r="O249" s="31">
        <v>3</v>
      </c>
      <c r="P249" s="31">
        <v>7.5</v>
      </c>
      <c r="Q249" s="31">
        <v>3.6</v>
      </c>
      <c r="R249" s="31">
        <v>2.1</v>
      </c>
      <c r="S249" s="30" t="s">
        <v>128</v>
      </c>
      <c r="T249" s="32">
        <v>41.2</v>
      </c>
      <c r="U249" s="31">
        <v>2.4</v>
      </c>
    </row>
    <row r="250" spans="1:21" ht="16.5" customHeight="1" x14ac:dyDescent="0.25">
      <c r="A250" s="7"/>
      <c r="B250" s="7" t="s">
        <v>501</v>
      </c>
      <c r="C250" s="7"/>
      <c r="D250" s="7"/>
      <c r="E250" s="7"/>
      <c r="F250" s="7"/>
      <c r="G250" s="7"/>
      <c r="H250" s="7"/>
      <c r="I250" s="7"/>
      <c r="J250" s="7"/>
      <c r="K250" s="7"/>
      <c r="L250" s="9"/>
      <c r="M250" s="10"/>
      <c r="N250" s="10"/>
      <c r="O250" s="10"/>
      <c r="P250" s="10"/>
      <c r="Q250" s="10"/>
      <c r="R250" s="10"/>
      <c r="S250" s="10"/>
      <c r="T250" s="10"/>
      <c r="U250" s="10"/>
    </row>
    <row r="251" spans="1:21" ht="16.5" customHeight="1" x14ac:dyDescent="0.25">
      <c r="A251" s="7"/>
      <c r="B251" s="7"/>
      <c r="C251" s="7" t="s">
        <v>334</v>
      </c>
      <c r="D251" s="7"/>
      <c r="E251" s="7"/>
      <c r="F251" s="7"/>
      <c r="G251" s="7"/>
      <c r="H251" s="7"/>
      <c r="I251" s="7"/>
      <c r="J251" s="7"/>
      <c r="K251" s="7"/>
      <c r="L251" s="9" t="s">
        <v>216</v>
      </c>
      <c r="M251" s="32">
        <v>66.3</v>
      </c>
      <c r="N251" s="32">
        <v>70.5</v>
      </c>
      <c r="O251" s="32">
        <v>60.2</v>
      </c>
      <c r="P251" s="32">
        <v>76.7</v>
      </c>
      <c r="Q251" s="32">
        <v>74.5</v>
      </c>
      <c r="R251" s="31">
        <v>1.2</v>
      </c>
      <c r="S251" s="32">
        <v>96.6</v>
      </c>
      <c r="T251" s="31">
        <v>5</v>
      </c>
      <c r="U251" s="32">
        <v>66.3</v>
      </c>
    </row>
    <row r="252" spans="1:21" ht="16.5" customHeight="1" x14ac:dyDescent="0.25">
      <c r="A252" s="7"/>
      <c r="B252" s="7"/>
      <c r="C252" s="7" t="s">
        <v>495</v>
      </c>
      <c r="D252" s="7"/>
      <c r="E252" s="7"/>
      <c r="F252" s="7"/>
      <c r="G252" s="7"/>
      <c r="H252" s="7"/>
      <c r="I252" s="7"/>
      <c r="J252" s="7"/>
      <c r="K252" s="7"/>
      <c r="L252" s="9" t="s">
        <v>216</v>
      </c>
      <c r="M252" s="32">
        <v>25</v>
      </c>
      <c r="N252" s="32">
        <v>23.2</v>
      </c>
      <c r="O252" s="32">
        <v>23.7</v>
      </c>
      <c r="P252" s="32">
        <v>10.4</v>
      </c>
      <c r="Q252" s="31">
        <v>9.1999999999999993</v>
      </c>
      <c r="R252" s="32">
        <v>67.599999999999994</v>
      </c>
      <c r="S252" s="31">
        <v>3</v>
      </c>
      <c r="T252" s="31">
        <v>1.9</v>
      </c>
      <c r="U252" s="32">
        <v>22.3</v>
      </c>
    </row>
    <row r="253" spans="1:21" ht="16.5" customHeight="1" x14ac:dyDescent="0.25">
      <c r="A253" s="7"/>
      <c r="B253" s="7"/>
      <c r="C253" s="7" t="s">
        <v>496</v>
      </c>
      <c r="D253" s="7"/>
      <c r="E253" s="7"/>
      <c r="F253" s="7"/>
      <c r="G253" s="7"/>
      <c r="H253" s="7"/>
      <c r="I253" s="7"/>
      <c r="J253" s="7"/>
      <c r="K253" s="7"/>
      <c r="L253" s="9" t="s">
        <v>216</v>
      </c>
      <c r="M253" s="31">
        <v>8.3000000000000007</v>
      </c>
      <c r="N253" s="31">
        <v>6.2</v>
      </c>
      <c r="O253" s="32">
        <v>15.1</v>
      </c>
      <c r="P253" s="31">
        <v>9.1</v>
      </c>
      <c r="Q253" s="32">
        <v>14.5</v>
      </c>
      <c r="R253" s="32">
        <v>29.9</v>
      </c>
      <c r="S253" s="31">
        <v>0.4</v>
      </c>
      <c r="T253" s="32">
        <v>69.599999999999994</v>
      </c>
      <c r="U253" s="32">
        <v>10.5</v>
      </c>
    </row>
    <row r="254" spans="1:21" ht="16.5" customHeight="1" x14ac:dyDescent="0.25">
      <c r="A254" s="7"/>
      <c r="B254" s="7"/>
      <c r="C254" s="7" t="s">
        <v>485</v>
      </c>
      <c r="D254" s="7"/>
      <c r="E254" s="7"/>
      <c r="F254" s="7"/>
      <c r="G254" s="7"/>
      <c r="H254" s="7"/>
      <c r="I254" s="7"/>
      <c r="J254" s="7"/>
      <c r="K254" s="7"/>
      <c r="L254" s="9" t="s">
        <v>216</v>
      </c>
      <c r="M254" s="31">
        <v>0.4</v>
      </c>
      <c r="N254" s="31">
        <v>0.1</v>
      </c>
      <c r="O254" s="31">
        <v>1</v>
      </c>
      <c r="P254" s="31">
        <v>3</v>
      </c>
      <c r="Q254" s="31">
        <v>1.7</v>
      </c>
      <c r="R254" s="31">
        <v>1.3</v>
      </c>
      <c r="S254" s="31">
        <v>0.1</v>
      </c>
      <c r="T254" s="32">
        <v>22.9</v>
      </c>
      <c r="U254" s="31">
        <v>0.9</v>
      </c>
    </row>
    <row r="255" spans="1:21" ht="16.5" customHeight="1" x14ac:dyDescent="0.25">
      <c r="A255" s="7" t="s">
        <v>126</v>
      </c>
      <c r="B255" s="7"/>
      <c r="C255" s="7"/>
      <c r="D255" s="7"/>
      <c r="E255" s="7"/>
      <c r="F255" s="7"/>
      <c r="G255" s="7"/>
      <c r="H255" s="7"/>
      <c r="I255" s="7"/>
      <c r="J255" s="7"/>
      <c r="K255" s="7"/>
      <c r="L255" s="9"/>
      <c r="M255" s="10"/>
      <c r="N255" s="10"/>
      <c r="O255" s="10"/>
      <c r="P255" s="10"/>
      <c r="Q255" s="10"/>
      <c r="R255" s="10"/>
      <c r="S255" s="10"/>
      <c r="T255" s="10"/>
      <c r="U255" s="10"/>
    </row>
    <row r="256" spans="1:21" ht="16.5" customHeight="1" x14ac:dyDescent="0.25">
      <c r="A256" s="7"/>
      <c r="B256" s="7" t="s">
        <v>494</v>
      </c>
      <c r="C256" s="7"/>
      <c r="D256" s="7"/>
      <c r="E256" s="7"/>
      <c r="F256" s="7"/>
      <c r="G256" s="7"/>
      <c r="H256" s="7"/>
      <c r="I256" s="7"/>
      <c r="J256" s="7"/>
      <c r="K256" s="7"/>
      <c r="L256" s="9"/>
      <c r="M256" s="10"/>
      <c r="N256" s="10"/>
      <c r="O256" s="10"/>
      <c r="P256" s="10"/>
      <c r="Q256" s="10"/>
      <c r="R256" s="10"/>
      <c r="S256" s="10"/>
      <c r="T256" s="10"/>
      <c r="U256" s="10"/>
    </row>
    <row r="257" spans="1:21" ht="16.5" customHeight="1" x14ac:dyDescent="0.25">
      <c r="A257" s="7"/>
      <c r="B257" s="7"/>
      <c r="C257" s="7" t="s">
        <v>334</v>
      </c>
      <c r="D257" s="7"/>
      <c r="E257" s="7"/>
      <c r="F257" s="7"/>
      <c r="G257" s="7"/>
      <c r="H257" s="7"/>
      <c r="I257" s="7"/>
      <c r="J257" s="7"/>
      <c r="K257" s="7"/>
      <c r="L257" s="9"/>
      <c r="M257" s="10"/>
      <c r="N257" s="10"/>
      <c r="O257" s="10"/>
      <c r="P257" s="10"/>
      <c r="Q257" s="10"/>
      <c r="R257" s="10"/>
      <c r="S257" s="10"/>
      <c r="T257" s="10"/>
      <c r="U257" s="10"/>
    </row>
    <row r="258" spans="1:21" ht="16.5" customHeight="1" x14ac:dyDescent="0.25">
      <c r="A258" s="7"/>
      <c r="B258" s="7"/>
      <c r="C258" s="7"/>
      <c r="D258" s="7" t="s">
        <v>482</v>
      </c>
      <c r="E258" s="7"/>
      <c r="F258" s="7"/>
      <c r="G258" s="7"/>
      <c r="H258" s="7"/>
      <c r="I258" s="7"/>
      <c r="J258" s="7"/>
      <c r="K258" s="7"/>
      <c r="L258" s="9" t="s">
        <v>367</v>
      </c>
      <c r="M258" s="31">
        <v>8.1</v>
      </c>
      <c r="N258" s="31">
        <v>7.6</v>
      </c>
      <c r="O258" s="31">
        <v>8.8000000000000007</v>
      </c>
      <c r="P258" s="31">
        <v>5.9</v>
      </c>
      <c r="Q258" s="32">
        <v>11.8</v>
      </c>
      <c r="R258" s="30" t="s">
        <v>128</v>
      </c>
      <c r="S258" s="31">
        <v>6.3</v>
      </c>
      <c r="T258" s="30" t="s">
        <v>128</v>
      </c>
      <c r="U258" s="31">
        <v>8</v>
      </c>
    </row>
    <row r="259" spans="1:21" ht="29.4" customHeight="1" x14ac:dyDescent="0.25">
      <c r="A259" s="7"/>
      <c r="B259" s="7"/>
      <c r="C259" s="7"/>
      <c r="D259" s="74" t="s">
        <v>483</v>
      </c>
      <c r="E259" s="74"/>
      <c r="F259" s="74"/>
      <c r="G259" s="74"/>
      <c r="H259" s="74"/>
      <c r="I259" s="74"/>
      <c r="J259" s="74"/>
      <c r="K259" s="74"/>
      <c r="L259" s="9" t="s">
        <v>367</v>
      </c>
      <c r="M259" s="29">
        <v>484.7</v>
      </c>
      <c r="N259" s="29">
        <v>469.9</v>
      </c>
      <c r="O259" s="29">
        <v>513.29999999999995</v>
      </c>
      <c r="P259" s="29">
        <v>312.3</v>
      </c>
      <c r="Q259" s="29">
        <v>654.1</v>
      </c>
      <c r="R259" s="30" t="s">
        <v>128</v>
      </c>
      <c r="S259" s="29">
        <v>324.8</v>
      </c>
      <c r="T259" s="30" t="s">
        <v>128</v>
      </c>
      <c r="U259" s="29">
        <v>468.9</v>
      </c>
    </row>
    <row r="260" spans="1:21" ht="16.5" customHeight="1" x14ac:dyDescent="0.25">
      <c r="A260" s="7"/>
      <c r="B260" s="7"/>
      <c r="C260" s="7" t="s">
        <v>495</v>
      </c>
      <c r="D260" s="7"/>
      <c r="E260" s="7"/>
      <c r="F260" s="7"/>
      <c r="G260" s="7"/>
      <c r="H260" s="7"/>
      <c r="I260" s="7"/>
      <c r="J260" s="7"/>
      <c r="K260" s="7"/>
      <c r="L260" s="9"/>
      <c r="M260" s="10"/>
      <c r="N260" s="10"/>
      <c r="O260" s="10"/>
      <c r="P260" s="10"/>
      <c r="Q260" s="10"/>
      <c r="R260" s="10"/>
      <c r="S260" s="10"/>
      <c r="T260" s="10"/>
      <c r="U260" s="10"/>
    </row>
    <row r="261" spans="1:21" ht="16.5" customHeight="1" x14ac:dyDescent="0.25">
      <c r="A261" s="7"/>
      <c r="B261" s="7"/>
      <c r="C261" s="7"/>
      <c r="D261" s="7" t="s">
        <v>482</v>
      </c>
      <c r="E261" s="7"/>
      <c r="F261" s="7"/>
      <c r="G261" s="7"/>
      <c r="H261" s="7"/>
      <c r="I261" s="7"/>
      <c r="J261" s="7"/>
      <c r="K261" s="7"/>
      <c r="L261" s="9" t="s">
        <v>367</v>
      </c>
      <c r="M261" s="32">
        <v>12</v>
      </c>
      <c r="N261" s="32">
        <v>10.5</v>
      </c>
      <c r="O261" s="32">
        <v>11.3</v>
      </c>
      <c r="P261" s="31">
        <v>6.9</v>
      </c>
      <c r="Q261" s="32">
        <v>10.4</v>
      </c>
      <c r="R261" s="31">
        <v>9.9</v>
      </c>
      <c r="S261" s="29">
        <v>107.9</v>
      </c>
      <c r="T261" s="30" t="s">
        <v>128</v>
      </c>
      <c r="U261" s="32">
        <v>10.8</v>
      </c>
    </row>
    <row r="262" spans="1:21" ht="29.4" customHeight="1" x14ac:dyDescent="0.25">
      <c r="A262" s="7"/>
      <c r="B262" s="7"/>
      <c r="C262" s="7"/>
      <c r="D262" s="74" t="s">
        <v>483</v>
      </c>
      <c r="E262" s="74"/>
      <c r="F262" s="74"/>
      <c r="G262" s="74"/>
      <c r="H262" s="74"/>
      <c r="I262" s="74"/>
      <c r="J262" s="74"/>
      <c r="K262" s="74"/>
      <c r="L262" s="9" t="s">
        <v>367</v>
      </c>
      <c r="M262" s="29">
        <v>508.6</v>
      </c>
      <c r="N262" s="29">
        <v>438.4</v>
      </c>
      <c r="O262" s="29">
        <v>425.5</v>
      </c>
      <c r="P262" s="29">
        <v>294.3</v>
      </c>
      <c r="Q262" s="29">
        <v>556.4</v>
      </c>
      <c r="R262" s="29">
        <v>572.6</v>
      </c>
      <c r="S262" s="30" t="s">
        <v>337</v>
      </c>
      <c r="T262" s="30" t="s">
        <v>128</v>
      </c>
      <c r="U262" s="29">
        <v>456.6</v>
      </c>
    </row>
    <row r="263" spans="1:21" ht="16.5" customHeight="1" x14ac:dyDescent="0.25">
      <c r="A263" s="7"/>
      <c r="B263" s="7"/>
      <c r="C263" s="7" t="s">
        <v>496</v>
      </c>
      <c r="D263" s="7"/>
      <c r="E263" s="7"/>
      <c r="F263" s="7"/>
      <c r="G263" s="7"/>
      <c r="H263" s="7"/>
      <c r="I263" s="7"/>
      <c r="J263" s="7"/>
      <c r="K263" s="7"/>
      <c r="L263" s="9"/>
      <c r="M263" s="10"/>
      <c r="N263" s="10"/>
      <c r="O263" s="10"/>
      <c r="P263" s="10"/>
      <c r="Q263" s="10"/>
      <c r="R263" s="10"/>
      <c r="S263" s="10"/>
      <c r="T263" s="10"/>
      <c r="U263" s="10"/>
    </row>
    <row r="264" spans="1:21" ht="16.5" customHeight="1" x14ac:dyDescent="0.25">
      <c r="A264" s="7"/>
      <c r="B264" s="7"/>
      <c r="C264" s="7"/>
      <c r="D264" s="7" t="s">
        <v>482</v>
      </c>
      <c r="E264" s="7"/>
      <c r="F264" s="7"/>
      <c r="G264" s="7"/>
      <c r="H264" s="7"/>
      <c r="I264" s="7"/>
      <c r="J264" s="7"/>
      <c r="K264" s="7"/>
      <c r="L264" s="9" t="s">
        <v>367</v>
      </c>
      <c r="M264" s="32">
        <v>12.8</v>
      </c>
      <c r="N264" s="32">
        <v>12.4</v>
      </c>
      <c r="O264" s="31">
        <v>9.5</v>
      </c>
      <c r="P264" s="31">
        <v>7</v>
      </c>
      <c r="Q264" s="32">
        <v>14.6</v>
      </c>
      <c r="R264" s="31">
        <v>9.1999999999999993</v>
      </c>
      <c r="S264" s="30" t="s">
        <v>128</v>
      </c>
      <c r="T264" s="31">
        <v>2.8</v>
      </c>
      <c r="U264" s="32">
        <v>10.1</v>
      </c>
    </row>
    <row r="265" spans="1:21" ht="29.4" customHeight="1" x14ac:dyDescent="0.25">
      <c r="A265" s="7"/>
      <c r="B265" s="7"/>
      <c r="C265" s="7"/>
      <c r="D265" s="74" t="s">
        <v>483</v>
      </c>
      <c r="E265" s="74"/>
      <c r="F265" s="74"/>
      <c r="G265" s="74"/>
      <c r="H265" s="74"/>
      <c r="I265" s="74"/>
      <c r="J265" s="74"/>
      <c r="K265" s="74"/>
      <c r="L265" s="9" t="s">
        <v>367</v>
      </c>
      <c r="M265" s="29">
        <v>509.9</v>
      </c>
      <c r="N265" s="29">
        <v>475.1</v>
      </c>
      <c r="O265" s="29">
        <v>478.5</v>
      </c>
      <c r="P265" s="29">
        <v>282.39999999999998</v>
      </c>
      <c r="Q265" s="29">
        <v>608.4</v>
      </c>
      <c r="R265" s="29">
        <v>421.1</v>
      </c>
      <c r="S265" s="30" t="s">
        <v>128</v>
      </c>
      <c r="T265" s="29">
        <v>125.6</v>
      </c>
      <c r="U265" s="29">
        <v>442.4</v>
      </c>
    </row>
    <row r="266" spans="1:21" ht="16.5" customHeight="1" x14ac:dyDescent="0.25">
      <c r="A266" s="7"/>
      <c r="B266" s="7"/>
      <c r="C266" s="7" t="s">
        <v>485</v>
      </c>
      <c r="D266" s="7"/>
      <c r="E266" s="7"/>
      <c r="F266" s="7"/>
      <c r="G266" s="7"/>
      <c r="H266" s="7"/>
      <c r="I266" s="7"/>
      <c r="J266" s="7"/>
      <c r="K266" s="7"/>
      <c r="L266" s="9"/>
      <c r="M266" s="10"/>
      <c r="N266" s="10"/>
      <c r="O266" s="10"/>
      <c r="P266" s="10"/>
      <c r="Q266" s="10"/>
      <c r="R266" s="10"/>
      <c r="S266" s="10"/>
      <c r="T266" s="10"/>
      <c r="U266" s="10"/>
    </row>
    <row r="267" spans="1:21" ht="16.5" customHeight="1" x14ac:dyDescent="0.25">
      <c r="A267" s="7"/>
      <c r="B267" s="7"/>
      <c r="C267" s="7"/>
      <c r="D267" s="7" t="s">
        <v>482</v>
      </c>
      <c r="E267" s="7"/>
      <c r="F267" s="7"/>
      <c r="G267" s="7"/>
      <c r="H267" s="7"/>
      <c r="I267" s="7"/>
      <c r="J267" s="7"/>
      <c r="K267" s="7"/>
      <c r="L267" s="9" t="s">
        <v>367</v>
      </c>
      <c r="M267" s="31">
        <v>7.7</v>
      </c>
      <c r="N267" s="32">
        <v>12</v>
      </c>
      <c r="O267" s="31">
        <v>3.5</v>
      </c>
      <c r="P267" s="31">
        <v>2.6</v>
      </c>
      <c r="Q267" s="31">
        <v>5.4</v>
      </c>
      <c r="R267" s="31">
        <v>5</v>
      </c>
      <c r="S267" s="30" t="s">
        <v>128</v>
      </c>
      <c r="T267" s="31">
        <v>1.8</v>
      </c>
      <c r="U267" s="31">
        <v>3.4</v>
      </c>
    </row>
    <row r="268" spans="1:21" ht="29.4" customHeight="1" x14ac:dyDescent="0.25">
      <c r="A268" s="7"/>
      <c r="B268" s="7"/>
      <c r="C268" s="7"/>
      <c r="D268" s="74" t="s">
        <v>483</v>
      </c>
      <c r="E268" s="74"/>
      <c r="F268" s="74"/>
      <c r="G268" s="74"/>
      <c r="H268" s="74"/>
      <c r="I268" s="74"/>
      <c r="J268" s="74"/>
      <c r="K268" s="74"/>
      <c r="L268" s="9" t="s">
        <v>367</v>
      </c>
      <c r="M268" s="29">
        <v>402.1</v>
      </c>
      <c r="N268" s="29">
        <v>423.5</v>
      </c>
      <c r="O268" s="29">
        <v>254.2</v>
      </c>
      <c r="P268" s="29">
        <v>186.4</v>
      </c>
      <c r="Q268" s="29">
        <v>365.2</v>
      </c>
      <c r="R268" s="29">
        <v>301.7</v>
      </c>
      <c r="S268" s="30" t="s">
        <v>128</v>
      </c>
      <c r="T268" s="32">
        <v>58.3</v>
      </c>
      <c r="U268" s="29">
        <v>189.7</v>
      </c>
    </row>
    <row r="269" spans="1:21" ht="16.5" customHeight="1" x14ac:dyDescent="0.25">
      <c r="A269" s="7"/>
      <c r="B269" s="7"/>
      <c r="C269" s="7" t="s">
        <v>497</v>
      </c>
      <c r="D269" s="7"/>
      <c r="E269" s="7"/>
      <c r="F269" s="7"/>
      <c r="G269" s="7"/>
      <c r="H269" s="7"/>
      <c r="I269" s="7"/>
      <c r="J269" s="7"/>
      <c r="K269" s="7"/>
      <c r="L269" s="9"/>
      <c r="M269" s="10"/>
      <c r="N269" s="10"/>
      <c r="O269" s="10"/>
      <c r="P269" s="10"/>
      <c r="Q269" s="10"/>
      <c r="R269" s="10"/>
      <c r="S269" s="10"/>
      <c r="T269" s="10"/>
      <c r="U269" s="10"/>
    </row>
    <row r="270" spans="1:21" ht="16.5" customHeight="1" x14ac:dyDescent="0.25">
      <c r="A270" s="7"/>
      <c r="B270" s="7"/>
      <c r="C270" s="7"/>
      <c r="D270" s="7" t="s">
        <v>482</v>
      </c>
      <c r="E270" s="7"/>
      <c r="F270" s="7"/>
      <c r="G270" s="7"/>
      <c r="H270" s="7"/>
      <c r="I270" s="7"/>
      <c r="J270" s="7"/>
      <c r="K270" s="7"/>
      <c r="L270" s="9" t="s">
        <v>367</v>
      </c>
      <c r="M270" s="31">
        <v>8.8000000000000007</v>
      </c>
      <c r="N270" s="31">
        <v>8.1999999999999993</v>
      </c>
      <c r="O270" s="31">
        <v>9.4</v>
      </c>
      <c r="P270" s="31">
        <v>6</v>
      </c>
      <c r="Q270" s="32">
        <v>11.6</v>
      </c>
      <c r="R270" s="32">
        <v>10.199999999999999</v>
      </c>
      <c r="S270" s="31">
        <v>6.4</v>
      </c>
      <c r="T270" s="30" t="s">
        <v>128</v>
      </c>
      <c r="U270" s="31">
        <v>8.6</v>
      </c>
    </row>
    <row r="271" spans="1:21" ht="29.4" customHeight="1" x14ac:dyDescent="0.25">
      <c r="A271" s="7"/>
      <c r="B271" s="7"/>
      <c r="C271" s="7"/>
      <c r="D271" s="74" t="s">
        <v>483</v>
      </c>
      <c r="E271" s="74"/>
      <c r="F271" s="74"/>
      <c r="G271" s="74"/>
      <c r="H271" s="74"/>
      <c r="I271" s="74"/>
      <c r="J271" s="74"/>
      <c r="K271" s="74"/>
      <c r="L271" s="9" t="s">
        <v>367</v>
      </c>
      <c r="M271" s="29">
        <v>490.8</v>
      </c>
      <c r="N271" s="29">
        <v>461.7</v>
      </c>
      <c r="O271" s="29">
        <v>484.9</v>
      </c>
      <c r="P271" s="29">
        <v>310.10000000000002</v>
      </c>
      <c r="Q271" s="29">
        <v>641.6</v>
      </c>
      <c r="R271" s="29">
        <v>587.29999999999995</v>
      </c>
      <c r="S271" s="29">
        <v>334.2</v>
      </c>
      <c r="T271" s="30" t="s">
        <v>128</v>
      </c>
      <c r="U271" s="29">
        <v>465.8</v>
      </c>
    </row>
    <row r="272" spans="1:21" ht="16.5" customHeight="1" x14ac:dyDescent="0.25">
      <c r="A272" s="7"/>
      <c r="B272" s="7"/>
      <c r="C272" s="7" t="s">
        <v>498</v>
      </c>
      <c r="D272" s="7"/>
      <c r="E272" s="7"/>
      <c r="F272" s="7"/>
      <c r="G272" s="7"/>
      <c r="H272" s="7"/>
      <c r="I272" s="7"/>
      <c r="J272" s="7"/>
      <c r="K272" s="7"/>
      <c r="L272" s="9"/>
      <c r="M272" s="10"/>
      <c r="N272" s="10"/>
      <c r="O272" s="10"/>
      <c r="P272" s="10"/>
      <c r="Q272" s="10"/>
      <c r="R272" s="10"/>
      <c r="S272" s="10"/>
      <c r="T272" s="10"/>
      <c r="U272" s="10"/>
    </row>
    <row r="273" spans="1:21" ht="16.5" customHeight="1" x14ac:dyDescent="0.25">
      <c r="A273" s="7"/>
      <c r="B273" s="7"/>
      <c r="C273" s="7"/>
      <c r="D273" s="7" t="s">
        <v>482</v>
      </c>
      <c r="E273" s="7"/>
      <c r="F273" s="7"/>
      <c r="G273" s="7"/>
      <c r="H273" s="7"/>
      <c r="I273" s="7"/>
      <c r="J273" s="7"/>
      <c r="K273" s="7"/>
      <c r="L273" s="9" t="s">
        <v>367</v>
      </c>
      <c r="M273" s="32">
        <v>12.3</v>
      </c>
      <c r="N273" s="32">
        <v>12.4</v>
      </c>
      <c r="O273" s="31">
        <v>8.4</v>
      </c>
      <c r="P273" s="31">
        <v>4.8</v>
      </c>
      <c r="Q273" s="32">
        <v>12.5</v>
      </c>
      <c r="R273" s="31">
        <v>8.9</v>
      </c>
      <c r="S273" s="30" t="s">
        <v>128</v>
      </c>
      <c r="T273" s="31">
        <v>2.4</v>
      </c>
      <c r="U273" s="31">
        <v>8.6999999999999993</v>
      </c>
    </row>
    <row r="274" spans="1:21" ht="29.4" customHeight="1" x14ac:dyDescent="0.25">
      <c r="A274" s="7"/>
      <c r="B274" s="7"/>
      <c r="C274" s="7"/>
      <c r="D274" s="74" t="s">
        <v>483</v>
      </c>
      <c r="E274" s="74"/>
      <c r="F274" s="74"/>
      <c r="G274" s="74"/>
      <c r="H274" s="74"/>
      <c r="I274" s="74"/>
      <c r="J274" s="74"/>
      <c r="K274" s="74"/>
      <c r="L274" s="9" t="s">
        <v>367</v>
      </c>
      <c r="M274" s="29">
        <v>502.9</v>
      </c>
      <c r="N274" s="29">
        <v>474.1</v>
      </c>
      <c r="O274" s="29">
        <v>450.2</v>
      </c>
      <c r="P274" s="29">
        <v>247.1</v>
      </c>
      <c r="Q274" s="29">
        <v>569.9</v>
      </c>
      <c r="R274" s="29">
        <v>415.3</v>
      </c>
      <c r="S274" s="30" t="s">
        <v>128</v>
      </c>
      <c r="T274" s="32">
        <v>92.3</v>
      </c>
      <c r="U274" s="29">
        <v>397.7</v>
      </c>
    </row>
    <row r="275" spans="1:21" ht="16.5" customHeight="1" x14ac:dyDescent="0.25">
      <c r="A275" s="7"/>
      <c r="B275" s="7"/>
      <c r="C275" s="7" t="s">
        <v>499</v>
      </c>
      <c r="D275" s="7"/>
      <c r="E275" s="7"/>
      <c r="F275" s="7"/>
      <c r="G275" s="7"/>
      <c r="H275" s="7"/>
      <c r="I275" s="7"/>
      <c r="J275" s="7"/>
      <c r="K275" s="7"/>
      <c r="L275" s="9"/>
      <c r="M275" s="10"/>
      <c r="N275" s="10"/>
      <c r="O275" s="10"/>
      <c r="P275" s="10"/>
      <c r="Q275" s="10"/>
      <c r="R275" s="10"/>
      <c r="S275" s="10"/>
      <c r="T275" s="10"/>
      <c r="U275" s="10"/>
    </row>
    <row r="276" spans="1:21" ht="16.5" customHeight="1" x14ac:dyDescent="0.25">
      <c r="A276" s="7"/>
      <c r="B276" s="7"/>
      <c r="C276" s="7"/>
      <c r="D276" s="7" t="s">
        <v>482</v>
      </c>
      <c r="E276" s="7"/>
      <c r="F276" s="7"/>
      <c r="G276" s="7"/>
      <c r="H276" s="7"/>
      <c r="I276" s="7"/>
      <c r="J276" s="7"/>
      <c r="K276" s="7"/>
      <c r="L276" s="9" t="s">
        <v>367</v>
      </c>
      <c r="M276" s="31">
        <v>9</v>
      </c>
      <c r="N276" s="31">
        <v>8.4</v>
      </c>
      <c r="O276" s="31">
        <v>9.1999999999999993</v>
      </c>
      <c r="P276" s="31">
        <v>5.9</v>
      </c>
      <c r="Q276" s="32">
        <v>11.8</v>
      </c>
      <c r="R276" s="31">
        <v>9.6999999999999993</v>
      </c>
      <c r="S276" s="31">
        <v>6.5</v>
      </c>
      <c r="T276" s="31">
        <v>2.6</v>
      </c>
      <c r="U276" s="31">
        <v>8.6</v>
      </c>
    </row>
    <row r="277" spans="1:21" ht="16.5" customHeight="1" x14ac:dyDescent="0.25">
      <c r="A277" s="7"/>
      <c r="B277" s="7" t="s">
        <v>365</v>
      </c>
      <c r="C277" s="7"/>
      <c r="D277" s="7"/>
      <c r="E277" s="7"/>
      <c r="F277" s="7"/>
      <c r="G277" s="7"/>
      <c r="H277" s="7"/>
      <c r="I277" s="7"/>
      <c r="J277" s="7"/>
      <c r="K277" s="7"/>
      <c r="L277" s="9"/>
      <c r="M277" s="10"/>
      <c r="N277" s="10"/>
      <c r="O277" s="10"/>
      <c r="P277" s="10"/>
      <c r="Q277" s="10"/>
      <c r="R277" s="10"/>
      <c r="S277" s="10"/>
      <c r="T277" s="10"/>
      <c r="U277" s="10"/>
    </row>
    <row r="278" spans="1:21" ht="16.5" customHeight="1" x14ac:dyDescent="0.25">
      <c r="A278" s="7"/>
      <c r="B278" s="7"/>
      <c r="C278" s="7" t="s">
        <v>499</v>
      </c>
      <c r="D278" s="7"/>
      <c r="E278" s="7"/>
      <c r="F278" s="7"/>
      <c r="G278" s="7"/>
      <c r="H278" s="7"/>
      <c r="I278" s="7"/>
      <c r="J278" s="7"/>
      <c r="K278" s="7"/>
      <c r="L278" s="9" t="s">
        <v>300</v>
      </c>
      <c r="M278" s="41">
        <v>4885.8999999999996</v>
      </c>
      <c r="N278" s="41">
        <v>3846.4</v>
      </c>
      <c r="O278" s="41">
        <v>3094.2</v>
      </c>
      <c r="P278" s="41">
        <v>1722.5</v>
      </c>
      <c r="Q278" s="41">
        <v>1095.5</v>
      </c>
      <c r="R278" s="29">
        <v>329.4</v>
      </c>
      <c r="S278" s="29">
        <v>267.39999999999998</v>
      </c>
      <c r="T278" s="29">
        <v>173.6</v>
      </c>
      <c r="U278" s="42">
        <v>15415</v>
      </c>
    </row>
    <row r="279" spans="1:21" ht="16.5" customHeight="1" x14ac:dyDescent="0.25">
      <c r="A279" s="7"/>
      <c r="B279" s="7" t="s">
        <v>363</v>
      </c>
      <c r="C279" s="7"/>
      <c r="D279" s="7"/>
      <c r="E279" s="7"/>
      <c r="F279" s="7"/>
      <c r="G279" s="7"/>
      <c r="H279" s="7"/>
      <c r="I279" s="7"/>
      <c r="J279" s="7"/>
      <c r="K279" s="7"/>
      <c r="L279" s="9"/>
      <c r="M279" s="10"/>
      <c r="N279" s="10"/>
      <c r="O279" s="10"/>
      <c r="P279" s="10"/>
      <c r="Q279" s="10"/>
      <c r="R279" s="10"/>
      <c r="S279" s="10"/>
      <c r="T279" s="10"/>
      <c r="U279" s="10"/>
    </row>
    <row r="280" spans="1:21" ht="16.5" customHeight="1" x14ac:dyDescent="0.25">
      <c r="A280" s="7"/>
      <c r="B280" s="7"/>
      <c r="C280" s="7" t="s">
        <v>499</v>
      </c>
      <c r="D280" s="7"/>
      <c r="E280" s="7"/>
      <c r="F280" s="7"/>
      <c r="G280" s="7"/>
      <c r="H280" s="7"/>
      <c r="I280" s="7"/>
      <c r="J280" s="7"/>
      <c r="K280" s="7"/>
      <c r="L280" s="9" t="s">
        <v>317</v>
      </c>
      <c r="M280" s="21">
        <v>44217</v>
      </c>
      <c r="N280" s="21">
        <v>32165</v>
      </c>
      <c r="O280" s="21">
        <v>28566</v>
      </c>
      <c r="P280" s="21">
        <v>10173</v>
      </c>
      <c r="Q280" s="21">
        <v>12912</v>
      </c>
      <c r="R280" s="23">
        <v>3208</v>
      </c>
      <c r="S280" s="23">
        <v>1731</v>
      </c>
      <c r="T280" s="20">
        <v>451</v>
      </c>
      <c r="U280" s="18">
        <v>132169</v>
      </c>
    </row>
    <row r="281" spans="1:21" ht="16.5" customHeight="1" x14ac:dyDescent="0.25">
      <c r="A281" s="7"/>
      <c r="B281" s="7" t="s">
        <v>500</v>
      </c>
      <c r="C281" s="7"/>
      <c r="D281" s="7"/>
      <c r="E281" s="7"/>
      <c r="F281" s="7"/>
      <c r="G281" s="7"/>
      <c r="H281" s="7"/>
      <c r="I281" s="7"/>
      <c r="J281" s="7"/>
      <c r="K281" s="7"/>
      <c r="L281" s="9"/>
      <c r="M281" s="10"/>
      <c r="N281" s="10"/>
      <c r="O281" s="10"/>
      <c r="P281" s="10"/>
      <c r="Q281" s="10"/>
      <c r="R281" s="10"/>
      <c r="S281" s="10"/>
      <c r="T281" s="10"/>
      <c r="U281" s="10"/>
    </row>
    <row r="282" spans="1:21" ht="16.5" customHeight="1" x14ac:dyDescent="0.25">
      <c r="A282" s="7"/>
      <c r="B282" s="7"/>
      <c r="C282" s="7" t="s">
        <v>334</v>
      </c>
      <c r="D282" s="7"/>
      <c r="E282" s="7"/>
      <c r="F282" s="7"/>
      <c r="G282" s="7"/>
      <c r="H282" s="7"/>
      <c r="I282" s="7"/>
      <c r="J282" s="7"/>
      <c r="K282" s="7"/>
      <c r="L282" s="9" t="s">
        <v>216</v>
      </c>
      <c r="M282" s="32">
        <v>75.400000000000006</v>
      </c>
      <c r="N282" s="32">
        <v>77.2</v>
      </c>
      <c r="O282" s="32">
        <v>62.7</v>
      </c>
      <c r="P282" s="32">
        <v>76.3</v>
      </c>
      <c r="Q282" s="32">
        <v>74.099999999999994</v>
      </c>
      <c r="R282" s="30" t="s">
        <v>128</v>
      </c>
      <c r="S282" s="32">
        <v>99.8</v>
      </c>
      <c r="T282" s="30" t="s">
        <v>128</v>
      </c>
      <c r="U282" s="32">
        <v>71.3</v>
      </c>
    </row>
    <row r="283" spans="1:21" ht="16.5" customHeight="1" x14ac:dyDescent="0.25">
      <c r="A283" s="7"/>
      <c r="B283" s="7"/>
      <c r="C283" s="7" t="s">
        <v>495</v>
      </c>
      <c r="D283" s="7"/>
      <c r="E283" s="7"/>
      <c r="F283" s="7"/>
      <c r="G283" s="7"/>
      <c r="H283" s="7"/>
      <c r="I283" s="7"/>
      <c r="J283" s="7"/>
      <c r="K283" s="7"/>
      <c r="L283" s="9" t="s">
        <v>216</v>
      </c>
      <c r="M283" s="32">
        <v>18.399999999999999</v>
      </c>
      <c r="N283" s="32">
        <v>18.600000000000001</v>
      </c>
      <c r="O283" s="32">
        <v>19.5</v>
      </c>
      <c r="P283" s="31">
        <v>8.6999999999999993</v>
      </c>
      <c r="Q283" s="32">
        <v>10.4</v>
      </c>
      <c r="R283" s="32">
        <v>66.5</v>
      </c>
      <c r="S283" s="31">
        <v>0.2</v>
      </c>
      <c r="T283" s="30" t="s">
        <v>128</v>
      </c>
      <c r="U283" s="32">
        <v>17.5</v>
      </c>
    </row>
    <row r="284" spans="1:21" ht="16.5" customHeight="1" x14ac:dyDescent="0.25">
      <c r="A284" s="7"/>
      <c r="B284" s="7"/>
      <c r="C284" s="7" t="s">
        <v>496</v>
      </c>
      <c r="D284" s="7"/>
      <c r="E284" s="7"/>
      <c r="F284" s="7"/>
      <c r="G284" s="7"/>
      <c r="H284" s="7"/>
      <c r="I284" s="7"/>
      <c r="J284" s="7"/>
      <c r="K284" s="7"/>
      <c r="L284" s="9" t="s">
        <v>216</v>
      </c>
      <c r="M284" s="31">
        <v>5.7</v>
      </c>
      <c r="N284" s="31">
        <v>4.0999999999999996</v>
      </c>
      <c r="O284" s="32">
        <v>14.8</v>
      </c>
      <c r="P284" s="31">
        <v>7.4</v>
      </c>
      <c r="Q284" s="32">
        <v>11.8</v>
      </c>
      <c r="R284" s="32">
        <v>31.4</v>
      </c>
      <c r="S284" s="30" t="s">
        <v>128</v>
      </c>
      <c r="T284" s="32">
        <v>58.7</v>
      </c>
      <c r="U284" s="31">
        <v>8.8000000000000007</v>
      </c>
    </row>
    <row r="285" spans="1:21" ht="16.5" customHeight="1" x14ac:dyDescent="0.25">
      <c r="A285" s="7"/>
      <c r="B285" s="7"/>
      <c r="C285" s="7" t="s">
        <v>485</v>
      </c>
      <c r="D285" s="7"/>
      <c r="E285" s="7"/>
      <c r="F285" s="7"/>
      <c r="G285" s="7"/>
      <c r="H285" s="7"/>
      <c r="I285" s="7"/>
      <c r="J285" s="7"/>
      <c r="K285" s="7"/>
      <c r="L285" s="9" t="s">
        <v>216</v>
      </c>
      <c r="M285" s="31">
        <v>0.5</v>
      </c>
      <c r="N285" s="31">
        <v>0.1</v>
      </c>
      <c r="O285" s="31">
        <v>3</v>
      </c>
      <c r="P285" s="31">
        <v>7.5</v>
      </c>
      <c r="Q285" s="31">
        <v>3.6</v>
      </c>
      <c r="R285" s="31">
        <v>2.1</v>
      </c>
      <c r="S285" s="30" t="s">
        <v>128</v>
      </c>
      <c r="T285" s="32">
        <v>41.3</v>
      </c>
      <c r="U285" s="31">
        <v>2.4</v>
      </c>
    </row>
    <row r="286" spans="1:21" ht="16.5" customHeight="1" x14ac:dyDescent="0.25">
      <c r="A286" s="7"/>
      <c r="B286" s="7" t="s">
        <v>501</v>
      </c>
      <c r="C286" s="7"/>
      <c r="D286" s="7"/>
      <c r="E286" s="7"/>
      <c r="F286" s="7"/>
      <c r="G286" s="7"/>
      <c r="H286" s="7"/>
      <c r="I286" s="7"/>
      <c r="J286" s="7"/>
      <c r="K286" s="7"/>
      <c r="L286" s="9"/>
      <c r="M286" s="10"/>
      <c r="N286" s="10"/>
      <c r="O286" s="10"/>
      <c r="P286" s="10"/>
      <c r="Q286" s="10"/>
      <c r="R286" s="10"/>
      <c r="S286" s="10"/>
      <c r="T286" s="10"/>
      <c r="U286" s="10"/>
    </row>
    <row r="287" spans="1:21" ht="16.5" customHeight="1" x14ac:dyDescent="0.25">
      <c r="A287" s="7"/>
      <c r="B287" s="7"/>
      <c r="C287" s="7" t="s">
        <v>334</v>
      </c>
      <c r="D287" s="7"/>
      <c r="E287" s="7"/>
      <c r="F287" s="7"/>
      <c r="G287" s="7"/>
      <c r="H287" s="7"/>
      <c r="I287" s="7"/>
      <c r="J287" s="7"/>
      <c r="K287" s="7"/>
      <c r="L287" s="9" t="s">
        <v>216</v>
      </c>
      <c r="M287" s="32">
        <v>67.099999999999994</v>
      </c>
      <c r="N287" s="32">
        <v>70.400000000000006</v>
      </c>
      <c r="O287" s="32">
        <v>59.9</v>
      </c>
      <c r="P287" s="32">
        <v>76.900000000000006</v>
      </c>
      <c r="Q287" s="32">
        <v>74.3</v>
      </c>
      <c r="R287" s="31">
        <v>1.7</v>
      </c>
      <c r="S287" s="32">
        <v>96.6</v>
      </c>
      <c r="T287" s="31">
        <v>4.2</v>
      </c>
      <c r="U287" s="32">
        <v>66.599999999999994</v>
      </c>
    </row>
    <row r="288" spans="1:21" ht="16.5" customHeight="1" x14ac:dyDescent="0.25">
      <c r="A288" s="7"/>
      <c r="B288" s="7"/>
      <c r="C288" s="7" t="s">
        <v>495</v>
      </c>
      <c r="D288" s="7"/>
      <c r="E288" s="7"/>
      <c r="F288" s="7"/>
      <c r="G288" s="7"/>
      <c r="H288" s="7"/>
      <c r="I288" s="7"/>
      <c r="J288" s="7"/>
      <c r="K288" s="7"/>
      <c r="L288" s="9" t="s">
        <v>216</v>
      </c>
      <c r="M288" s="32">
        <v>24.3</v>
      </c>
      <c r="N288" s="32">
        <v>23.3</v>
      </c>
      <c r="O288" s="32">
        <v>23.8</v>
      </c>
      <c r="P288" s="32">
        <v>10.199999999999999</v>
      </c>
      <c r="Q288" s="31">
        <v>9.1999999999999993</v>
      </c>
      <c r="R288" s="32">
        <v>67.599999999999994</v>
      </c>
      <c r="S288" s="31">
        <v>2.8</v>
      </c>
      <c r="T288" s="31">
        <v>2.4</v>
      </c>
      <c r="U288" s="32">
        <v>22</v>
      </c>
    </row>
    <row r="289" spans="1:21" ht="16.5" customHeight="1" x14ac:dyDescent="0.25">
      <c r="A289" s="7"/>
      <c r="B289" s="7"/>
      <c r="C289" s="7" t="s">
        <v>496</v>
      </c>
      <c r="D289" s="7"/>
      <c r="E289" s="7"/>
      <c r="F289" s="7"/>
      <c r="G289" s="7"/>
      <c r="H289" s="7"/>
      <c r="I289" s="7"/>
      <c r="J289" s="7"/>
      <c r="K289" s="7"/>
      <c r="L289" s="9" t="s">
        <v>216</v>
      </c>
      <c r="M289" s="31">
        <v>8.1</v>
      </c>
      <c r="N289" s="31">
        <v>6.1</v>
      </c>
      <c r="O289" s="32">
        <v>15.1</v>
      </c>
      <c r="P289" s="31">
        <v>8.8000000000000007</v>
      </c>
      <c r="Q289" s="32">
        <v>14.7</v>
      </c>
      <c r="R289" s="32">
        <v>29.6</v>
      </c>
      <c r="S289" s="31">
        <v>0.6</v>
      </c>
      <c r="T289" s="32">
        <v>63.6</v>
      </c>
      <c r="U289" s="32">
        <v>10.4</v>
      </c>
    </row>
    <row r="290" spans="1:21" ht="16.5" customHeight="1" x14ac:dyDescent="0.25">
      <c r="A290" s="7"/>
      <c r="B290" s="7"/>
      <c r="C290" s="7" t="s">
        <v>485</v>
      </c>
      <c r="D290" s="7"/>
      <c r="E290" s="7"/>
      <c r="F290" s="7"/>
      <c r="G290" s="7"/>
      <c r="H290" s="7"/>
      <c r="I290" s="7"/>
      <c r="J290" s="7"/>
      <c r="K290" s="7"/>
      <c r="L290" s="9" t="s">
        <v>216</v>
      </c>
      <c r="M290" s="31">
        <v>0.4</v>
      </c>
      <c r="N290" s="31">
        <v>0.1</v>
      </c>
      <c r="O290" s="31">
        <v>1.2</v>
      </c>
      <c r="P290" s="31">
        <v>3.4</v>
      </c>
      <c r="Q290" s="31">
        <v>1.7</v>
      </c>
      <c r="R290" s="31">
        <v>1.1000000000000001</v>
      </c>
      <c r="S290" s="31" t="s">
        <v>110</v>
      </c>
      <c r="T290" s="32">
        <v>28.8</v>
      </c>
      <c r="U290" s="31">
        <v>1</v>
      </c>
    </row>
    <row r="291" spans="1:21" ht="16.5" customHeight="1" x14ac:dyDescent="0.25">
      <c r="A291" s="7" t="s">
        <v>118</v>
      </c>
      <c r="B291" s="7"/>
      <c r="C291" s="7"/>
      <c r="D291" s="7"/>
      <c r="E291" s="7"/>
      <c r="F291" s="7"/>
      <c r="G291" s="7"/>
      <c r="H291" s="7"/>
      <c r="I291" s="7"/>
      <c r="J291" s="7"/>
      <c r="K291" s="7"/>
      <c r="L291" s="9"/>
      <c r="M291" s="10"/>
      <c r="N291" s="10"/>
      <c r="O291" s="10"/>
      <c r="P291" s="10"/>
      <c r="Q291" s="10"/>
      <c r="R291" s="10"/>
      <c r="S291" s="10"/>
      <c r="T291" s="10"/>
      <c r="U291" s="10"/>
    </row>
    <row r="292" spans="1:21" ht="16.5" customHeight="1" x14ac:dyDescent="0.25">
      <c r="A292" s="7"/>
      <c r="B292" s="7" t="s">
        <v>494</v>
      </c>
      <c r="C292" s="7"/>
      <c r="D292" s="7"/>
      <c r="E292" s="7"/>
      <c r="F292" s="7"/>
      <c r="G292" s="7"/>
      <c r="H292" s="7"/>
      <c r="I292" s="7"/>
      <c r="J292" s="7"/>
      <c r="K292" s="7"/>
      <c r="L292" s="9"/>
      <c r="M292" s="10"/>
      <c r="N292" s="10"/>
      <c r="O292" s="10"/>
      <c r="P292" s="10"/>
      <c r="Q292" s="10"/>
      <c r="R292" s="10"/>
      <c r="S292" s="10"/>
      <c r="T292" s="10"/>
      <c r="U292" s="10"/>
    </row>
    <row r="293" spans="1:21" ht="16.5" customHeight="1" x14ac:dyDescent="0.25">
      <c r="A293" s="7"/>
      <c r="B293" s="7"/>
      <c r="C293" s="7" t="s">
        <v>334</v>
      </c>
      <c r="D293" s="7"/>
      <c r="E293" s="7"/>
      <c r="F293" s="7"/>
      <c r="G293" s="7"/>
      <c r="H293" s="7"/>
      <c r="I293" s="7"/>
      <c r="J293" s="7"/>
      <c r="K293" s="7"/>
      <c r="L293" s="9"/>
      <c r="M293" s="10"/>
      <c r="N293" s="10"/>
      <c r="O293" s="10"/>
      <c r="P293" s="10"/>
      <c r="Q293" s="10"/>
      <c r="R293" s="10"/>
      <c r="S293" s="10"/>
      <c r="T293" s="10"/>
      <c r="U293" s="10"/>
    </row>
    <row r="294" spans="1:21" ht="16.5" customHeight="1" x14ac:dyDescent="0.25">
      <c r="A294" s="7"/>
      <c r="B294" s="7"/>
      <c r="C294" s="7"/>
      <c r="D294" s="7" t="s">
        <v>482</v>
      </c>
      <c r="E294" s="7"/>
      <c r="F294" s="7"/>
      <c r="G294" s="7"/>
      <c r="H294" s="7"/>
      <c r="I294" s="7"/>
      <c r="J294" s="7"/>
      <c r="K294" s="7"/>
      <c r="L294" s="9" t="s">
        <v>367</v>
      </c>
      <c r="M294" s="31">
        <v>8.1999999999999993</v>
      </c>
      <c r="N294" s="31">
        <v>7.7</v>
      </c>
      <c r="O294" s="31">
        <v>8.1</v>
      </c>
      <c r="P294" s="31">
        <v>6.4</v>
      </c>
      <c r="Q294" s="32">
        <v>11.5</v>
      </c>
      <c r="R294" s="30" t="s">
        <v>128</v>
      </c>
      <c r="S294" s="31">
        <v>6.4</v>
      </c>
      <c r="T294" s="30" t="s">
        <v>128</v>
      </c>
      <c r="U294" s="31">
        <v>8</v>
      </c>
    </row>
    <row r="295" spans="1:21" ht="29.4" customHeight="1" x14ac:dyDescent="0.25">
      <c r="A295" s="7"/>
      <c r="B295" s="7"/>
      <c r="C295" s="7"/>
      <c r="D295" s="74" t="s">
        <v>483</v>
      </c>
      <c r="E295" s="74"/>
      <c r="F295" s="74"/>
      <c r="G295" s="74"/>
      <c r="H295" s="74"/>
      <c r="I295" s="74"/>
      <c r="J295" s="74"/>
      <c r="K295" s="74"/>
      <c r="L295" s="9" t="s">
        <v>367</v>
      </c>
      <c r="M295" s="29">
        <v>491.3</v>
      </c>
      <c r="N295" s="29">
        <v>467.9</v>
      </c>
      <c r="O295" s="29">
        <v>476.2</v>
      </c>
      <c r="P295" s="29">
        <v>330.8</v>
      </c>
      <c r="Q295" s="29">
        <v>633.1</v>
      </c>
      <c r="R295" s="30" t="s">
        <v>128</v>
      </c>
      <c r="S295" s="29">
        <v>328.1</v>
      </c>
      <c r="T295" s="30" t="s">
        <v>128</v>
      </c>
      <c r="U295" s="29">
        <v>465.6</v>
      </c>
    </row>
    <row r="296" spans="1:21" ht="16.5" customHeight="1" x14ac:dyDescent="0.25">
      <c r="A296" s="7"/>
      <c r="B296" s="7"/>
      <c r="C296" s="7" t="s">
        <v>495</v>
      </c>
      <c r="D296" s="7"/>
      <c r="E296" s="7"/>
      <c r="F296" s="7"/>
      <c r="G296" s="7"/>
      <c r="H296" s="7"/>
      <c r="I296" s="7"/>
      <c r="J296" s="7"/>
      <c r="K296" s="7"/>
      <c r="L296" s="9"/>
      <c r="M296" s="10"/>
      <c r="N296" s="10"/>
      <c r="O296" s="10"/>
      <c r="P296" s="10"/>
      <c r="Q296" s="10"/>
      <c r="R296" s="10"/>
      <c r="S296" s="10"/>
      <c r="T296" s="10"/>
      <c r="U296" s="10"/>
    </row>
    <row r="297" spans="1:21" ht="16.5" customHeight="1" x14ac:dyDescent="0.25">
      <c r="A297" s="7"/>
      <c r="B297" s="7"/>
      <c r="C297" s="7"/>
      <c r="D297" s="7" t="s">
        <v>482</v>
      </c>
      <c r="E297" s="7"/>
      <c r="F297" s="7"/>
      <c r="G297" s="7"/>
      <c r="H297" s="7"/>
      <c r="I297" s="7"/>
      <c r="J297" s="7"/>
      <c r="K297" s="7"/>
      <c r="L297" s="9" t="s">
        <v>367</v>
      </c>
      <c r="M297" s="32">
        <v>11.5</v>
      </c>
      <c r="N297" s="32">
        <v>10.1</v>
      </c>
      <c r="O297" s="32">
        <v>10.9</v>
      </c>
      <c r="P297" s="31">
        <v>7</v>
      </c>
      <c r="Q297" s="32">
        <v>10.8</v>
      </c>
      <c r="R297" s="31">
        <v>9.4</v>
      </c>
      <c r="S297" s="29">
        <v>186.3</v>
      </c>
      <c r="T297" s="30" t="s">
        <v>128</v>
      </c>
      <c r="U297" s="32">
        <v>10.5</v>
      </c>
    </row>
    <row r="298" spans="1:21" ht="29.4" customHeight="1" x14ac:dyDescent="0.25">
      <c r="A298" s="7"/>
      <c r="B298" s="7"/>
      <c r="C298" s="7"/>
      <c r="D298" s="74" t="s">
        <v>483</v>
      </c>
      <c r="E298" s="74"/>
      <c r="F298" s="74"/>
      <c r="G298" s="74"/>
      <c r="H298" s="74"/>
      <c r="I298" s="74"/>
      <c r="J298" s="74"/>
      <c r="K298" s="74"/>
      <c r="L298" s="9" t="s">
        <v>367</v>
      </c>
      <c r="M298" s="29">
        <v>487.9</v>
      </c>
      <c r="N298" s="29">
        <v>419</v>
      </c>
      <c r="O298" s="29">
        <v>413</v>
      </c>
      <c r="P298" s="29">
        <v>293.7</v>
      </c>
      <c r="Q298" s="29">
        <v>569.1</v>
      </c>
      <c r="R298" s="29">
        <v>540.6</v>
      </c>
      <c r="S298" s="30" t="s">
        <v>337</v>
      </c>
      <c r="T298" s="30" t="s">
        <v>128</v>
      </c>
      <c r="U298" s="29">
        <v>442.2</v>
      </c>
    </row>
    <row r="299" spans="1:21" ht="16.5" customHeight="1" x14ac:dyDescent="0.25">
      <c r="A299" s="7"/>
      <c r="B299" s="7"/>
      <c r="C299" s="7" t="s">
        <v>496</v>
      </c>
      <c r="D299" s="7"/>
      <c r="E299" s="7"/>
      <c r="F299" s="7"/>
      <c r="G299" s="7"/>
      <c r="H299" s="7"/>
      <c r="I299" s="7"/>
      <c r="J299" s="7"/>
      <c r="K299" s="7"/>
      <c r="L299" s="9"/>
      <c r="M299" s="10"/>
      <c r="N299" s="10"/>
      <c r="O299" s="10"/>
      <c r="P299" s="10"/>
      <c r="Q299" s="10"/>
      <c r="R299" s="10"/>
      <c r="S299" s="10"/>
      <c r="T299" s="10"/>
      <c r="U299" s="10"/>
    </row>
    <row r="300" spans="1:21" ht="16.5" customHeight="1" x14ac:dyDescent="0.25">
      <c r="A300" s="7"/>
      <c r="B300" s="7"/>
      <c r="C300" s="7"/>
      <c r="D300" s="7" t="s">
        <v>482</v>
      </c>
      <c r="E300" s="7"/>
      <c r="F300" s="7"/>
      <c r="G300" s="7"/>
      <c r="H300" s="7"/>
      <c r="I300" s="7"/>
      <c r="J300" s="7"/>
      <c r="K300" s="7"/>
      <c r="L300" s="9" t="s">
        <v>367</v>
      </c>
      <c r="M300" s="32">
        <v>12.1</v>
      </c>
      <c r="N300" s="32">
        <v>11.7</v>
      </c>
      <c r="O300" s="31">
        <v>9.3000000000000007</v>
      </c>
      <c r="P300" s="31">
        <v>7.1</v>
      </c>
      <c r="Q300" s="32">
        <v>14.6</v>
      </c>
      <c r="R300" s="31">
        <v>8.8000000000000007</v>
      </c>
      <c r="S300" s="30" t="s">
        <v>128</v>
      </c>
      <c r="T300" s="31">
        <v>3.6</v>
      </c>
      <c r="U300" s="31">
        <v>9.9</v>
      </c>
    </row>
    <row r="301" spans="1:21" ht="29.4" customHeight="1" x14ac:dyDescent="0.25">
      <c r="A301" s="7"/>
      <c r="B301" s="7"/>
      <c r="C301" s="7"/>
      <c r="D301" s="74" t="s">
        <v>483</v>
      </c>
      <c r="E301" s="74"/>
      <c r="F301" s="74"/>
      <c r="G301" s="74"/>
      <c r="H301" s="74"/>
      <c r="I301" s="74"/>
      <c r="J301" s="74"/>
      <c r="K301" s="74"/>
      <c r="L301" s="9" t="s">
        <v>367</v>
      </c>
      <c r="M301" s="29">
        <v>478.3</v>
      </c>
      <c r="N301" s="29">
        <v>443.6</v>
      </c>
      <c r="O301" s="29">
        <v>474.1</v>
      </c>
      <c r="P301" s="29">
        <v>285.39999999999998</v>
      </c>
      <c r="Q301" s="29">
        <v>600.29999999999995</v>
      </c>
      <c r="R301" s="29">
        <v>399.5</v>
      </c>
      <c r="S301" s="30" t="s">
        <v>128</v>
      </c>
      <c r="T301" s="29">
        <v>164.6</v>
      </c>
      <c r="U301" s="29">
        <v>432.8</v>
      </c>
    </row>
    <row r="302" spans="1:21" ht="16.5" customHeight="1" x14ac:dyDescent="0.25">
      <c r="A302" s="7"/>
      <c r="B302" s="7"/>
      <c r="C302" s="7" t="s">
        <v>485</v>
      </c>
      <c r="D302" s="7"/>
      <c r="E302" s="7"/>
      <c r="F302" s="7"/>
      <c r="G302" s="7"/>
      <c r="H302" s="7"/>
      <c r="I302" s="7"/>
      <c r="J302" s="7"/>
      <c r="K302" s="7"/>
      <c r="L302" s="9"/>
      <c r="M302" s="10"/>
      <c r="N302" s="10"/>
      <c r="O302" s="10"/>
      <c r="P302" s="10"/>
      <c r="Q302" s="10"/>
      <c r="R302" s="10"/>
      <c r="S302" s="10"/>
      <c r="T302" s="10"/>
      <c r="U302" s="10"/>
    </row>
    <row r="303" spans="1:21" ht="16.5" customHeight="1" x14ac:dyDescent="0.25">
      <c r="A303" s="7"/>
      <c r="B303" s="7"/>
      <c r="C303" s="7"/>
      <c r="D303" s="7" t="s">
        <v>482</v>
      </c>
      <c r="E303" s="7"/>
      <c r="F303" s="7"/>
      <c r="G303" s="7"/>
      <c r="H303" s="7"/>
      <c r="I303" s="7"/>
      <c r="J303" s="7"/>
      <c r="K303" s="7"/>
      <c r="L303" s="9" t="s">
        <v>367</v>
      </c>
      <c r="M303" s="32">
        <v>10</v>
      </c>
      <c r="N303" s="32">
        <v>10.8</v>
      </c>
      <c r="O303" s="31">
        <v>4.3</v>
      </c>
      <c r="P303" s="31">
        <v>4.0999999999999996</v>
      </c>
      <c r="Q303" s="32">
        <v>10.3</v>
      </c>
      <c r="R303" s="31">
        <v>4.5999999999999996</v>
      </c>
      <c r="S303" s="30" t="s">
        <v>128</v>
      </c>
      <c r="T303" s="31">
        <v>2.8</v>
      </c>
      <c r="U303" s="31">
        <v>4.9000000000000004</v>
      </c>
    </row>
    <row r="304" spans="1:21" ht="29.4" customHeight="1" x14ac:dyDescent="0.25">
      <c r="A304" s="7"/>
      <c r="B304" s="7"/>
      <c r="C304" s="7"/>
      <c r="D304" s="74" t="s">
        <v>483</v>
      </c>
      <c r="E304" s="74"/>
      <c r="F304" s="74"/>
      <c r="G304" s="74"/>
      <c r="H304" s="74"/>
      <c r="I304" s="74"/>
      <c r="J304" s="74"/>
      <c r="K304" s="74"/>
      <c r="L304" s="9" t="s">
        <v>367</v>
      </c>
      <c r="M304" s="29">
        <v>516.6</v>
      </c>
      <c r="N304" s="29">
        <v>376.5</v>
      </c>
      <c r="O304" s="29">
        <v>313.60000000000002</v>
      </c>
      <c r="P304" s="29">
        <v>282.8</v>
      </c>
      <c r="Q304" s="29">
        <v>693.4</v>
      </c>
      <c r="R304" s="29">
        <v>271.2</v>
      </c>
      <c r="S304" s="30" t="s">
        <v>128</v>
      </c>
      <c r="T304" s="32">
        <v>93.5</v>
      </c>
      <c r="U304" s="29">
        <v>277.7</v>
      </c>
    </row>
    <row r="305" spans="1:21" ht="16.5" customHeight="1" x14ac:dyDescent="0.25">
      <c r="A305" s="7"/>
      <c r="B305" s="7"/>
      <c r="C305" s="7" t="s">
        <v>497</v>
      </c>
      <c r="D305" s="7"/>
      <c r="E305" s="7"/>
      <c r="F305" s="7"/>
      <c r="G305" s="7"/>
      <c r="H305" s="7"/>
      <c r="I305" s="7"/>
      <c r="J305" s="7"/>
      <c r="K305" s="7"/>
      <c r="L305" s="9"/>
      <c r="M305" s="10"/>
      <c r="N305" s="10"/>
      <c r="O305" s="10"/>
      <c r="P305" s="10"/>
      <c r="Q305" s="10"/>
      <c r="R305" s="10"/>
      <c r="S305" s="10"/>
      <c r="T305" s="10"/>
      <c r="U305" s="10"/>
    </row>
    <row r="306" spans="1:21" ht="16.5" customHeight="1" x14ac:dyDescent="0.25">
      <c r="A306" s="7"/>
      <c r="B306" s="7"/>
      <c r="C306" s="7"/>
      <c r="D306" s="7" t="s">
        <v>482</v>
      </c>
      <c r="E306" s="7"/>
      <c r="F306" s="7"/>
      <c r="G306" s="7"/>
      <c r="H306" s="7"/>
      <c r="I306" s="7"/>
      <c r="J306" s="7"/>
      <c r="K306" s="7"/>
      <c r="L306" s="9" t="s">
        <v>367</v>
      </c>
      <c r="M306" s="31">
        <v>8.9</v>
      </c>
      <c r="N306" s="31">
        <v>8.1</v>
      </c>
      <c r="O306" s="31">
        <v>8.8000000000000007</v>
      </c>
      <c r="P306" s="31">
        <v>6.4</v>
      </c>
      <c r="Q306" s="32">
        <v>11.4</v>
      </c>
      <c r="R306" s="31">
        <v>9.6</v>
      </c>
      <c r="S306" s="31">
        <v>6.7</v>
      </c>
      <c r="T306" s="30" t="s">
        <v>128</v>
      </c>
      <c r="U306" s="31">
        <v>8.5</v>
      </c>
    </row>
    <row r="307" spans="1:21" ht="29.4" customHeight="1" x14ac:dyDescent="0.25">
      <c r="A307" s="7"/>
      <c r="B307" s="7"/>
      <c r="C307" s="7"/>
      <c r="D307" s="74" t="s">
        <v>483</v>
      </c>
      <c r="E307" s="74"/>
      <c r="F307" s="74"/>
      <c r="G307" s="74"/>
      <c r="H307" s="74"/>
      <c r="I307" s="74"/>
      <c r="J307" s="74"/>
      <c r="K307" s="74"/>
      <c r="L307" s="9" t="s">
        <v>367</v>
      </c>
      <c r="M307" s="29">
        <v>490.4</v>
      </c>
      <c r="N307" s="29">
        <v>455.1</v>
      </c>
      <c r="O307" s="29">
        <v>455.6</v>
      </c>
      <c r="P307" s="29">
        <v>326.3</v>
      </c>
      <c r="Q307" s="29">
        <v>624.9</v>
      </c>
      <c r="R307" s="29">
        <v>552</v>
      </c>
      <c r="S307" s="29">
        <v>344.2</v>
      </c>
      <c r="T307" s="30" t="s">
        <v>128</v>
      </c>
      <c r="U307" s="29">
        <v>459.7</v>
      </c>
    </row>
    <row r="308" spans="1:21" ht="16.5" customHeight="1" x14ac:dyDescent="0.25">
      <c r="A308" s="7"/>
      <c r="B308" s="7"/>
      <c r="C308" s="7" t="s">
        <v>498</v>
      </c>
      <c r="D308" s="7"/>
      <c r="E308" s="7"/>
      <c r="F308" s="7"/>
      <c r="G308" s="7"/>
      <c r="H308" s="7"/>
      <c r="I308" s="7"/>
      <c r="J308" s="7"/>
      <c r="K308" s="7"/>
      <c r="L308" s="9"/>
      <c r="M308" s="10"/>
      <c r="N308" s="10"/>
      <c r="O308" s="10"/>
      <c r="P308" s="10"/>
      <c r="Q308" s="10"/>
      <c r="R308" s="10"/>
      <c r="S308" s="10"/>
      <c r="T308" s="10"/>
      <c r="U308" s="10"/>
    </row>
    <row r="309" spans="1:21" ht="16.5" customHeight="1" x14ac:dyDescent="0.25">
      <c r="A309" s="7"/>
      <c r="B309" s="7"/>
      <c r="C309" s="7"/>
      <c r="D309" s="7" t="s">
        <v>482</v>
      </c>
      <c r="E309" s="7"/>
      <c r="F309" s="7"/>
      <c r="G309" s="7"/>
      <c r="H309" s="7"/>
      <c r="I309" s="7"/>
      <c r="J309" s="7"/>
      <c r="K309" s="7"/>
      <c r="L309" s="9" t="s">
        <v>367</v>
      </c>
      <c r="M309" s="32">
        <v>11.9</v>
      </c>
      <c r="N309" s="32">
        <v>11.7</v>
      </c>
      <c r="O309" s="31">
        <v>8.5</v>
      </c>
      <c r="P309" s="31">
        <v>5.6</v>
      </c>
      <c r="Q309" s="32">
        <v>13.6</v>
      </c>
      <c r="R309" s="31">
        <v>8.5</v>
      </c>
      <c r="S309" s="30" t="s">
        <v>128</v>
      </c>
      <c r="T309" s="31">
        <v>3.2</v>
      </c>
      <c r="U309" s="31">
        <v>8.8000000000000007</v>
      </c>
    </row>
    <row r="310" spans="1:21" ht="29.4" customHeight="1" x14ac:dyDescent="0.25">
      <c r="A310" s="7"/>
      <c r="B310" s="7"/>
      <c r="C310" s="7"/>
      <c r="D310" s="74" t="s">
        <v>483</v>
      </c>
      <c r="E310" s="74"/>
      <c r="F310" s="74"/>
      <c r="G310" s="74"/>
      <c r="H310" s="74"/>
      <c r="I310" s="74"/>
      <c r="J310" s="74"/>
      <c r="K310" s="74"/>
      <c r="L310" s="9" t="s">
        <v>367</v>
      </c>
      <c r="M310" s="29">
        <v>480.8</v>
      </c>
      <c r="N310" s="29">
        <v>442.2</v>
      </c>
      <c r="O310" s="29">
        <v>453.9</v>
      </c>
      <c r="P310" s="29">
        <v>284.39999999999998</v>
      </c>
      <c r="Q310" s="29">
        <v>614.9</v>
      </c>
      <c r="R310" s="29">
        <v>393.2</v>
      </c>
      <c r="S310" s="30" t="s">
        <v>128</v>
      </c>
      <c r="T310" s="29">
        <v>129.5</v>
      </c>
      <c r="U310" s="29">
        <v>405.9</v>
      </c>
    </row>
    <row r="311" spans="1:21" ht="16.5" customHeight="1" x14ac:dyDescent="0.25">
      <c r="A311" s="7"/>
      <c r="B311" s="7"/>
      <c r="C311" s="7" t="s">
        <v>499</v>
      </c>
      <c r="D311" s="7"/>
      <c r="E311" s="7"/>
      <c r="F311" s="7"/>
      <c r="G311" s="7"/>
      <c r="H311" s="7"/>
      <c r="I311" s="7"/>
      <c r="J311" s="7"/>
      <c r="K311" s="7"/>
      <c r="L311" s="9"/>
      <c r="M311" s="10"/>
      <c r="N311" s="10"/>
      <c r="O311" s="10"/>
      <c r="P311" s="10"/>
      <c r="Q311" s="10"/>
      <c r="R311" s="10"/>
      <c r="S311" s="10"/>
      <c r="T311" s="10"/>
      <c r="U311" s="10"/>
    </row>
    <row r="312" spans="1:21" ht="16.5" customHeight="1" x14ac:dyDescent="0.25">
      <c r="A312" s="7"/>
      <c r="B312" s="7"/>
      <c r="C312" s="7"/>
      <c r="D312" s="7" t="s">
        <v>482</v>
      </c>
      <c r="E312" s="7"/>
      <c r="F312" s="7"/>
      <c r="G312" s="7"/>
      <c r="H312" s="7"/>
      <c r="I312" s="7"/>
      <c r="J312" s="7"/>
      <c r="K312" s="7"/>
      <c r="L312" s="9" t="s">
        <v>367</v>
      </c>
      <c r="M312" s="31">
        <v>9</v>
      </c>
      <c r="N312" s="31">
        <v>8.3000000000000007</v>
      </c>
      <c r="O312" s="31">
        <v>8.6999999999999993</v>
      </c>
      <c r="P312" s="31">
        <v>6.3</v>
      </c>
      <c r="Q312" s="32">
        <v>11.8</v>
      </c>
      <c r="R312" s="31">
        <v>9.1999999999999993</v>
      </c>
      <c r="S312" s="31">
        <v>6.8</v>
      </c>
      <c r="T312" s="31">
        <v>3.4</v>
      </c>
      <c r="U312" s="31">
        <v>8.5</v>
      </c>
    </row>
    <row r="313" spans="1:21" ht="16.5" customHeight="1" x14ac:dyDescent="0.25">
      <c r="A313" s="7"/>
      <c r="B313" s="7" t="s">
        <v>365</v>
      </c>
      <c r="C313" s="7"/>
      <c r="D313" s="7"/>
      <c r="E313" s="7"/>
      <c r="F313" s="7"/>
      <c r="G313" s="7"/>
      <c r="H313" s="7"/>
      <c r="I313" s="7"/>
      <c r="J313" s="7"/>
      <c r="K313" s="7"/>
      <c r="L313" s="9"/>
      <c r="M313" s="10"/>
      <c r="N313" s="10"/>
      <c r="O313" s="10"/>
      <c r="P313" s="10"/>
      <c r="Q313" s="10"/>
      <c r="R313" s="10"/>
      <c r="S313" s="10"/>
      <c r="T313" s="10"/>
      <c r="U313" s="10"/>
    </row>
    <row r="314" spans="1:21" ht="16.5" customHeight="1" x14ac:dyDescent="0.25">
      <c r="A314" s="7"/>
      <c r="B314" s="7"/>
      <c r="C314" s="7" t="s">
        <v>499</v>
      </c>
      <c r="D314" s="7"/>
      <c r="E314" s="7"/>
      <c r="F314" s="7"/>
      <c r="G314" s="7"/>
      <c r="H314" s="7"/>
      <c r="I314" s="7"/>
      <c r="J314" s="7"/>
      <c r="K314" s="7"/>
      <c r="L314" s="9" t="s">
        <v>300</v>
      </c>
      <c r="M314" s="41">
        <v>4838.2</v>
      </c>
      <c r="N314" s="41">
        <v>3792.1</v>
      </c>
      <c r="O314" s="41">
        <v>3050.9</v>
      </c>
      <c r="P314" s="41">
        <v>1669.7</v>
      </c>
      <c r="Q314" s="41">
        <v>1091.4000000000001</v>
      </c>
      <c r="R314" s="29">
        <v>331.1</v>
      </c>
      <c r="S314" s="29">
        <v>265.10000000000002</v>
      </c>
      <c r="T314" s="29">
        <v>168.7</v>
      </c>
      <c r="U314" s="42">
        <v>15207.2</v>
      </c>
    </row>
    <row r="315" spans="1:21" ht="16.5" customHeight="1" x14ac:dyDescent="0.25">
      <c r="A315" s="7"/>
      <c r="B315" s="7" t="s">
        <v>363</v>
      </c>
      <c r="C315" s="7"/>
      <c r="D315" s="7"/>
      <c r="E315" s="7"/>
      <c r="F315" s="7"/>
      <c r="G315" s="7"/>
      <c r="H315" s="7"/>
      <c r="I315" s="7"/>
      <c r="J315" s="7"/>
      <c r="K315" s="7"/>
      <c r="L315" s="9"/>
      <c r="M315" s="10"/>
      <c r="N315" s="10"/>
      <c r="O315" s="10"/>
      <c r="P315" s="10"/>
      <c r="Q315" s="10"/>
      <c r="R315" s="10"/>
      <c r="S315" s="10"/>
      <c r="T315" s="10"/>
      <c r="U315" s="10"/>
    </row>
    <row r="316" spans="1:21" ht="16.5" customHeight="1" x14ac:dyDescent="0.25">
      <c r="A316" s="7"/>
      <c r="B316" s="7"/>
      <c r="C316" s="7" t="s">
        <v>499</v>
      </c>
      <c r="D316" s="7"/>
      <c r="E316" s="7"/>
      <c r="F316" s="7"/>
      <c r="G316" s="7"/>
      <c r="H316" s="7"/>
      <c r="I316" s="7"/>
      <c r="J316" s="7"/>
      <c r="K316" s="7"/>
      <c r="L316" s="9" t="s">
        <v>317</v>
      </c>
      <c r="M316" s="21">
        <v>43777</v>
      </c>
      <c r="N316" s="21">
        <v>31486</v>
      </c>
      <c r="O316" s="21">
        <v>26667</v>
      </c>
      <c r="P316" s="21">
        <v>10536</v>
      </c>
      <c r="Q316" s="21">
        <v>12846</v>
      </c>
      <c r="R316" s="23">
        <v>3061</v>
      </c>
      <c r="S316" s="23">
        <v>1801</v>
      </c>
      <c r="T316" s="20">
        <v>579</v>
      </c>
      <c r="U316" s="18">
        <v>129698</v>
      </c>
    </row>
    <row r="317" spans="1:21" ht="16.5" customHeight="1" x14ac:dyDescent="0.25">
      <c r="A317" s="7"/>
      <c r="B317" s="7" t="s">
        <v>500</v>
      </c>
      <c r="C317" s="7"/>
      <c r="D317" s="7"/>
      <c r="E317" s="7"/>
      <c r="F317" s="7"/>
      <c r="G317" s="7"/>
      <c r="H317" s="7"/>
      <c r="I317" s="7"/>
      <c r="J317" s="7"/>
      <c r="K317" s="7"/>
      <c r="L317" s="9"/>
      <c r="M317" s="10"/>
      <c r="N317" s="10"/>
      <c r="O317" s="10"/>
      <c r="P317" s="10"/>
      <c r="Q317" s="10"/>
      <c r="R317" s="10"/>
      <c r="S317" s="10"/>
      <c r="T317" s="10"/>
      <c r="U317" s="10"/>
    </row>
    <row r="318" spans="1:21" ht="16.5" customHeight="1" x14ac:dyDescent="0.25">
      <c r="A318" s="7"/>
      <c r="B318" s="7"/>
      <c r="C318" s="7" t="s">
        <v>334</v>
      </c>
      <c r="D318" s="7"/>
      <c r="E318" s="7"/>
      <c r="F318" s="7"/>
      <c r="G318" s="7"/>
      <c r="H318" s="7"/>
      <c r="I318" s="7"/>
      <c r="J318" s="7"/>
      <c r="K318" s="7"/>
      <c r="L318" s="9" t="s">
        <v>216</v>
      </c>
      <c r="M318" s="32">
        <v>75.400000000000006</v>
      </c>
      <c r="N318" s="32">
        <v>77.2</v>
      </c>
      <c r="O318" s="32">
        <v>62.7</v>
      </c>
      <c r="P318" s="32">
        <v>76.3</v>
      </c>
      <c r="Q318" s="32">
        <v>74.099999999999994</v>
      </c>
      <c r="R318" s="30" t="s">
        <v>128</v>
      </c>
      <c r="S318" s="32">
        <v>99.8</v>
      </c>
      <c r="T318" s="30" t="s">
        <v>128</v>
      </c>
      <c r="U318" s="32">
        <v>71.2</v>
      </c>
    </row>
    <row r="319" spans="1:21" ht="16.5" customHeight="1" x14ac:dyDescent="0.25">
      <c r="A319" s="7"/>
      <c r="B319" s="7"/>
      <c r="C319" s="7" t="s">
        <v>495</v>
      </c>
      <c r="D319" s="7"/>
      <c r="E319" s="7"/>
      <c r="F319" s="7"/>
      <c r="G319" s="7"/>
      <c r="H319" s="7"/>
      <c r="I319" s="7"/>
      <c r="J319" s="7"/>
      <c r="K319" s="7"/>
      <c r="L319" s="9" t="s">
        <v>216</v>
      </c>
      <c r="M319" s="32">
        <v>18.399999999999999</v>
      </c>
      <c r="N319" s="32">
        <v>18.600000000000001</v>
      </c>
      <c r="O319" s="32">
        <v>19.5</v>
      </c>
      <c r="P319" s="31">
        <v>8.6999999999999993</v>
      </c>
      <c r="Q319" s="32">
        <v>10.4</v>
      </c>
      <c r="R319" s="32">
        <v>66.5</v>
      </c>
      <c r="S319" s="31">
        <v>0.2</v>
      </c>
      <c r="T319" s="30" t="s">
        <v>128</v>
      </c>
      <c r="U319" s="32">
        <v>17.600000000000001</v>
      </c>
    </row>
    <row r="320" spans="1:21" ht="16.5" customHeight="1" x14ac:dyDescent="0.25">
      <c r="A320" s="7"/>
      <c r="B320" s="7"/>
      <c r="C320" s="7" t="s">
        <v>496</v>
      </c>
      <c r="D320" s="7"/>
      <c r="E320" s="7"/>
      <c r="F320" s="7"/>
      <c r="G320" s="7"/>
      <c r="H320" s="7"/>
      <c r="I320" s="7"/>
      <c r="J320" s="7"/>
      <c r="K320" s="7"/>
      <c r="L320" s="9" t="s">
        <v>216</v>
      </c>
      <c r="M320" s="31">
        <v>5.7</v>
      </c>
      <c r="N320" s="31">
        <v>4.0999999999999996</v>
      </c>
      <c r="O320" s="32">
        <v>14.8</v>
      </c>
      <c r="P320" s="31">
        <v>7.5</v>
      </c>
      <c r="Q320" s="32">
        <v>11.8</v>
      </c>
      <c r="R320" s="32">
        <v>31.4</v>
      </c>
      <c r="S320" s="30" t="s">
        <v>128</v>
      </c>
      <c r="T320" s="32">
        <v>58.7</v>
      </c>
      <c r="U320" s="31">
        <v>8.8000000000000007</v>
      </c>
    </row>
    <row r="321" spans="1:21" ht="16.5" customHeight="1" x14ac:dyDescent="0.25">
      <c r="A321" s="7"/>
      <c r="B321" s="7"/>
      <c r="C321" s="7" t="s">
        <v>485</v>
      </c>
      <c r="D321" s="7"/>
      <c r="E321" s="7"/>
      <c r="F321" s="7"/>
      <c r="G321" s="7"/>
      <c r="H321" s="7"/>
      <c r="I321" s="7"/>
      <c r="J321" s="7"/>
      <c r="K321" s="7"/>
      <c r="L321" s="9" t="s">
        <v>216</v>
      </c>
      <c r="M321" s="31">
        <v>0.5</v>
      </c>
      <c r="N321" s="31">
        <v>0.1</v>
      </c>
      <c r="O321" s="31">
        <v>3</v>
      </c>
      <c r="P321" s="31">
        <v>7.5</v>
      </c>
      <c r="Q321" s="31">
        <v>3.6</v>
      </c>
      <c r="R321" s="31">
        <v>2.1</v>
      </c>
      <c r="S321" s="30" t="s">
        <v>128</v>
      </c>
      <c r="T321" s="32">
        <v>41.3</v>
      </c>
      <c r="U321" s="31">
        <v>2.4</v>
      </c>
    </row>
    <row r="322" spans="1:21" ht="16.5" customHeight="1" x14ac:dyDescent="0.25">
      <c r="A322" s="7"/>
      <c r="B322" s="7" t="s">
        <v>501</v>
      </c>
      <c r="C322" s="7"/>
      <c r="D322" s="7"/>
      <c r="E322" s="7"/>
      <c r="F322" s="7"/>
      <c r="G322" s="7"/>
      <c r="H322" s="7"/>
      <c r="I322" s="7"/>
      <c r="J322" s="7"/>
      <c r="K322" s="7"/>
      <c r="L322" s="9"/>
      <c r="M322" s="10"/>
      <c r="N322" s="10"/>
      <c r="O322" s="10"/>
      <c r="P322" s="10"/>
      <c r="Q322" s="10"/>
      <c r="R322" s="10"/>
      <c r="S322" s="10"/>
      <c r="T322" s="10"/>
      <c r="U322" s="10"/>
    </row>
    <row r="323" spans="1:21" ht="16.5" customHeight="1" x14ac:dyDescent="0.25">
      <c r="A323" s="7"/>
      <c r="B323" s="7"/>
      <c r="C323" s="7" t="s">
        <v>334</v>
      </c>
      <c r="D323" s="7"/>
      <c r="E323" s="7"/>
      <c r="F323" s="7"/>
      <c r="G323" s="7"/>
      <c r="H323" s="7"/>
      <c r="I323" s="7"/>
      <c r="J323" s="7"/>
      <c r="K323" s="7"/>
      <c r="L323" s="9" t="s">
        <v>216</v>
      </c>
      <c r="M323" s="32">
        <v>68.3</v>
      </c>
      <c r="N323" s="32">
        <v>71.3</v>
      </c>
      <c r="O323" s="32">
        <v>58.3</v>
      </c>
      <c r="P323" s="32">
        <v>77</v>
      </c>
      <c r="Q323" s="32">
        <v>72.599999999999994</v>
      </c>
      <c r="R323" s="31">
        <v>1.4</v>
      </c>
      <c r="S323" s="32">
        <v>94.6</v>
      </c>
      <c r="T323" s="31">
        <v>3.1</v>
      </c>
      <c r="U323" s="32">
        <v>66.8</v>
      </c>
    </row>
    <row r="324" spans="1:21" ht="16.5" customHeight="1" x14ac:dyDescent="0.25">
      <c r="A324" s="7"/>
      <c r="B324" s="7"/>
      <c r="C324" s="7" t="s">
        <v>495</v>
      </c>
      <c r="D324" s="7"/>
      <c r="E324" s="7"/>
      <c r="F324" s="7"/>
      <c r="G324" s="7"/>
      <c r="H324" s="7"/>
      <c r="I324" s="7"/>
      <c r="J324" s="7"/>
      <c r="K324" s="7"/>
      <c r="L324" s="9" t="s">
        <v>216</v>
      </c>
      <c r="M324" s="32">
        <v>23.5</v>
      </c>
      <c r="N324" s="32">
        <v>22.7</v>
      </c>
      <c r="O324" s="32">
        <v>24.3</v>
      </c>
      <c r="P324" s="31">
        <v>9.6</v>
      </c>
      <c r="Q324" s="31">
        <v>9.6</v>
      </c>
      <c r="R324" s="32">
        <v>67.7</v>
      </c>
      <c r="S324" s="31">
        <v>4.7</v>
      </c>
      <c r="T324" s="31">
        <v>1.4</v>
      </c>
      <c r="U324" s="32">
        <v>21.6</v>
      </c>
    </row>
    <row r="325" spans="1:21" ht="16.5" customHeight="1" x14ac:dyDescent="0.25">
      <c r="A325" s="7"/>
      <c r="B325" s="7"/>
      <c r="C325" s="7" t="s">
        <v>496</v>
      </c>
      <c r="D325" s="7"/>
      <c r="E325" s="7"/>
      <c r="F325" s="7"/>
      <c r="G325" s="7"/>
      <c r="H325" s="7"/>
      <c r="I325" s="7"/>
      <c r="J325" s="7"/>
      <c r="K325" s="7"/>
      <c r="L325" s="9" t="s">
        <v>216</v>
      </c>
      <c r="M325" s="31">
        <v>7.6</v>
      </c>
      <c r="N325" s="31">
        <v>5.8</v>
      </c>
      <c r="O325" s="32">
        <v>15.8</v>
      </c>
      <c r="P325" s="31">
        <v>8.4</v>
      </c>
      <c r="Q325" s="32">
        <v>14.7</v>
      </c>
      <c r="R325" s="32">
        <v>29.9</v>
      </c>
      <c r="S325" s="31">
        <v>0.8</v>
      </c>
      <c r="T325" s="32">
        <v>61</v>
      </c>
      <c r="U325" s="32">
        <v>10.199999999999999</v>
      </c>
    </row>
    <row r="326" spans="1:21" ht="16.5" customHeight="1" x14ac:dyDescent="0.25">
      <c r="A326" s="7"/>
      <c r="B326" s="7"/>
      <c r="C326" s="7" t="s">
        <v>485</v>
      </c>
      <c r="D326" s="7"/>
      <c r="E326" s="7"/>
      <c r="F326" s="7"/>
      <c r="G326" s="7"/>
      <c r="H326" s="7"/>
      <c r="I326" s="7"/>
      <c r="J326" s="7"/>
      <c r="K326" s="7"/>
      <c r="L326" s="9" t="s">
        <v>216</v>
      </c>
      <c r="M326" s="31">
        <v>0.6</v>
      </c>
      <c r="N326" s="31">
        <v>0.1</v>
      </c>
      <c r="O326" s="31">
        <v>1.5</v>
      </c>
      <c r="P326" s="31">
        <v>4.8</v>
      </c>
      <c r="Q326" s="31">
        <v>3.2</v>
      </c>
      <c r="R326" s="31">
        <v>1</v>
      </c>
      <c r="S326" s="31" t="s">
        <v>110</v>
      </c>
      <c r="T326" s="32">
        <v>33.700000000000003</v>
      </c>
      <c r="U326" s="31">
        <v>1.4</v>
      </c>
    </row>
    <row r="327" spans="1:21" ht="16.5" customHeight="1" x14ac:dyDescent="0.25">
      <c r="A327" s="7" t="s">
        <v>119</v>
      </c>
      <c r="B327" s="7"/>
      <c r="C327" s="7"/>
      <c r="D327" s="7"/>
      <c r="E327" s="7"/>
      <c r="F327" s="7"/>
      <c r="G327" s="7"/>
      <c r="H327" s="7"/>
      <c r="I327" s="7"/>
      <c r="J327" s="7"/>
      <c r="K327" s="7"/>
      <c r="L327" s="9"/>
      <c r="M327" s="10"/>
      <c r="N327" s="10"/>
      <c r="O327" s="10"/>
      <c r="P327" s="10"/>
      <c r="Q327" s="10"/>
      <c r="R327" s="10"/>
      <c r="S327" s="10"/>
      <c r="T327" s="10"/>
      <c r="U327" s="10"/>
    </row>
    <row r="328" spans="1:21" ht="16.5" customHeight="1" x14ac:dyDescent="0.25">
      <c r="A328" s="7"/>
      <c r="B328" s="7" t="s">
        <v>494</v>
      </c>
      <c r="C328" s="7"/>
      <c r="D328" s="7"/>
      <c r="E328" s="7"/>
      <c r="F328" s="7"/>
      <c r="G328" s="7"/>
      <c r="H328" s="7"/>
      <c r="I328" s="7"/>
      <c r="J328" s="7"/>
      <c r="K328" s="7"/>
      <c r="L328" s="9"/>
      <c r="M328" s="10"/>
      <c r="N328" s="10"/>
      <c r="O328" s="10"/>
      <c r="P328" s="10"/>
      <c r="Q328" s="10"/>
      <c r="R328" s="10"/>
      <c r="S328" s="10"/>
      <c r="T328" s="10"/>
      <c r="U328" s="10"/>
    </row>
    <row r="329" spans="1:21" ht="16.5" customHeight="1" x14ac:dyDescent="0.25">
      <c r="A329" s="7"/>
      <c r="B329" s="7"/>
      <c r="C329" s="7" t="s">
        <v>334</v>
      </c>
      <c r="D329" s="7"/>
      <c r="E329" s="7"/>
      <c r="F329" s="7"/>
      <c r="G329" s="7"/>
      <c r="H329" s="7"/>
      <c r="I329" s="7"/>
      <c r="J329" s="7"/>
      <c r="K329" s="7"/>
      <c r="L329" s="9"/>
      <c r="M329" s="10"/>
      <c r="N329" s="10"/>
      <c r="O329" s="10"/>
      <c r="P329" s="10"/>
      <c r="Q329" s="10"/>
      <c r="R329" s="10"/>
      <c r="S329" s="10"/>
      <c r="T329" s="10"/>
      <c r="U329" s="10"/>
    </row>
    <row r="330" spans="1:21" ht="16.5" customHeight="1" x14ac:dyDescent="0.25">
      <c r="A330" s="7"/>
      <c r="B330" s="7"/>
      <c r="C330" s="7"/>
      <c r="D330" s="7" t="s">
        <v>482</v>
      </c>
      <c r="E330" s="7"/>
      <c r="F330" s="7"/>
      <c r="G330" s="7"/>
      <c r="H330" s="7"/>
      <c r="I330" s="7"/>
      <c r="J330" s="7"/>
      <c r="K330" s="7"/>
      <c r="L330" s="9" t="s">
        <v>367</v>
      </c>
      <c r="M330" s="31">
        <v>8.1</v>
      </c>
      <c r="N330" s="31">
        <v>8.5</v>
      </c>
      <c r="O330" s="31">
        <v>8.6999999999999993</v>
      </c>
      <c r="P330" s="31">
        <v>7.1</v>
      </c>
      <c r="Q330" s="31">
        <v>9.9</v>
      </c>
      <c r="R330" s="41">
        <v>3666.7</v>
      </c>
      <c r="S330" s="31">
        <v>6</v>
      </c>
      <c r="T330" s="30" t="s">
        <v>128</v>
      </c>
      <c r="U330" s="31">
        <v>8.3000000000000007</v>
      </c>
    </row>
    <row r="331" spans="1:21" ht="29.4" customHeight="1" x14ac:dyDescent="0.25">
      <c r="A331" s="7"/>
      <c r="B331" s="7"/>
      <c r="C331" s="7"/>
      <c r="D331" s="74" t="s">
        <v>483</v>
      </c>
      <c r="E331" s="74"/>
      <c r="F331" s="74"/>
      <c r="G331" s="74"/>
      <c r="H331" s="74"/>
      <c r="I331" s="74"/>
      <c r="J331" s="74"/>
      <c r="K331" s="74"/>
      <c r="L331" s="9" t="s">
        <v>367</v>
      </c>
      <c r="M331" s="29">
        <v>509.2</v>
      </c>
      <c r="N331" s="29">
        <v>540.29999999999995</v>
      </c>
      <c r="O331" s="29">
        <v>526.6</v>
      </c>
      <c r="P331" s="29">
        <v>394.2</v>
      </c>
      <c r="Q331" s="29">
        <v>572.5</v>
      </c>
      <c r="R331" s="30" t="s">
        <v>128</v>
      </c>
      <c r="S331" s="29">
        <v>318.5</v>
      </c>
      <c r="T331" s="30" t="s">
        <v>128</v>
      </c>
      <c r="U331" s="29">
        <v>505</v>
      </c>
    </row>
    <row r="332" spans="1:21" ht="16.5" customHeight="1" x14ac:dyDescent="0.25">
      <c r="A332" s="7"/>
      <c r="B332" s="7"/>
      <c r="C332" s="7" t="s">
        <v>495</v>
      </c>
      <c r="D332" s="7"/>
      <c r="E332" s="7"/>
      <c r="F332" s="7"/>
      <c r="G332" s="7"/>
      <c r="H332" s="7"/>
      <c r="I332" s="7"/>
      <c r="J332" s="7"/>
      <c r="K332" s="7"/>
      <c r="L332" s="9"/>
      <c r="M332" s="10"/>
      <c r="N332" s="10"/>
      <c r="O332" s="10"/>
      <c r="P332" s="10"/>
      <c r="Q332" s="10"/>
      <c r="R332" s="10"/>
      <c r="S332" s="10"/>
      <c r="T332" s="10"/>
      <c r="U332" s="10"/>
    </row>
    <row r="333" spans="1:21" ht="16.5" customHeight="1" x14ac:dyDescent="0.25">
      <c r="A333" s="7"/>
      <c r="B333" s="7"/>
      <c r="C333" s="7"/>
      <c r="D333" s="7" t="s">
        <v>482</v>
      </c>
      <c r="E333" s="7"/>
      <c r="F333" s="7"/>
      <c r="G333" s="7"/>
      <c r="H333" s="7"/>
      <c r="I333" s="7"/>
      <c r="J333" s="7"/>
      <c r="K333" s="7"/>
      <c r="L333" s="9" t="s">
        <v>367</v>
      </c>
      <c r="M333" s="32">
        <v>11.8</v>
      </c>
      <c r="N333" s="32">
        <v>10</v>
      </c>
      <c r="O333" s="32">
        <v>11</v>
      </c>
      <c r="P333" s="31">
        <v>7.5</v>
      </c>
      <c r="Q333" s="32">
        <v>10.1</v>
      </c>
      <c r="R333" s="31">
        <v>9.8000000000000007</v>
      </c>
      <c r="S333" s="32">
        <v>87.8</v>
      </c>
      <c r="T333" s="30" t="s">
        <v>128</v>
      </c>
      <c r="U333" s="32">
        <v>10.7</v>
      </c>
    </row>
    <row r="334" spans="1:21" ht="29.4" customHeight="1" x14ac:dyDescent="0.25">
      <c r="A334" s="7"/>
      <c r="B334" s="7"/>
      <c r="C334" s="7"/>
      <c r="D334" s="74" t="s">
        <v>483</v>
      </c>
      <c r="E334" s="74"/>
      <c r="F334" s="74"/>
      <c r="G334" s="74"/>
      <c r="H334" s="74"/>
      <c r="I334" s="74"/>
      <c r="J334" s="74"/>
      <c r="K334" s="74"/>
      <c r="L334" s="9" t="s">
        <v>367</v>
      </c>
      <c r="M334" s="29">
        <v>524.5</v>
      </c>
      <c r="N334" s="29">
        <v>435.8</v>
      </c>
      <c r="O334" s="29">
        <v>429.8</v>
      </c>
      <c r="P334" s="29">
        <v>334.7</v>
      </c>
      <c r="Q334" s="29">
        <v>562.1</v>
      </c>
      <c r="R334" s="29">
        <v>584.9</v>
      </c>
      <c r="S334" s="30" t="s">
        <v>337</v>
      </c>
      <c r="T334" s="30" t="s">
        <v>128</v>
      </c>
      <c r="U334" s="29">
        <v>472.3</v>
      </c>
    </row>
    <row r="335" spans="1:21" ht="16.5" customHeight="1" x14ac:dyDescent="0.25">
      <c r="A335" s="7"/>
      <c r="B335" s="7"/>
      <c r="C335" s="7" t="s">
        <v>496</v>
      </c>
      <c r="D335" s="7"/>
      <c r="E335" s="7"/>
      <c r="F335" s="7"/>
      <c r="G335" s="7"/>
      <c r="H335" s="7"/>
      <c r="I335" s="7"/>
      <c r="J335" s="7"/>
      <c r="K335" s="7"/>
      <c r="L335" s="9"/>
      <c r="M335" s="10"/>
      <c r="N335" s="10"/>
      <c r="O335" s="10"/>
      <c r="P335" s="10"/>
      <c r="Q335" s="10"/>
      <c r="R335" s="10"/>
      <c r="S335" s="10"/>
      <c r="T335" s="10"/>
      <c r="U335" s="10"/>
    </row>
    <row r="336" spans="1:21" ht="16.5" customHeight="1" x14ac:dyDescent="0.25">
      <c r="A336" s="7"/>
      <c r="B336" s="7"/>
      <c r="C336" s="7"/>
      <c r="D336" s="7" t="s">
        <v>482</v>
      </c>
      <c r="E336" s="7"/>
      <c r="F336" s="7"/>
      <c r="G336" s="7"/>
      <c r="H336" s="7"/>
      <c r="I336" s="7"/>
      <c r="J336" s="7"/>
      <c r="K336" s="7"/>
      <c r="L336" s="9" t="s">
        <v>367</v>
      </c>
      <c r="M336" s="32">
        <v>12.1</v>
      </c>
      <c r="N336" s="32">
        <v>11.5</v>
      </c>
      <c r="O336" s="32">
        <v>10.199999999999999</v>
      </c>
      <c r="P336" s="31">
        <v>7.4</v>
      </c>
      <c r="Q336" s="32">
        <v>14.8</v>
      </c>
      <c r="R336" s="31">
        <v>9.5</v>
      </c>
      <c r="S336" s="30" t="s">
        <v>128</v>
      </c>
      <c r="T336" s="31">
        <v>3.9</v>
      </c>
      <c r="U336" s="32">
        <v>10.5</v>
      </c>
    </row>
    <row r="337" spans="1:21" ht="29.4" customHeight="1" x14ac:dyDescent="0.25">
      <c r="A337" s="7"/>
      <c r="B337" s="7"/>
      <c r="C337" s="7"/>
      <c r="D337" s="74" t="s">
        <v>483</v>
      </c>
      <c r="E337" s="74"/>
      <c r="F337" s="74"/>
      <c r="G337" s="74"/>
      <c r="H337" s="74"/>
      <c r="I337" s="74"/>
      <c r="J337" s="74"/>
      <c r="K337" s="74"/>
      <c r="L337" s="9" t="s">
        <v>367</v>
      </c>
      <c r="M337" s="29">
        <v>503.2</v>
      </c>
      <c r="N337" s="29">
        <v>458.8</v>
      </c>
      <c r="O337" s="29">
        <v>537.6</v>
      </c>
      <c r="P337" s="29">
        <v>317.5</v>
      </c>
      <c r="Q337" s="29">
        <v>640.9</v>
      </c>
      <c r="R337" s="29">
        <v>447.1</v>
      </c>
      <c r="S337" s="30" t="s">
        <v>128</v>
      </c>
      <c r="T337" s="29">
        <v>188</v>
      </c>
      <c r="U337" s="29">
        <v>476.6</v>
      </c>
    </row>
    <row r="338" spans="1:21" ht="16.5" customHeight="1" x14ac:dyDescent="0.25">
      <c r="A338" s="7"/>
      <c r="B338" s="7"/>
      <c r="C338" s="7" t="s">
        <v>485</v>
      </c>
      <c r="D338" s="7"/>
      <c r="E338" s="7"/>
      <c r="F338" s="7"/>
      <c r="G338" s="7"/>
      <c r="H338" s="7"/>
      <c r="I338" s="7"/>
      <c r="J338" s="7"/>
      <c r="K338" s="7"/>
      <c r="L338" s="9"/>
      <c r="M338" s="10"/>
      <c r="N338" s="10"/>
      <c r="O338" s="10"/>
      <c r="P338" s="10"/>
      <c r="Q338" s="10"/>
      <c r="R338" s="10"/>
      <c r="S338" s="10"/>
      <c r="T338" s="10"/>
      <c r="U338" s="10"/>
    </row>
    <row r="339" spans="1:21" ht="16.5" customHeight="1" x14ac:dyDescent="0.25">
      <c r="A339" s="7"/>
      <c r="B339" s="7"/>
      <c r="C339" s="7"/>
      <c r="D339" s="7" t="s">
        <v>482</v>
      </c>
      <c r="E339" s="7"/>
      <c r="F339" s="7"/>
      <c r="G339" s="7"/>
      <c r="H339" s="7"/>
      <c r="I339" s="7"/>
      <c r="J339" s="7"/>
      <c r="K339" s="7"/>
      <c r="L339" s="9" t="s">
        <v>367</v>
      </c>
      <c r="M339" s="31">
        <v>8.5</v>
      </c>
      <c r="N339" s="31">
        <v>8.9</v>
      </c>
      <c r="O339" s="31">
        <v>4.7</v>
      </c>
      <c r="P339" s="31">
        <v>4.2</v>
      </c>
      <c r="Q339" s="32">
        <v>13.3</v>
      </c>
      <c r="R339" s="31">
        <v>3.6</v>
      </c>
      <c r="S339" s="30" t="s">
        <v>128</v>
      </c>
      <c r="T339" s="31">
        <v>3.9</v>
      </c>
      <c r="U339" s="31">
        <v>5.6</v>
      </c>
    </row>
    <row r="340" spans="1:21" ht="29.4" customHeight="1" x14ac:dyDescent="0.25">
      <c r="A340" s="7"/>
      <c r="B340" s="7"/>
      <c r="C340" s="7"/>
      <c r="D340" s="74" t="s">
        <v>483</v>
      </c>
      <c r="E340" s="74"/>
      <c r="F340" s="74"/>
      <c r="G340" s="74"/>
      <c r="H340" s="74"/>
      <c r="I340" s="74"/>
      <c r="J340" s="74"/>
      <c r="K340" s="74"/>
      <c r="L340" s="9" t="s">
        <v>367</v>
      </c>
      <c r="M340" s="29">
        <v>457.5</v>
      </c>
      <c r="N340" s="29">
        <v>325</v>
      </c>
      <c r="O340" s="29">
        <v>351</v>
      </c>
      <c r="P340" s="29">
        <v>311.60000000000002</v>
      </c>
      <c r="Q340" s="29">
        <v>939.1</v>
      </c>
      <c r="R340" s="29">
        <v>217.4</v>
      </c>
      <c r="S340" s="30" t="s">
        <v>128</v>
      </c>
      <c r="T340" s="29">
        <v>135</v>
      </c>
      <c r="U340" s="29">
        <v>328.4</v>
      </c>
    </row>
    <row r="341" spans="1:21" ht="16.5" customHeight="1" x14ac:dyDescent="0.25">
      <c r="A341" s="7"/>
      <c r="B341" s="7"/>
      <c r="C341" s="7" t="s">
        <v>497</v>
      </c>
      <c r="D341" s="7"/>
      <c r="E341" s="7"/>
      <c r="F341" s="7"/>
      <c r="G341" s="7"/>
      <c r="H341" s="7"/>
      <c r="I341" s="7"/>
      <c r="J341" s="7"/>
      <c r="K341" s="7"/>
      <c r="L341" s="9"/>
      <c r="M341" s="10"/>
      <c r="N341" s="10"/>
      <c r="O341" s="10"/>
      <c r="P341" s="10"/>
      <c r="Q341" s="10"/>
      <c r="R341" s="10"/>
      <c r="S341" s="10"/>
      <c r="T341" s="10"/>
      <c r="U341" s="10"/>
    </row>
    <row r="342" spans="1:21" ht="16.5" customHeight="1" x14ac:dyDescent="0.25">
      <c r="A342" s="7"/>
      <c r="B342" s="7"/>
      <c r="C342" s="7"/>
      <c r="D342" s="7" t="s">
        <v>482</v>
      </c>
      <c r="E342" s="7"/>
      <c r="F342" s="7"/>
      <c r="G342" s="7"/>
      <c r="H342" s="7"/>
      <c r="I342" s="7"/>
      <c r="J342" s="7"/>
      <c r="K342" s="7"/>
      <c r="L342" s="9" t="s">
        <v>367</v>
      </c>
      <c r="M342" s="31">
        <v>8.9</v>
      </c>
      <c r="N342" s="31">
        <v>8.8000000000000007</v>
      </c>
      <c r="O342" s="31">
        <v>9.1999999999999993</v>
      </c>
      <c r="P342" s="31">
        <v>7.2</v>
      </c>
      <c r="Q342" s="32">
        <v>10</v>
      </c>
      <c r="R342" s="31">
        <v>9.9</v>
      </c>
      <c r="S342" s="31">
        <v>6.1</v>
      </c>
      <c r="T342" s="30" t="s">
        <v>128</v>
      </c>
      <c r="U342" s="31">
        <v>8.8000000000000007</v>
      </c>
    </row>
    <row r="343" spans="1:21" ht="29.4" customHeight="1" x14ac:dyDescent="0.25">
      <c r="A343" s="7"/>
      <c r="B343" s="7"/>
      <c r="C343" s="7"/>
      <c r="D343" s="74" t="s">
        <v>483</v>
      </c>
      <c r="E343" s="74"/>
      <c r="F343" s="74"/>
      <c r="G343" s="74"/>
      <c r="H343" s="74"/>
      <c r="I343" s="74"/>
      <c r="J343" s="74"/>
      <c r="K343" s="74"/>
      <c r="L343" s="9" t="s">
        <v>367</v>
      </c>
      <c r="M343" s="29">
        <v>513.1</v>
      </c>
      <c r="N343" s="29">
        <v>512.9</v>
      </c>
      <c r="O343" s="29">
        <v>495.2</v>
      </c>
      <c r="P343" s="29">
        <v>386.8</v>
      </c>
      <c r="Q343" s="29">
        <v>571.20000000000005</v>
      </c>
      <c r="R343" s="29">
        <v>587.79999999999995</v>
      </c>
      <c r="S343" s="29">
        <v>326.3</v>
      </c>
      <c r="T343" s="30" t="s">
        <v>128</v>
      </c>
      <c r="U343" s="29">
        <v>496.6</v>
      </c>
    </row>
    <row r="344" spans="1:21" ht="16.5" customHeight="1" x14ac:dyDescent="0.25">
      <c r="A344" s="7"/>
      <c r="B344" s="7"/>
      <c r="C344" s="7" t="s">
        <v>498</v>
      </c>
      <c r="D344" s="7"/>
      <c r="E344" s="7"/>
      <c r="F344" s="7"/>
      <c r="G344" s="7"/>
      <c r="H344" s="7"/>
      <c r="I344" s="7"/>
      <c r="J344" s="7"/>
      <c r="K344" s="7"/>
      <c r="L344" s="9"/>
      <c r="M344" s="10"/>
      <c r="N344" s="10"/>
      <c r="O344" s="10"/>
      <c r="P344" s="10"/>
      <c r="Q344" s="10"/>
      <c r="R344" s="10"/>
      <c r="S344" s="10"/>
      <c r="T344" s="10"/>
      <c r="U344" s="10"/>
    </row>
    <row r="345" spans="1:21" ht="16.5" customHeight="1" x14ac:dyDescent="0.25">
      <c r="A345" s="7"/>
      <c r="B345" s="7"/>
      <c r="C345" s="7"/>
      <c r="D345" s="7" t="s">
        <v>482</v>
      </c>
      <c r="E345" s="7"/>
      <c r="F345" s="7"/>
      <c r="G345" s="7"/>
      <c r="H345" s="7"/>
      <c r="I345" s="7"/>
      <c r="J345" s="7"/>
      <c r="K345" s="7"/>
      <c r="L345" s="9" t="s">
        <v>367</v>
      </c>
      <c r="M345" s="32">
        <v>11.8</v>
      </c>
      <c r="N345" s="32">
        <v>11.5</v>
      </c>
      <c r="O345" s="31">
        <v>9.3000000000000007</v>
      </c>
      <c r="P345" s="31">
        <v>5.8</v>
      </c>
      <c r="Q345" s="32">
        <v>14.5</v>
      </c>
      <c r="R345" s="31">
        <v>9.1</v>
      </c>
      <c r="S345" s="30" t="s">
        <v>128</v>
      </c>
      <c r="T345" s="31">
        <v>3.9</v>
      </c>
      <c r="U345" s="31">
        <v>9.4</v>
      </c>
    </row>
    <row r="346" spans="1:21" ht="29.4" customHeight="1" x14ac:dyDescent="0.25">
      <c r="A346" s="7"/>
      <c r="B346" s="7"/>
      <c r="C346" s="7"/>
      <c r="D346" s="74" t="s">
        <v>483</v>
      </c>
      <c r="E346" s="74"/>
      <c r="F346" s="74"/>
      <c r="G346" s="74"/>
      <c r="H346" s="74"/>
      <c r="I346" s="74"/>
      <c r="J346" s="74"/>
      <c r="K346" s="74"/>
      <c r="L346" s="9" t="s">
        <v>367</v>
      </c>
      <c r="M346" s="29">
        <v>500.2</v>
      </c>
      <c r="N346" s="29">
        <v>456.1</v>
      </c>
      <c r="O346" s="29">
        <v>513.9</v>
      </c>
      <c r="P346" s="29">
        <v>315.39999999999998</v>
      </c>
      <c r="Q346" s="29">
        <v>688</v>
      </c>
      <c r="R346" s="29">
        <v>435.8</v>
      </c>
      <c r="S346" s="30" t="s">
        <v>128</v>
      </c>
      <c r="T346" s="29">
        <v>161.80000000000001</v>
      </c>
      <c r="U346" s="29">
        <v>450.9</v>
      </c>
    </row>
    <row r="347" spans="1:21" ht="16.5" customHeight="1" x14ac:dyDescent="0.25">
      <c r="A347" s="7"/>
      <c r="B347" s="7"/>
      <c r="C347" s="7" t="s">
        <v>499</v>
      </c>
      <c r="D347" s="7"/>
      <c r="E347" s="7"/>
      <c r="F347" s="7"/>
      <c r="G347" s="7"/>
      <c r="H347" s="7"/>
      <c r="I347" s="7"/>
      <c r="J347" s="7"/>
      <c r="K347" s="7"/>
      <c r="L347" s="9"/>
      <c r="M347" s="10"/>
      <c r="N347" s="10"/>
      <c r="O347" s="10"/>
      <c r="P347" s="10"/>
      <c r="Q347" s="10"/>
      <c r="R347" s="10"/>
      <c r="S347" s="10"/>
      <c r="T347" s="10"/>
      <c r="U347" s="10"/>
    </row>
    <row r="348" spans="1:21" ht="16.5" customHeight="1" x14ac:dyDescent="0.25">
      <c r="A348" s="7"/>
      <c r="B348" s="7"/>
      <c r="C348" s="7"/>
      <c r="D348" s="7" t="s">
        <v>482</v>
      </c>
      <c r="E348" s="7"/>
      <c r="F348" s="7"/>
      <c r="G348" s="7"/>
      <c r="H348" s="7"/>
      <c r="I348" s="7"/>
      <c r="J348" s="7"/>
      <c r="K348" s="7"/>
      <c r="L348" s="9" t="s">
        <v>367</v>
      </c>
      <c r="M348" s="31">
        <v>9.1</v>
      </c>
      <c r="N348" s="31">
        <v>8.9</v>
      </c>
      <c r="O348" s="31">
        <v>9.3000000000000007</v>
      </c>
      <c r="P348" s="31">
        <v>7</v>
      </c>
      <c r="Q348" s="32">
        <v>10.7</v>
      </c>
      <c r="R348" s="31">
        <v>9.6</v>
      </c>
      <c r="S348" s="31">
        <v>6.1</v>
      </c>
      <c r="T348" s="31">
        <v>4</v>
      </c>
      <c r="U348" s="31">
        <v>8.8000000000000007</v>
      </c>
    </row>
    <row r="349" spans="1:21" ht="16.5" customHeight="1" x14ac:dyDescent="0.25">
      <c r="A349" s="7"/>
      <c r="B349" s="7" t="s">
        <v>365</v>
      </c>
      <c r="C349" s="7"/>
      <c r="D349" s="7"/>
      <c r="E349" s="7"/>
      <c r="F349" s="7"/>
      <c r="G349" s="7"/>
      <c r="H349" s="7"/>
      <c r="I349" s="7"/>
      <c r="J349" s="7"/>
      <c r="K349" s="7"/>
      <c r="L349" s="9"/>
      <c r="M349" s="10"/>
      <c r="N349" s="10"/>
      <c r="O349" s="10"/>
      <c r="P349" s="10"/>
      <c r="Q349" s="10"/>
      <c r="R349" s="10"/>
      <c r="S349" s="10"/>
      <c r="T349" s="10"/>
      <c r="U349" s="10"/>
    </row>
    <row r="350" spans="1:21" ht="16.5" customHeight="1" x14ac:dyDescent="0.25">
      <c r="A350" s="7"/>
      <c r="B350" s="7"/>
      <c r="C350" s="7" t="s">
        <v>499</v>
      </c>
      <c r="D350" s="7"/>
      <c r="E350" s="7"/>
      <c r="F350" s="7"/>
      <c r="G350" s="7"/>
      <c r="H350" s="7"/>
      <c r="I350" s="7"/>
      <c r="J350" s="7"/>
      <c r="K350" s="7"/>
      <c r="L350" s="9" t="s">
        <v>300</v>
      </c>
      <c r="M350" s="41">
        <v>4802.3</v>
      </c>
      <c r="N350" s="41">
        <v>3745.6</v>
      </c>
      <c r="O350" s="41">
        <v>3005.2</v>
      </c>
      <c r="P350" s="41">
        <v>1614.4</v>
      </c>
      <c r="Q350" s="41">
        <v>1087.4000000000001</v>
      </c>
      <c r="R350" s="29">
        <v>333.2</v>
      </c>
      <c r="S350" s="29">
        <v>262.2</v>
      </c>
      <c r="T350" s="29">
        <v>165.8</v>
      </c>
      <c r="U350" s="42">
        <v>15016</v>
      </c>
    </row>
    <row r="351" spans="1:21" ht="16.5" customHeight="1" x14ac:dyDescent="0.25">
      <c r="A351" s="7"/>
      <c r="B351" s="7" t="s">
        <v>363</v>
      </c>
      <c r="C351" s="7"/>
      <c r="D351" s="7"/>
      <c r="E351" s="7"/>
      <c r="F351" s="7"/>
      <c r="G351" s="7"/>
      <c r="H351" s="7"/>
      <c r="I351" s="7"/>
      <c r="J351" s="7"/>
      <c r="K351" s="7"/>
      <c r="L351" s="9"/>
      <c r="M351" s="10"/>
      <c r="N351" s="10"/>
      <c r="O351" s="10"/>
      <c r="P351" s="10"/>
      <c r="Q351" s="10"/>
      <c r="R351" s="10"/>
      <c r="S351" s="10"/>
      <c r="T351" s="10"/>
      <c r="U351" s="10"/>
    </row>
    <row r="352" spans="1:21" ht="16.5" customHeight="1" x14ac:dyDescent="0.25">
      <c r="A352" s="7"/>
      <c r="B352" s="7"/>
      <c r="C352" s="7" t="s">
        <v>499</v>
      </c>
      <c r="D352" s="7"/>
      <c r="E352" s="7"/>
      <c r="F352" s="7"/>
      <c r="G352" s="7"/>
      <c r="H352" s="7"/>
      <c r="I352" s="7"/>
      <c r="J352" s="7"/>
      <c r="K352" s="7"/>
      <c r="L352" s="9" t="s">
        <v>317</v>
      </c>
      <c r="M352" s="21">
        <v>43482</v>
      </c>
      <c r="N352" s="21">
        <v>33320</v>
      </c>
      <c r="O352" s="21">
        <v>27805</v>
      </c>
      <c r="P352" s="21">
        <v>11270</v>
      </c>
      <c r="Q352" s="21">
        <v>11582</v>
      </c>
      <c r="R352" s="23">
        <v>3207</v>
      </c>
      <c r="S352" s="23">
        <v>1605</v>
      </c>
      <c r="T352" s="20">
        <v>668</v>
      </c>
      <c r="U352" s="18">
        <v>132804</v>
      </c>
    </row>
    <row r="353" spans="1:21" ht="16.5" customHeight="1" x14ac:dyDescent="0.25">
      <c r="A353" s="7"/>
      <c r="B353" s="7" t="s">
        <v>500</v>
      </c>
      <c r="C353" s="7"/>
      <c r="D353" s="7"/>
      <c r="E353" s="7"/>
      <c r="F353" s="7"/>
      <c r="G353" s="7"/>
      <c r="H353" s="7"/>
      <c r="I353" s="7"/>
      <c r="J353" s="7"/>
      <c r="K353" s="7"/>
      <c r="L353" s="9"/>
      <c r="M353" s="10"/>
      <c r="N353" s="10"/>
      <c r="O353" s="10"/>
      <c r="P353" s="10"/>
      <c r="Q353" s="10"/>
      <c r="R353" s="10"/>
      <c r="S353" s="10"/>
      <c r="T353" s="10"/>
      <c r="U353" s="10"/>
    </row>
    <row r="354" spans="1:21" ht="16.5" customHeight="1" x14ac:dyDescent="0.25">
      <c r="A354" s="7"/>
      <c r="B354" s="7"/>
      <c r="C354" s="7" t="s">
        <v>334</v>
      </c>
      <c r="D354" s="7"/>
      <c r="E354" s="7"/>
      <c r="F354" s="7"/>
      <c r="G354" s="7"/>
      <c r="H354" s="7"/>
      <c r="I354" s="7"/>
      <c r="J354" s="7"/>
      <c r="K354" s="7"/>
      <c r="L354" s="9" t="s">
        <v>216</v>
      </c>
      <c r="M354" s="32">
        <v>75.3</v>
      </c>
      <c r="N354" s="32">
        <v>77.2</v>
      </c>
      <c r="O354" s="32">
        <v>62.7</v>
      </c>
      <c r="P354" s="32">
        <v>76.3</v>
      </c>
      <c r="Q354" s="32">
        <v>74.099999999999994</v>
      </c>
      <c r="R354" s="31" t="s">
        <v>110</v>
      </c>
      <c r="S354" s="32">
        <v>99.8</v>
      </c>
      <c r="T354" s="31" t="s">
        <v>110</v>
      </c>
      <c r="U354" s="32">
        <v>71.2</v>
      </c>
    </row>
    <row r="355" spans="1:21" ht="16.5" customHeight="1" x14ac:dyDescent="0.25">
      <c r="A355" s="7"/>
      <c r="B355" s="7"/>
      <c r="C355" s="7" t="s">
        <v>495</v>
      </c>
      <c r="D355" s="7"/>
      <c r="E355" s="7"/>
      <c r="F355" s="7"/>
      <c r="G355" s="7"/>
      <c r="H355" s="7"/>
      <c r="I355" s="7"/>
      <c r="J355" s="7"/>
      <c r="K355" s="7"/>
      <c r="L355" s="9" t="s">
        <v>216</v>
      </c>
      <c r="M355" s="32">
        <v>18.399999999999999</v>
      </c>
      <c r="N355" s="32">
        <v>18.7</v>
      </c>
      <c r="O355" s="32">
        <v>19.5</v>
      </c>
      <c r="P355" s="31">
        <v>8.8000000000000007</v>
      </c>
      <c r="Q355" s="32">
        <v>10.4</v>
      </c>
      <c r="R355" s="32">
        <v>66.5</v>
      </c>
      <c r="S355" s="31">
        <v>0.2</v>
      </c>
      <c r="T355" s="31" t="s">
        <v>110</v>
      </c>
      <c r="U355" s="32">
        <v>17.600000000000001</v>
      </c>
    </row>
    <row r="356" spans="1:21" ht="16.5" customHeight="1" x14ac:dyDescent="0.25">
      <c r="A356" s="7"/>
      <c r="B356" s="7"/>
      <c r="C356" s="7" t="s">
        <v>496</v>
      </c>
      <c r="D356" s="7"/>
      <c r="E356" s="7"/>
      <c r="F356" s="7"/>
      <c r="G356" s="7"/>
      <c r="H356" s="7"/>
      <c r="I356" s="7"/>
      <c r="J356" s="7"/>
      <c r="K356" s="7"/>
      <c r="L356" s="9" t="s">
        <v>216</v>
      </c>
      <c r="M356" s="31">
        <v>5.7</v>
      </c>
      <c r="N356" s="31">
        <v>4.0999999999999996</v>
      </c>
      <c r="O356" s="32">
        <v>14.8</v>
      </c>
      <c r="P356" s="31">
        <v>7.5</v>
      </c>
      <c r="Q356" s="32">
        <v>11.8</v>
      </c>
      <c r="R356" s="32">
        <v>31.4</v>
      </c>
      <c r="S356" s="31" t="s">
        <v>110</v>
      </c>
      <c r="T356" s="32">
        <v>58.7</v>
      </c>
      <c r="U356" s="31">
        <v>8.8000000000000007</v>
      </c>
    </row>
    <row r="357" spans="1:21" ht="16.5" customHeight="1" x14ac:dyDescent="0.25">
      <c r="A357" s="7"/>
      <c r="B357" s="7"/>
      <c r="C357" s="7" t="s">
        <v>485</v>
      </c>
      <c r="D357" s="7"/>
      <c r="E357" s="7"/>
      <c r="F357" s="7"/>
      <c r="G357" s="7"/>
      <c r="H357" s="7"/>
      <c r="I357" s="7"/>
      <c r="J357" s="7"/>
      <c r="K357" s="7"/>
      <c r="L357" s="9" t="s">
        <v>216</v>
      </c>
      <c r="M357" s="31">
        <v>0.5</v>
      </c>
      <c r="N357" s="31">
        <v>0.1</v>
      </c>
      <c r="O357" s="31">
        <v>3</v>
      </c>
      <c r="P357" s="31">
        <v>7.5</v>
      </c>
      <c r="Q357" s="31">
        <v>3.6</v>
      </c>
      <c r="R357" s="31">
        <v>2.1</v>
      </c>
      <c r="S357" s="31" t="s">
        <v>110</v>
      </c>
      <c r="T357" s="32">
        <v>41.3</v>
      </c>
      <c r="U357" s="31">
        <v>2.4</v>
      </c>
    </row>
    <row r="358" spans="1:21" ht="16.5" customHeight="1" x14ac:dyDescent="0.25">
      <c r="A358" s="7"/>
      <c r="B358" s="7" t="s">
        <v>501</v>
      </c>
      <c r="C358" s="7"/>
      <c r="D358" s="7"/>
      <c r="E358" s="7"/>
      <c r="F358" s="7"/>
      <c r="G358" s="7"/>
      <c r="H358" s="7"/>
      <c r="I358" s="7"/>
      <c r="J358" s="7"/>
      <c r="K358" s="7"/>
      <c r="L358" s="9"/>
      <c r="M358" s="10"/>
      <c r="N358" s="10"/>
      <c r="O358" s="10"/>
      <c r="P358" s="10"/>
      <c r="Q358" s="10"/>
      <c r="R358" s="10"/>
      <c r="S358" s="10"/>
      <c r="T358" s="10"/>
      <c r="U358" s="10"/>
    </row>
    <row r="359" spans="1:21" ht="16.5" customHeight="1" x14ac:dyDescent="0.25">
      <c r="A359" s="7"/>
      <c r="B359" s="7"/>
      <c r="C359" s="7" t="s">
        <v>334</v>
      </c>
      <c r="D359" s="7"/>
      <c r="E359" s="7"/>
      <c r="F359" s="7"/>
      <c r="G359" s="7"/>
      <c r="H359" s="7"/>
      <c r="I359" s="7"/>
      <c r="J359" s="7"/>
      <c r="K359" s="7"/>
      <c r="L359" s="9" t="s">
        <v>216</v>
      </c>
      <c r="M359" s="32">
        <v>67.8</v>
      </c>
      <c r="N359" s="32">
        <v>73.5</v>
      </c>
      <c r="O359" s="32">
        <v>58.9</v>
      </c>
      <c r="P359" s="32">
        <v>78.099999999999994</v>
      </c>
      <c r="Q359" s="32">
        <v>69.099999999999994</v>
      </c>
      <c r="R359" s="31">
        <v>0.3</v>
      </c>
      <c r="S359" s="32">
        <v>97.4</v>
      </c>
      <c r="T359" s="31">
        <v>1.6</v>
      </c>
      <c r="U359" s="32">
        <v>66.7</v>
      </c>
    </row>
    <row r="360" spans="1:21" ht="16.5" customHeight="1" x14ac:dyDescent="0.25">
      <c r="A360" s="7"/>
      <c r="B360" s="7"/>
      <c r="C360" s="7" t="s">
        <v>495</v>
      </c>
      <c r="D360" s="7"/>
      <c r="E360" s="7"/>
      <c r="F360" s="7"/>
      <c r="G360" s="7"/>
      <c r="H360" s="7"/>
      <c r="I360" s="7"/>
      <c r="J360" s="7"/>
      <c r="K360" s="7"/>
      <c r="L360" s="9" t="s">
        <v>216</v>
      </c>
      <c r="M360" s="32">
        <v>24.1</v>
      </c>
      <c r="N360" s="32">
        <v>21.1</v>
      </c>
      <c r="O360" s="32">
        <v>23.1</v>
      </c>
      <c r="P360" s="31">
        <v>9.4</v>
      </c>
      <c r="Q360" s="31">
        <v>9.9</v>
      </c>
      <c r="R360" s="32">
        <v>67.900000000000006</v>
      </c>
      <c r="S360" s="31">
        <v>2.4</v>
      </c>
      <c r="T360" s="31">
        <v>0.4</v>
      </c>
      <c r="U360" s="32">
        <v>21.3</v>
      </c>
    </row>
    <row r="361" spans="1:21" ht="16.5" customHeight="1" x14ac:dyDescent="0.25">
      <c r="A361" s="7"/>
      <c r="B361" s="7"/>
      <c r="C361" s="7" t="s">
        <v>496</v>
      </c>
      <c r="D361" s="7"/>
      <c r="E361" s="7"/>
      <c r="F361" s="7"/>
      <c r="G361" s="7"/>
      <c r="H361" s="7"/>
      <c r="I361" s="7"/>
      <c r="J361" s="7"/>
      <c r="K361" s="7"/>
      <c r="L361" s="9" t="s">
        <v>216</v>
      </c>
      <c r="M361" s="31">
        <v>7.7</v>
      </c>
      <c r="N361" s="31">
        <v>5.3</v>
      </c>
      <c r="O361" s="32">
        <v>16.399999999999999</v>
      </c>
      <c r="P361" s="31">
        <v>8</v>
      </c>
      <c r="Q361" s="32">
        <v>16.399999999999999</v>
      </c>
      <c r="R361" s="32">
        <v>31</v>
      </c>
      <c r="S361" s="31">
        <v>0.2</v>
      </c>
      <c r="T361" s="32">
        <v>57.5</v>
      </c>
      <c r="U361" s="32">
        <v>10.4</v>
      </c>
    </row>
    <row r="362" spans="1:21" ht="16.5" customHeight="1" x14ac:dyDescent="0.25">
      <c r="A362" s="14"/>
      <c r="B362" s="14"/>
      <c r="C362" s="14" t="s">
        <v>485</v>
      </c>
      <c r="D362" s="14"/>
      <c r="E362" s="14"/>
      <c r="F362" s="14"/>
      <c r="G362" s="14"/>
      <c r="H362" s="14"/>
      <c r="I362" s="14"/>
      <c r="J362" s="14"/>
      <c r="K362" s="14"/>
      <c r="L362" s="15" t="s">
        <v>216</v>
      </c>
      <c r="M362" s="36">
        <v>0.5</v>
      </c>
      <c r="N362" s="36">
        <v>0.1</v>
      </c>
      <c r="O362" s="36">
        <v>1.6</v>
      </c>
      <c r="P362" s="36">
        <v>4.5</v>
      </c>
      <c r="Q362" s="36">
        <v>4.5</v>
      </c>
      <c r="R362" s="36">
        <v>0.8</v>
      </c>
      <c r="S362" s="36" t="s">
        <v>110</v>
      </c>
      <c r="T362" s="33">
        <v>40.4</v>
      </c>
      <c r="U362" s="36">
        <v>1.5</v>
      </c>
    </row>
    <row r="363" spans="1:21" ht="4.5" customHeight="1" x14ac:dyDescent="0.25">
      <c r="A363" s="27"/>
      <c r="B363" s="27"/>
      <c r="C363" s="2"/>
      <c r="D363" s="2"/>
      <c r="E363" s="2"/>
      <c r="F363" s="2"/>
      <c r="G363" s="2"/>
      <c r="H363" s="2"/>
      <c r="I363" s="2"/>
      <c r="J363" s="2"/>
      <c r="K363" s="2"/>
      <c r="L363" s="2"/>
      <c r="M363" s="2"/>
      <c r="N363" s="2"/>
      <c r="O363" s="2"/>
      <c r="P363" s="2"/>
      <c r="Q363" s="2"/>
      <c r="R363" s="2"/>
      <c r="S363" s="2"/>
      <c r="T363" s="2"/>
      <c r="U363" s="2"/>
    </row>
    <row r="364" spans="1:21" ht="16.5" customHeight="1" x14ac:dyDescent="0.25">
      <c r="A364" s="27"/>
      <c r="B364" s="27"/>
      <c r="C364" s="67" t="s">
        <v>340</v>
      </c>
      <c r="D364" s="67"/>
      <c r="E364" s="67"/>
      <c r="F364" s="67"/>
      <c r="G364" s="67"/>
      <c r="H364" s="67"/>
      <c r="I364" s="67"/>
      <c r="J364" s="67"/>
      <c r="K364" s="67"/>
      <c r="L364" s="67"/>
      <c r="M364" s="67"/>
      <c r="N364" s="67"/>
      <c r="O364" s="67"/>
      <c r="P364" s="67"/>
      <c r="Q364" s="67"/>
      <c r="R364" s="67"/>
      <c r="S364" s="67"/>
      <c r="T364" s="67"/>
      <c r="U364" s="67"/>
    </row>
    <row r="365" spans="1:21" ht="4.5" customHeight="1" x14ac:dyDescent="0.25">
      <c r="A365" s="27"/>
      <c r="B365" s="27"/>
      <c r="C365" s="2"/>
      <c r="D365" s="2"/>
      <c r="E365" s="2"/>
      <c r="F365" s="2"/>
      <c r="G365" s="2"/>
      <c r="H365" s="2"/>
      <c r="I365" s="2"/>
      <c r="J365" s="2"/>
      <c r="K365" s="2"/>
      <c r="L365" s="2"/>
      <c r="M365" s="2"/>
      <c r="N365" s="2"/>
      <c r="O365" s="2"/>
      <c r="P365" s="2"/>
      <c r="Q365" s="2"/>
      <c r="R365" s="2"/>
      <c r="S365" s="2"/>
      <c r="T365" s="2"/>
      <c r="U365" s="2"/>
    </row>
    <row r="366" spans="1:21" ht="16.5" customHeight="1" x14ac:dyDescent="0.25">
      <c r="A366" s="55"/>
      <c r="B366" s="55"/>
      <c r="C366" s="67" t="s">
        <v>456</v>
      </c>
      <c r="D366" s="67"/>
      <c r="E366" s="67"/>
      <c r="F366" s="67"/>
      <c r="G366" s="67"/>
      <c r="H366" s="67"/>
      <c r="I366" s="67"/>
      <c r="J366" s="67"/>
      <c r="K366" s="67"/>
      <c r="L366" s="67"/>
      <c r="M366" s="67"/>
      <c r="N366" s="67"/>
      <c r="O366" s="67"/>
      <c r="P366" s="67"/>
      <c r="Q366" s="67"/>
      <c r="R366" s="67"/>
      <c r="S366" s="67"/>
      <c r="T366" s="67"/>
      <c r="U366" s="67"/>
    </row>
    <row r="367" spans="1:21" ht="16.5" customHeight="1" x14ac:dyDescent="0.25">
      <c r="A367" s="55"/>
      <c r="B367" s="55"/>
      <c r="C367" s="67" t="s">
        <v>457</v>
      </c>
      <c r="D367" s="67"/>
      <c r="E367" s="67"/>
      <c r="F367" s="67"/>
      <c r="G367" s="67"/>
      <c r="H367" s="67"/>
      <c r="I367" s="67"/>
      <c r="J367" s="67"/>
      <c r="K367" s="67"/>
      <c r="L367" s="67"/>
      <c r="M367" s="67"/>
      <c r="N367" s="67"/>
      <c r="O367" s="67"/>
      <c r="P367" s="67"/>
      <c r="Q367" s="67"/>
      <c r="R367" s="67"/>
      <c r="S367" s="67"/>
      <c r="T367" s="67"/>
      <c r="U367" s="67"/>
    </row>
    <row r="368" spans="1:21" ht="4.5" customHeight="1" x14ac:dyDescent="0.25">
      <c r="A368" s="27"/>
      <c r="B368" s="27"/>
      <c r="C368" s="2"/>
      <c r="D368" s="2"/>
      <c r="E368" s="2"/>
      <c r="F368" s="2"/>
      <c r="G368" s="2"/>
      <c r="H368" s="2"/>
      <c r="I368" s="2"/>
      <c r="J368" s="2"/>
      <c r="K368" s="2"/>
      <c r="L368" s="2"/>
      <c r="M368" s="2"/>
      <c r="N368" s="2"/>
      <c r="O368" s="2"/>
      <c r="P368" s="2"/>
      <c r="Q368" s="2"/>
      <c r="R368" s="2"/>
      <c r="S368" s="2"/>
      <c r="T368" s="2"/>
      <c r="U368" s="2"/>
    </row>
    <row r="369" spans="1:21" ht="29.4" customHeight="1" x14ac:dyDescent="0.25">
      <c r="A369" s="27" t="s">
        <v>139</v>
      </c>
      <c r="B369" s="27"/>
      <c r="C369" s="67" t="s">
        <v>503</v>
      </c>
      <c r="D369" s="67"/>
      <c r="E369" s="67"/>
      <c r="F369" s="67"/>
      <c r="G369" s="67"/>
      <c r="H369" s="67"/>
      <c r="I369" s="67"/>
      <c r="J369" s="67"/>
      <c r="K369" s="67"/>
      <c r="L369" s="67"/>
      <c r="M369" s="67"/>
      <c r="N369" s="67"/>
      <c r="O369" s="67"/>
      <c r="P369" s="67"/>
      <c r="Q369" s="67"/>
      <c r="R369" s="67"/>
      <c r="S369" s="67"/>
      <c r="T369" s="67"/>
      <c r="U369" s="67"/>
    </row>
    <row r="370" spans="1:21" ht="81" customHeight="1" x14ac:dyDescent="0.25">
      <c r="A370" s="27" t="s">
        <v>141</v>
      </c>
      <c r="B370" s="27"/>
      <c r="C370" s="67" t="s">
        <v>504</v>
      </c>
      <c r="D370" s="67"/>
      <c r="E370" s="67"/>
      <c r="F370" s="67"/>
      <c r="G370" s="67"/>
      <c r="H370" s="67"/>
      <c r="I370" s="67"/>
      <c r="J370" s="67"/>
      <c r="K370" s="67"/>
      <c r="L370" s="67"/>
      <c r="M370" s="67"/>
      <c r="N370" s="67"/>
      <c r="O370" s="67"/>
      <c r="P370" s="67"/>
      <c r="Q370" s="67"/>
      <c r="R370" s="67"/>
      <c r="S370" s="67"/>
      <c r="T370" s="67"/>
      <c r="U370" s="67"/>
    </row>
    <row r="371" spans="1:21" ht="29.4" customHeight="1" x14ac:dyDescent="0.25">
      <c r="A371" s="27" t="s">
        <v>144</v>
      </c>
      <c r="B371" s="27"/>
      <c r="C371" s="67" t="s">
        <v>505</v>
      </c>
      <c r="D371" s="67"/>
      <c r="E371" s="67"/>
      <c r="F371" s="67"/>
      <c r="G371" s="67"/>
      <c r="H371" s="67"/>
      <c r="I371" s="67"/>
      <c r="J371" s="67"/>
      <c r="K371" s="67"/>
      <c r="L371" s="67"/>
      <c r="M371" s="67"/>
      <c r="N371" s="67"/>
      <c r="O371" s="67"/>
      <c r="P371" s="67"/>
      <c r="Q371" s="67"/>
      <c r="R371" s="67"/>
      <c r="S371" s="67"/>
      <c r="T371" s="67"/>
      <c r="U371" s="67"/>
    </row>
    <row r="372" spans="1:21" ht="16.5" customHeight="1" x14ac:dyDescent="0.25">
      <c r="A372" s="27" t="s">
        <v>146</v>
      </c>
      <c r="B372" s="27"/>
      <c r="C372" s="67" t="s">
        <v>506</v>
      </c>
      <c r="D372" s="67"/>
      <c r="E372" s="67"/>
      <c r="F372" s="67"/>
      <c r="G372" s="67"/>
      <c r="H372" s="67"/>
      <c r="I372" s="67"/>
      <c r="J372" s="67"/>
      <c r="K372" s="67"/>
      <c r="L372" s="67"/>
      <c r="M372" s="67"/>
      <c r="N372" s="67"/>
      <c r="O372" s="67"/>
      <c r="P372" s="67"/>
      <c r="Q372" s="67"/>
      <c r="R372" s="67"/>
      <c r="S372" s="67"/>
      <c r="T372" s="67"/>
      <c r="U372" s="67"/>
    </row>
    <row r="373" spans="1:21" ht="4.5" customHeight="1" x14ac:dyDescent="0.25"/>
    <row r="374" spans="1:21" ht="29.4" customHeight="1" x14ac:dyDescent="0.25">
      <c r="A374" s="28" t="s">
        <v>167</v>
      </c>
      <c r="B374" s="27"/>
      <c r="C374" s="27"/>
      <c r="D374" s="27"/>
      <c r="E374" s="67" t="s">
        <v>507</v>
      </c>
      <c r="F374" s="67"/>
      <c r="G374" s="67"/>
      <c r="H374" s="67"/>
      <c r="I374" s="67"/>
      <c r="J374" s="67"/>
      <c r="K374" s="67"/>
      <c r="L374" s="67"/>
      <c r="M374" s="67"/>
      <c r="N374" s="67"/>
      <c r="O374" s="67"/>
      <c r="P374" s="67"/>
      <c r="Q374" s="67"/>
      <c r="R374" s="67"/>
      <c r="S374" s="67"/>
      <c r="T374" s="67"/>
      <c r="U374" s="67"/>
    </row>
  </sheetData>
  <mergeCells count="69">
    <mergeCell ref="D7:K7"/>
    <mergeCell ref="D10:K10"/>
    <mergeCell ref="D13:K13"/>
    <mergeCell ref="D16:K16"/>
    <mergeCell ref="D19:K19"/>
    <mergeCell ref="D22:K22"/>
    <mergeCell ref="D43:K43"/>
    <mergeCell ref="D46:K46"/>
    <mergeCell ref="D49:K49"/>
    <mergeCell ref="D52:K52"/>
    <mergeCell ref="D55:K55"/>
    <mergeCell ref="D58:K58"/>
    <mergeCell ref="D79:K79"/>
    <mergeCell ref="D82:K82"/>
    <mergeCell ref="D85:K85"/>
    <mergeCell ref="D88:K88"/>
    <mergeCell ref="D91:K91"/>
    <mergeCell ref="D94:K94"/>
    <mergeCell ref="D115:K115"/>
    <mergeCell ref="D118:K118"/>
    <mergeCell ref="D121:K121"/>
    <mergeCell ref="D124:K124"/>
    <mergeCell ref="D127:K127"/>
    <mergeCell ref="D130:K130"/>
    <mergeCell ref="D151:K151"/>
    <mergeCell ref="D154:K154"/>
    <mergeCell ref="D157:K157"/>
    <mergeCell ref="D160:K160"/>
    <mergeCell ref="D163:K163"/>
    <mergeCell ref="D166:K166"/>
    <mergeCell ref="D187:K187"/>
    <mergeCell ref="D190:K190"/>
    <mergeCell ref="D193:K193"/>
    <mergeCell ref="D196:K196"/>
    <mergeCell ref="D199:K199"/>
    <mergeCell ref="D202:K202"/>
    <mergeCell ref="D223:K223"/>
    <mergeCell ref="D226:K226"/>
    <mergeCell ref="D229:K229"/>
    <mergeCell ref="D232:K232"/>
    <mergeCell ref="D235:K235"/>
    <mergeCell ref="D238:K238"/>
    <mergeCell ref="D259:K259"/>
    <mergeCell ref="D262:K262"/>
    <mergeCell ref="D265:K265"/>
    <mergeCell ref="D307:K307"/>
    <mergeCell ref="D310:K310"/>
    <mergeCell ref="D331:K331"/>
    <mergeCell ref="D268:K268"/>
    <mergeCell ref="D271:K271"/>
    <mergeCell ref="D274:K274"/>
    <mergeCell ref="D295:K295"/>
    <mergeCell ref="D298:K298"/>
    <mergeCell ref="C370:U370"/>
    <mergeCell ref="C371:U371"/>
    <mergeCell ref="C372:U372"/>
    <mergeCell ref="E374:U374"/>
    <mergeCell ref="K1:U1"/>
    <mergeCell ref="C364:U364"/>
    <mergeCell ref="C366:U366"/>
    <mergeCell ref="C367:U367"/>
    <mergeCell ref="C369:U369"/>
    <mergeCell ref="D334:K334"/>
    <mergeCell ref="D337:K337"/>
    <mergeCell ref="D340:K340"/>
    <mergeCell ref="D343:K343"/>
    <mergeCell ref="D346:K346"/>
    <mergeCell ref="D301:K301"/>
    <mergeCell ref="D304:K304"/>
  </mergeCells>
  <pageMargins left="0.7" right="0.7" top="0.75" bottom="0.75" header="0.3" footer="0.3"/>
  <pageSetup paperSize="9" fitToHeight="0" orientation="landscape" horizontalDpi="300" verticalDpi="300"/>
  <headerFooter scaleWithDoc="0" alignWithMargins="0">
    <oddHeader>&amp;C&amp;"Arial"&amp;8TABLE 15A.18</oddHeader>
    <oddFooter>&amp;L&amp;"Arial"&amp;8REPORT ON
GOVERNMENT
SERVICES 2022&amp;R&amp;"Arial"&amp;8SERVICES FOR PEOPLE
WITH DISABILITY
PAGE &amp;B&amp;P&amp;B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0"/>
  <sheetViews>
    <sheetView showGridLines="0" workbookViewId="0"/>
  </sheetViews>
  <sheetFormatPr defaultRowHeight="13.2" x14ac:dyDescent="0.25"/>
  <cols>
    <col min="1" max="11" width="1.6640625" customWidth="1"/>
    <col min="12" max="12" width="5.6640625" customWidth="1"/>
    <col min="13" max="20" width="10.88671875" customWidth="1"/>
    <col min="21" max="21" width="11.109375" customWidth="1"/>
    <col min="22" max="22" width="11.6640625" customWidth="1"/>
    <col min="23" max="23" width="11.109375" customWidth="1"/>
  </cols>
  <sheetData>
    <row r="1" spans="1:23" ht="17.399999999999999" customHeight="1" x14ac:dyDescent="0.25">
      <c r="A1" s="8" t="s">
        <v>90</v>
      </c>
      <c r="B1" s="8"/>
      <c r="C1" s="8"/>
      <c r="D1" s="8"/>
      <c r="E1" s="8"/>
      <c r="F1" s="8"/>
      <c r="G1" s="8"/>
      <c r="H1" s="8"/>
      <c r="I1" s="8"/>
      <c r="J1" s="8"/>
      <c r="K1" s="72" t="s">
        <v>91</v>
      </c>
      <c r="L1" s="73"/>
      <c r="M1" s="73"/>
      <c r="N1" s="73"/>
      <c r="O1" s="73"/>
      <c r="P1" s="73"/>
      <c r="Q1" s="73"/>
      <c r="R1" s="73"/>
      <c r="S1" s="73"/>
      <c r="T1" s="73"/>
      <c r="U1" s="73"/>
      <c r="V1" s="73"/>
      <c r="W1" s="73"/>
    </row>
    <row r="2" spans="1:23" ht="16.5" customHeight="1" x14ac:dyDescent="0.25">
      <c r="A2" s="11"/>
      <c r="B2" s="11"/>
      <c r="C2" s="11"/>
      <c r="D2" s="11"/>
      <c r="E2" s="11"/>
      <c r="F2" s="11"/>
      <c r="G2" s="11"/>
      <c r="H2" s="11"/>
      <c r="I2" s="11"/>
      <c r="J2" s="11"/>
      <c r="K2" s="11"/>
      <c r="L2" s="12" t="s">
        <v>92</v>
      </c>
      <c r="M2" s="13" t="s">
        <v>93</v>
      </c>
      <c r="N2" s="13" t="s">
        <v>94</v>
      </c>
      <c r="O2" s="13" t="s">
        <v>95</v>
      </c>
      <c r="P2" s="13" t="s">
        <v>96</v>
      </c>
      <c r="Q2" s="13" t="s">
        <v>97</v>
      </c>
      <c r="R2" s="13" t="s">
        <v>98</v>
      </c>
      <c r="S2" s="13" t="s">
        <v>99</v>
      </c>
      <c r="T2" s="13" t="s">
        <v>100</v>
      </c>
      <c r="U2" s="13" t="s">
        <v>101</v>
      </c>
      <c r="V2" s="13" t="s">
        <v>102</v>
      </c>
      <c r="W2" s="13" t="s">
        <v>103</v>
      </c>
    </row>
    <row r="3" spans="1:23" ht="16.5" customHeight="1" x14ac:dyDescent="0.25">
      <c r="A3" s="7" t="s">
        <v>104</v>
      </c>
      <c r="B3" s="7"/>
      <c r="C3" s="7"/>
      <c r="D3" s="7"/>
      <c r="E3" s="7"/>
      <c r="F3" s="7"/>
      <c r="G3" s="7"/>
      <c r="H3" s="7"/>
      <c r="I3" s="7"/>
      <c r="J3" s="7"/>
      <c r="K3" s="7"/>
      <c r="L3" s="9"/>
      <c r="M3" s="10"/>
      <c r="N3" s="10"/>
      <c r="O3" s="10"/>
      <c r="P3" s="10"/>
      <c r="Q3" s="10"/>
      <c r="R3" s="10"/>
      <c r="S3" s="10"/>
      <c r="T3" s="10"/>
      <c r="U3" s="10"/>
      <c r="V3" s="10"/>
      <c r="W3" s="10"/>
    </row>
    <row r="4" spans="1:23" ht="16.5" customHeight="1" x14ac:dyDescent="0.25">
      <c r="A4" s="7"/>
      <c r="B4" s="7" t="s">
        <v>105</v>
      </c>
      <c r="C4" s="7"/>
      <c r="D4" s="7"/>
      <c r="E4" s="7"/>
      <c r="F4" s="7"/>
      <c r="G4" s="7"/>
      <c r="H4" s="7"/>
      <c r="I4" s="7"/>
      <c r="J4" s="7"/>
      <c r="K4" s="7"/>
      <c r="L4" s="9" t="s">
        <v>106</v>
      </c>
      <c r="M4" s="25">
        <v>3388653</v>
      </c>
      <c r="N4" s="25">
        <v>2621752</v>
      </c>
      <c r="O4" s="25">
        <v>2111813</v>
      </c>
      <c r="P4" s="18">
        <v>850803</v>
      </c>
      <c r="Q4" s="18">
        <v>782089</v>
      </c>
      <c r="R4" s="18">
        <v>242651</v>
      </c>
      <c r="S4" s="18">
        <v>175543</v>
      </c>
      <c r="T4" s="18">
        <v>111297</v>
      </c>
      <c r="U4" s="24">
        <v>10284602</v>
      </c>
      <c r="V4" s="24">
        <v>12941352</v>
      </c>
      <c r="W4" s="24">
        <v>23225954</v>
      </c>
    </row>
    <row r="5" spans="1:23" ht="16.5" customHeight="1" x14ac:dyDescent="0.25">
      <c r="A5" s="7"/>
      <c r="B5" s="7" t="s">
        <v>107</v>
      </c>
      <c r="C5" s="7"/>
      <c r="D5" s="7"/>
      <c r="E5" s="7"/>
      <c r="F5" s="7"/>
      <c r="G5" s="7"/>
      <c r="H5" s="7"/>
      <c r="I5" s="7"/>
      <c r="J5" s="7"/>
      <c r="K5" s="7"/>
      <c r="L5" s="9" t="s">
        <v>106</v>
      </c>
      <c r="M5" s="25">
        <v>3307939</v>
      </c>
      <c r="N5" s="25">
        <v>2412455</v>
      </c>
      <c r="O5" s="25">
        <v>1744366</v>
      </c>
      <c r="P5" s="18">
        <v>504073</v>
      </c>
      <c r="Q5" s="18">
        <v>763460</v>
      </c>
      <c r="R5" s="18">
        <v>236871</v>
      </c>
      <c r="S5" s="18">
        <v>170817</v>
      </c>
      <c r="T5" s="18">
        <v>106908</v>
      </c>
      <c r="U5" s="25">
        <v>9246889</v>
      </c>
      <c r="V5" s="25">
        <v>7211036</v>
      </c>
      <c r="W5" s="24">
        <v>16457925</v>
      </c>
    </row>
    <row r="6" spans="1:23" ht="16.5" customHeight="1" x14ac:dyDescent="0.25">
      <c r="A6" s="7" t="s">
        <v>108</v>
      </c>
      <c r="B6" s="7"/>
      <c r="C6" s="7"/>
      <c r="D6" s="7"/>
      <c r="E6" s="7"/>
      <c r="F6" s="7"/>
      <c r="G6" s="7"/>
      <c r="H6" s="7"/>
      <c r="I6" s="7"/>
      <c r="J6" s="7"/>
      <c r="K6" s="7"/>
      <c r="L6" s="9"/>
      <c r="M6" s="10"/>
      <c r="N6" s="10"/>
      <c r="O6" s="10"/>
      <c r="P6" s="10"/>
      <c r="Q6" s="10"/>
      <c r="R6" s="10"/>
      <c r="S6" s="10"/>
      <c r="T6" s="10"/>
      <c r="U6" s="10"/>
      <c r="V6" s="10"/>
      <c r="W6" s="10"/>
    </row>
    <row r="7" spans="1:23" ht="16.5" customHeight="1" x14ac:dyDescent="0.25">
      <c r="A7" s="7"/>
      <c r="B7" s="7" t="s">
        <v>109</v>
      </c>
      <c r="C7" s="7"/>
      <c r="D7" s="7"/>
      <c r="E7" s="7"/>
      <c r="F7" s="7"/>
      <c r="G7" s="7"/>
      <c r="H7" s="7"/>
      <c r="I7" s="7"/>
      <c r="J7" s="7"/>
      <c r="K7" s="7"/>
      <c r="L7" s="9" t="s">
        <v>106</v>
      </c>
      <c r="M7" s="21">
        <v>46626</v>
      </c>
      <c r="N7" s="18">
        <v>379159</v>
      </c>
      <c r="O7" s="18">
        <v>189818</v>
      </c>
      <c r="P7" s="18">
        <v>194763</v>
      </c>
      <c r="Q7" s="16" t="s">
        <v>110</v>
      </c>
      <c r="R7" s="23">
        <v>1370</v>
      </c>
      <c r="S7" s="23">
        <v>3586</v>
      </c>
      <c r="T7" s="21">
        <v>10918</v>
      </c>
      <c r="U7" s="18">
        <v>826240</v>
      </c>
      <c r="V7" s="25">
        <v>1033813</v>
      </c>
      <c r="W7" s="25">
        <v>1860053</v>
      </c>
    </row>
    <row r="8" spans="1:23" ht="16.5" customHeight="1" x14ac:dyDescent="0.25">
      <c r="A8" s="7"/>
      <c r="B8" s="7" t="s">
        <v>111</v>
      </c>
      <c r="C8" s="7"/>
      <c r="D8" s="7"/>
      <c r="E8" s="7"/>
      <c r="F8" s="7"/>
      <c r="G8" s="7"/>
      <c r="H8" s="7"/>
      <c r="I8" s="7"/>
      <c r="J8" s="7"/>
      <c r="K8" s="7"/>
      <c r="L8" s="9" t="s">
        <v>106</v>
      </c>
      <c r="M8" s="18">
        <v>169872</v>
      </c>
      <c r="N8" s="18">
        <v>330913</v>
      </c>
      <c r="O8" s="18">
        <v>307451</v>
      </c>
      <c r="P8" s="18">
        <v>553032</v>
      </c>
      <c r="Q8" s="16" t="s">
        <v>110</v>
      </c>
      <c r="R8" s="21">
        <v>10763</v>
      </c>
      <c r="S8" s="23">
        <v>4800</v>
      </c>
      <c r="T8" s="23">
        <v>9857</v>
      </c>
      <c r="U8" s="25">
        <v>1386687</v>
      </c>
      <c r="V8" s="25">
        <v>1013972</v>
      </c>
      <c r="W8" s="25">
        <v>2400660</v>
      </c>
    </row>
    <row r="9" spans="1:23" ht="16.5" customHeight="1" x14ac:dyDescent="0.25">
      <c r="A9" s="7"/>
      <c r="B9" s="7" t="s">
        <v>112</v>
      </c>
      <c r="C9" s="7"/>
      <c r="D9" s="7"/>
      <c r="E9" s="7"/>
      <c r="F9" s="7"/>
      <c r="G9" s="7"/>
      <c r="H9" s="7"/>
      <c r="I9" s="7"/>
      <c r="J9" s="7"/>
      <c r="K9" s="7"/>
      <c r="L9" s="9" t="s">
        <v>106</v>
      </c>
      <c r="M9" s="18">
        <v>189590</v>
      </c>
      <c r="N9" s="18">
        <v>689122</v>
      </c>
      <c r="O9" s="18">
        <v>680143</v>
      </c>
      <c r="P9" s="18">
        <v>788345</v>
      </c>
      <c r="Q9" s="18">
        <v>414728</v>
      </c>
      <c r="R9" s="21">
        <v>50640</v>
      </c>
      <c r="S9" s="18">
        <v>146126</v>
      </c>
      <c r="T9" s="21">
        <v>35766</v>
      </c>
      <c r="U9" s="25">
        <v>2994458</v>
      </c>
      <c r="V9" s="18">
        <v>926611</v>
      </c>
      <c r="W9" s="25">
        <v>3921069</v>
      </c>
    </row>
    <row r="10" spans="1:23" ht="16.5" customHeight="1" x14ac:dyDescent="0.25">
      <c r="A10" s="7"/>
      <c r="B10" s="7" t="s">
        <v>113</v>
      </c>
      <c r="C10" s="7"/>
      <c r="D10" s="7"/>
      <c r="E10" s="7"/>
      <c r="F10" s="7"/>
      <c r="G10" s="7"/>
      <c r="H10" s="7"/>
      <c r="I10" s="7"/>
      <c r="J10" s="7"/>
      <c r="K10" s="7"/>
      <c r="L10" s="9" t="s">
        <v>106</v>
      </c>
      <c r="M10" s="25">
        <v>1119486</v>
      </c>
      <c r="N10" s="25">
        <v>1416385</v>
      </c>
      <c r="O10" s="25">
        <v>1148055</v>
      </c>
      <c r="P10" s="18">
        <v>832274</v>
      </c>
      <c r="Q10" s="18">
        <v>663844</v>
      </c>
      <c r="R10" s="18">
        <v>108384</v>
      </c>
      <c r="S10" s="18">
        <v>142263</v>
      </c>
      <c r="T10" s="21">
        <v>60952</v>
      </c>
      <c r="U10" s="25">
        <v>5491644</v>
      </c>
      <c r="V10" s="18">
        <v>913033</v>
      </c>
      <c r="W10" s="25">
        <v>6404677</v>
      </c>
    </row>
    <row r="11" spans="1:23" ht="16.5" customHeight="1" x14ac:dyDescent="0.25">
      <c r="A11" s="7"/>
      <c r="B11" s="7" t="s">
        <v>114</v>
      </c>
      <c r="C11" s="7"/>
      <c r="D11" s="7"/>
      <c r="E11" s="7"/>
      <c r="F11" s="7"/>
      <c r="G11" s="7"/>
      <c r="H11" s="7"/>
      <c r="I11" s="7"/>
      <c r="J11" s="7"/>
      <c r="K11" s="7"/>
      <c r="L11" s="9" t="s">
        <v>106</v>
      </c>
      <c r="M11" s="25">
        <v>2057588</v>
      </c>
      <c r="N11" s="25">
        <v>1588682</v>
      </c>
      <c r="O11" s="25">
        <v>1318623</v>
      </c>
      <c r="P11" s="18">
        <v>958837</v>
      </c>
      <c r="Q11" s="18">
        <v>702084</v>
      </c>
      <c r="R11" s="18">
        <v>158209</v>
      </c>
      <c r="S11" s="18">
        <v>146888</v>
      </c>
      <c r="T11" s="18">
        <v>100751</v>
      </c>
      <c r="U11" s="25">
        <v>7031663</v>
      </c>
      <c r="V11" s="18">
        <v>919288</v>
      </c>
      <c r="W11" s="25">
        <v>7950951</v>
      </c>
    </row>
    <row r="12" spans="1:23" ht="16.5" customHeight="1" x14ac:dyDescent="0.25">
      <c r="A12" s="7"/>
      <c r="B12" s="7" t="s">
        <v>115</v>
      </c>
      <c r="C12" s="7"/>
      <c r="D12" s="7"/>
      <c r="E12" s="7"/>
      <c r="F12" s="7"/>
      <c r="G12" s="7"/>
      <c r="H12" s="7"/>
      <c r="I12" s="7"/>
      <c r="J12" s="7"/>
      <c r="K12" s="7"/>
      <c r="L12" s="9" t="s">
        <v>106</v>
      </c>
      <c r="M12" s="25">
        <v>2496164</v>
      </c>
      <c r="N12" s="25">
        <v>1793808</v>
      </c>
      <c r="O12" s="25">
        <v>1362024</v>
      </c>
      <c r="P12" s="18">
        <v>946758</v>
      </c>
      <c r="Q12" s="18">
        <v>676871</v>
      </c>
      <c r="R12" s="18">
        <v>175855</v>
      </c>
      <c r="S12" s="21">
        <v>92639</v>
      </c>
      <c r="T12" s="21">
        <v>90369</v>
      </c>
      <c r="U12" s="25">
        <v>7634488</v>
      </c>
      <c r="V12" s="18">
        <v>927749</v>
      </c>
      <c r="W12" s="25">
        <v>8562237</v>
      </c>
    </row>
    <row r="13" spans="1:23" ht="16.5" customHeight="1" x14ac:dyDescent="0.25">
      <c r="A13" s="7"/>
      <c r="B13" s="7" t="s">
        <v>116</v>
      </c>
      <c r="C13" s="7"/>
      <c r="D13" s="7"/>
      <c r="E13" s="7"/>
      <c r="F13" s="7"/>
      <c r="G13" s="7"/>
      <c r="H13" s="7"/>
      <c r="I13" s="7"/>
      <c r="J13" s="7"/>
      <c r="K13" s="7"/>
      <c r="L13" s="9" t="s">
        <v>106</v>
      </c>
      <c r="M13" s="25">
        <v>2383462</v>
      </c>
      <c r="N13" s="25">
        <v>1707485</v>
      </c>
      <c r="O13" s="25">
        <v>1254390</v>
      </c>
      <c r="P13" s="18">
        <v>920414</v>
      </c>
      <c r="Q13" s="18">
        <v>646145</v>
      </c>
      <c r="R13" s="18">
        <v>171907</v>
      </c>
      <c r="S13" s="18">
        <v>106837</v>
      </c>
      <c r="T13" s="21">
        <v>90502</v>
      </c>
      <c r="U13" s="25">
        <v>7281141</v>
      </c>
      <c r="V13" s="18">
        <v>944425</v>
      </c>
      <c r="W13" s="25">
        <v>8225566</v>
      </c>
    </row>
    <row r="14" spans="1:23" ht="16.5" customHeight="1" x14ac:dyDescent="0.25">
      <c r="A14" s="7"/>
      <c r="B14" s="7" t="s">
        <v>117</v>
      </c>
      <c r="C14" s="7"/>
      <c r="D14" s="7"/>
      <c r="E14" s="7"/>
      <c r="F14" s="7"/>
      <c r="G14" s="7"/>
      <c r="H14" s="7"/>
      <c r="I14" s="7"/>
      <c r="J14" s="7"/>
      <c r="K14" s="7"/>
      <c r="L14" s="9" t="s">
        <v>106</v>
      </c>
      <c r="M14" s="25">
        <v>2204425</v>
      </c>
      <c r="N14" s="25">
        <v>1666396</v>
      </c>
      <c r="O14" s="25">
        <v>1181162</v>
      </c>
      <c r="P14" s="18">
        <v>837440</v>
      </c>
      <c r="Q14" s="18">
        <v>587071</v>
      </c>
      <c r="R14" s="18">
        <v>168553</v>
      </c>
      <c r="S14" s="18">
        <v>108117</v>
      </c>
      <c r="T14" s="21">
        <v>87542</v>
      </c>
      <c r="U14" s="25">
        <v>6840705</v>
      </c>
      <c r="V14" s="18">
        <v>929029</v>
      </c>
      <c r="W14" s="25">
        <v>7769735</v>
      </c>
    </row>
    <row r="15" spans="1:23" ht="16.5" customHeight="1" x14ac:dyDescent="0.25">
      <c r="A15" s="7"/>
      <c r="B15" s="7" t="s">
        <v>118</v>
      </c>
      <c r="C15" s="7"/>
      <c r="D15" s="7"/>
      <c r="E15" s="7"/>
      <c r="F15" s="7"/>
      <c r="G15" s="7"/>
      <c r="H15" s="7"/>
      <c r="I15" s="7"/>
      <c r="J15" s="7"/>
      <c r="K15" s="7"/>
      <c r="L15" s="9" t="s">
        <v>106</v>
      </c>
      <c r="M15" s="25">
        <v>2140291</v>
      </c>
      <c r="N15" s="25">
        <v>1594378</v>
      </c>
      <c r="O15" s="25">
        <v>1166205</v>
      </c>
      <c r="P15" s="18">
        <v>774327</v>
      </c>
      <c r="Q15" s="18">
        <v>529533</v>
      </c>
      <c r="R15" s="18">
        <v>168811</v>
      </c>
      <c r="S15" s="21">
        <v>96966</v>
      </c>
      <c r="T15" s="21">
        <v>78243</v>
      </c>
      <c r="U15" s="25">
        <v>6548754</v>
      </c>
      <c r="V15" s="18">
        <v>961642</v>
      </c>
      <c r="W15" s="25">
        <v>7510396</v>
      </c>
    </row>
    <row r="16" spans="1:23" ht="16.5" customHeight="1" x14ac:dyDescent="0.25">
      <c r="A16" s="7"/>
      <c r="B16" s="7" t="s">
        <v>119</v>
      </c>
      <c r="C16" s="7"/>
      <c r="D16" s="7"/>
      <c r="E16" s="7"/>
      <c r="F16" s="7"/>
      <c r="G16" s="7"/>
      <c r="H16" s="7"/>
      <c r="I16" s="7"/>
      <c r="J16" s="7"/>
      <c r="K16" s="7"/>
      <c r="L16" s="9" t="s">
        <v>106</v>
      </c>
      <c r="M16" s="25">
        <v>2000946</v>
      </c>
      <c r="N16" s="25">
        <v>1570515</v>
      </c>
      <c r="O16" s="25">
        <v>1045528</v>
      </c>
      <c r="P16" s="18">
        <v>716604</v>
      </c>
      <c r="Q16" s="18">
        <v>488484</v>
      </c>
      <c r="R16" s="18">
        <v>163266</v>
      </c>
      <c r="S16" s="21">
        <v>94921</v>
      </c>
      <c r="T16" s="21">
        <v>69643</v>
      </c>
      <c r="U16" s="25">
        <v>6149906</v>
      </c>
      <c r="V16" s="25">
        <v>1029608</v>
      </c>
      <c r="W16" s="25">
        <v>7179513</v>
      </c>
    </row>
    <row r="17" spans="1:23" ht="16.5" customHeight="1" x14ac:dyDescent="0.25">
      <c r="A17" s="7" t="s">
        <v>120</v>
      </c>
      <c r="B17" s="7"/>
      <c r="C17" s="7"/>
      <c r="D17" s="7"/>
      <c r="E17" s="7"/>
      <c r="F17" s="7"/>
      <c r="G17" s="7"/>
      <c r="H17" s="7"/>
      <c r="I17" s="7"/>
      <c r="J17" s="7"/>
      <c r="K17" s="7"/>
      <c r="L17" s="9"/>
      <c r="M17" s="10"/>
      <c r="N17" s="10"/>
      <c r="O17" s="10"/>
      <c r="P17" s="10"/>
      <c r="Q17" s="10"/>
      <c r="R17" s="10"/>
      <c r="S17" s="10"/>
      <c r="T17" s="10"/>
      <c r="U17" s="10"/>
      <c r="V17" s="10"/>
      <c r="W17" s="10"/>
    </row>
    <row r="18" spans="1:23" ht="16.5" customHeight="1" x14ac:dyDescent="0.25">
      <c r="A18" s="7"/>
      <c r="B18" s="7" t="s">
        <v>105</v>
      </c>
      <c r="C18" s="7"/>
      <c r="D18" s="7"/>
      <c r="E18" s="7"/>
      <c r="F18" s="7"/>
      <c r="G18" s="7"/>
      <c r="H18" s="7"/>
      <c r="I18" s="7"/>
      <c r="J18" s="7"/>
      <c r="K18" s="7"/>
      <c r="L18" s="9" t="s">
        <v>106</v>
      </c>
      <c r="M18" s="21">
        <v>-20658</v>
      </c>
      <c r="N18" s="18">
        <v>148581</v>
      </c>
      <c r="O18" s="21">
        <v>35177</v>
      </c>
      <c r="P18" s="21">
        <v>50877</v>
      </c>
      <c r="Q18" s="16" t="s">
        <v>110</v>
      </c>
      <c r="R18" s="23">
        <v>2535</v>
      </c>
      <c r="S18" s="23">
        <v>2889</v>
      </c>
      <c r="T18" s="23">
        <v>2122</v>
      </c>
      <c r="U18" s="18">
        <v>221523</v>
      </c>
      <c r="V18" s="21">
        <v>70848</v>
      </c>
      <c r="W18" s="18">
        <v>292371</v>
      </c>
    </row>
    <row r="19" spans="1:23" ht="16.5" customHeight="1" x14ac:dyDescent="0.25">
      <c r="A19" s="7"/>
      <c r="B19" s="7" t="s">
        <v>107</v>
      </c>
      <c r="C19" s="7"/>
      <c r="D19" s="7"/>
      <c r="E19" s="7"/>
      <c r="F19" s="7"/>
      <c r="G19" s="7"/>
      <c r="H19" s="7"/>
      <c r="I19" s="7"/>
      <c r="J19" s="7"/>
      <c r="K19" s="7"/>
      <c r="L19" s="9" t="s">
        <v>106</v>
      </c>
      <c r="M19" s="21">
        <v>23949</v>
      </c>
      <c r="N19" s="18">
        <v>186964</v>
      </c>
      <c r="O19" s="21">
        <v>14944</v>
      </c>
      <c r="P19" s="21">
        <v>41085</v>
      </c>
      <c r="Q19" s="16" t="s">
        <v>110</v>
      </c>
      <c r="R19" s="23">
        <v>6225</v>
      </c>
      <c r="S19" s="23">
        <v>3110</v>
      </c>
      <c r="T19" s="23">
        <v>3198</v>
      </c>
      <c r="U19" s="18">
        <v>279476</v>
      </c>
      <c r="V19" s="21">
        <v>67718</v>
      </c>
      <c r="W19" s="18">
        <v>347194</v>
      </c>
    </row>
    <row r="20" spans="1:23" ht="16.5" customHeight="1" x14ac:dyDescent="0.25">
      <c r="A20" s="7"/>
      <c r="B20" s="7" t="s">
        <v>121</v>
      </c>
      <c r="C20" s="7"/>
      <c r="D20" s="7"/>
      <c r="E20" s="7"/>
      <c r="F20" s="7"/>
      <c r="G20" s="7"/>
      <c r="H20" s="7"/>
      <c r="I20" s="7"/>
      <c r="J20" s="7"/>
      <c r="K20" s="7"/>
      <c r="L20" s="9" t="s">
        <v>106</v>
      </c>
      <c r="M20" s="21">
        <v>27272</v>
      </c>
      <c r="N20" s="18">
        <v>140003</v>
      </c>
      <c r="O20" s="21">
        <v>76415</v>
      </c>
      <c r="P20" s="21">
        <v>40782</v>
      </c>
      <c r="Q20" s="21">
        <v>33886</v>
      </c>
      <c r="R20" s="23">
        <v>8481</v>
      </c>
      <c r="S20" s="23">
        <v>3108</v>
      </c>
      <c r="T20" s="23">
        <v>3179</v>
      </c>
      <c r="U20" s="18">
        <v>333125</v>
      </c>
      <c r="V20" s="21">
        <v>65598</v>
      </c>
      <c r="W20" s="18">
        <v>398722</v>
      </c>
    </row>
    <row r="21" spans="1:23" ht="16.5" customHeight="1" x14ac:dyDescent="0.25">
      <c r="A21" s="7"/>
      <c r="B21" s="7" t="s">
        <v>122</v>
      </c>
      <c r="C21" s="7"/>
      <c r="D21" s="7"/>
      <c r="E21" s="7"/>
      <c r="F21" s="7"/>
      <c r="G21" s="7"/>
      <c r="H21" s="7"/>
      <c r="I21" s="7"/>
      <c r="J21" s="7"/>
      <c r="K21" s="7"/>
      <c r="L21" s="9" t="s">
        <v>106</v>
      </c>
      <c r="M21" s="18">
        <v>144660</v>
      </c>
      <c r="N21" s="18">
        <v>146865</v>
      </c>
      <c r="O21" s="21">
        <v>82210</v>
      </c>
      <c r="P21" s="21">
        <v>55068</v>
      </c>
      <c r="Q21" s="21">
        <v>29773</v>
      </c>
      <c r="R21" s="23">
        <v>8710</v>
      </c>
      <c r="S21" s="23">
        <v>3126</v>
      </c>
      <c r="T21" s="23">
        <v>2554</v>
      </c>
      <c r="U21" s="18">
        <v>472966</v>
      </c>
      <c r="V21" s="21">
        <v>64150</v>
      </c>
      <c r="W21" s="18">
        <v>537117</v>
      </c>
    </row>
    <row r="22" spans="1:23" ht="16.5" customHeight="1" x14ac:dyDescent="0.25">
      <c r="A22" s="7"/>
      <c r="B22" s="7" t="s">
        <v>123</v>
      </c>
      <c r="C22" s="7"/>
      <c r="D22" s="7"/>
      <c r="E22" s="7"/>
      <c r="F22" s="7"/>
      <c r="G22" s="7"/>
      <c r="H22" s="7"/>
      <c r="I22" s="7"/>
      <c r="J22" s="7"/>
      <c r="K22" s="7"/>
      <c r="L22" s="9" t="s">
        <v>106</v>
      </c>
      <c r="M22" s="18">
        <v>139850</v>
      </c>
      <c r="N22" s="18">
        <v>141808</v>
      </c>
      <c r="O22" s="21">
        <v>68083</v>
      </c>
      <c r="P22" s="21">
        <v>40688</v>
      </c>
      <c r="Q22" s="21">
        <v>27115</v>
      </c>
      <c r="R22" s="23">
        <v>8839</v>
      </c>
      <c r="S22" s="23">
        <v>3902</v>
      </c>
      <c r="T22" s="23">
        <v>4640</v>
      </c>
      <c r="U22" s="18">
        <v>434926</v>
      </c>
      <c r="V22" s="21">
        <v>61783</v>
      </c>
      <c r="W22" s="18">
        <v>496709</v>
      </c>
    </row>
    <row r="23" spans="1:23" ht="16.5" customHeight="1" x14ac:dyDescent="0.25">
      <c r="A23" s="7"/>
      <c r="B23" s="7" t="s">
        <v>124</v>
      </c>
      <c r="C23" s="7"/>
      <c r="D23" s="7"/>
      <c r="E23" s="7"/>
      <c r="F23" s="7"/>
      <c r="G23" s="7"/>
      <c r="H23" s="7"/>
      <c r="I23" s="7"/>
      <c r="J23" s="7"/>
      <c r="K23" s="7"/>
      <c r="L23" s="9" t="s">
        <v>106</v>
      </c>
      <c r="M23" s="18">
        <v>186342</v>
      </c>
      <c r="N23" s="18">
        <v>164355</v>
      </c>
      <c r="O23" s="21">
        <v>73012</v>
      </c>
      <c r="P23" s="21">
        <v>35501</v>
      </c>
      <c r="Q23" s="21">
        <v>25601</v>
      </c>
      <c r="R23" s="23">
        <v>8685</v>
      </c>
      <c r="S23" s="23">
        <v>8246</v>
      </c>
      <c r="T23" s="23">
        <v>4690</v>
      </c>
      <c r="U23" s="18">
        <v>506431</v>
      </c>
      <c r="V23" s="21">
        <v>75116</v>
      </c>
      <c r="W23" s="18">
        <v>581547</v>
      </c>
    </row>
    <row r="24" spans="1:23" ht="16.5" customHeight="1" x14ac:dyDescent="0.25">
      <c r="A24" s="7"/>
      <c r="B24" s="7" t="s">
        <v>125</v>
      </c>
      <c r="C24" s="7"/>
      <c r="D24" s="7"/>
      <c r="E24" s="7"/>
      <c r="F24" s="7"/>
      <c r="G24" s="7"/>
      <c r="H24" s="7"/>
      <c r="I24" s="7"/>
      <c r="J24" s="7"/>
      <c r="K24" s="7"/>
      <c r="L24" s="9" t="s">
        <v>106</v>
      </c>
      <c r="M24" s="18">
        <v>167106</v>
      </c>
      <c r="N24" s="18">
        <v>155747</v>
      </c>
      <c r="O24" s="21">
        <v>68899</v>
      </c>
      <c r="P24" s="21">
        <v>32065</v>
      </c>
      <c r="Q24" s="21">
        <v>24498</v>
      </c>
      <c r="R24" s="21">
        <v>11708</v>
      </c>
      <c r="S24" s="21">
        <v>10392</v>
      </c>
      <c r="T24" s="23">
        <v>4539</v>
      </c>
      <c r="U24" s="18">
        <v>474955</v>
      </c>
      <c r="V24" s="21">
        <v>70841</v>
      </c>
      <c r="W24" s="18">
        <v>545796</v>
      </c>
    </row>
    <row r="25" spans="1:23" ht="16.5" customHeight="1" x14ac:dyDescent="0.25">
      <c r="A25" s="7"/>
      <c r="B25" s="7" t="s">
        <v>126</v>
      </c>
      <c r="C25" s="7"/>
      <c r="D25" s="7"/>
      <c r="E25" s="7"/>
      <c r="F25" s="7"/>
      <c r="G25" s="7"/>
      <c r="H25" s="7"/>
      <c r="I25" s="7"/>
      <c r="J25" s="7"/>
      <c r="K25" s="7"/>
      <c r="L25" s="9" t="s">
        <v>106</v>
      </c>
      <c r="M25" s="18">
        <v>180645</v>
      </c>
      <c r="N25" s="18">
        <v>134684</v>
      </c>
      <c r="O25" s="21">
        <v>76034</v>
      </c>
      <c r="P25" s="21">
        <v>31768</v>
      </c>
      <c r="Q25" s="21">
        <v>24217</v>
      </c>
      <c r="R25" s="21">
        <v>21161</v>
      </c>
      <c r="S25" s="23">
        <v>6346</v>
      </c>
      <c r="T25" s="23">
        <v>4675</v>
      </c>
      <c r="U25" s="18">
        <v>479529</v>
      </c>
      <c r="V25" s="21">
        <v>63530</v>
      </c>
      <c r="W25" s="18">
        <v>543059</v>
      </c>
    </row>
    <row r="26" spans="1:23" ht="16.5" customHeight="1" x14ac:dyDescent="0.25">
      <c r="A26" s="7"/>
      <c r="B26" s="7" t="s">
        <v>118</v>
      </c>
      <c r="C26" s="7"/>
      <c r="D26" s="7"/>
      <c r="E26" s="7"/>
      <c r="F26" s="7"/>
      <c r="G26" s="7"/>
      <c r="H26" s="7"/>
      <c r="I26" s="7"/>
      <c r="J26" s="7"/>
      <c r="K26" s="7"/>
      <c r="L26" s="9" t="s">
        <v>106</v>
      </c>
      <c r="M26" s="18">
        <v>193983</v>
      </c>
      <c r="N26" s="18">
        <v>121442</v>
      </c>
      <c r="O26" s="21">
        <v>70966</v>
      </c>
      <c r="P26" s="21">
        <v>31947</v>
      </c>
      <c r="Q26" s="21">
        <v>23710</v>
      </c>
      <c r="R26" s="21">
        <v>14581</v>
      </c>
      <c r="S26" s="23">
        <v>8435</v>
      </c>
      <c r="T26" s="23">
        <v>4347</v>
      </c>
      <c r="U26" s="18">
        <v>469411</v>
      </c>
      <c r="V26" s="21">
        <v>64438</v>
      </c>
      <c r="W26" s="18">
        <v>533850</v>
      </c>
    </row>
    <row r="27" spans="1:23" ht="16.5" customHeight="1" x14ac:dyDescent="0.25">
      <c r="A27" s="7"/>
      <c r="B27" s="7" t="s">
        <v>119</v>
      </c>
      <c r="C27" s="7"/>
      <c r="D27" s="7"/>
      <c r="E27" s="7"/>
      <c r="F27" s="7"/>
      <c r="G27" s="7"/>
      <c r="H27" s="7"/>
      <c r="I27" s="7"/>
      <c r="J27" s="7"/>
      <c r="K27" s="7"/>
      <c r="L27" s="9" t="s">
        <v>106</v>
      </c>
      <c r="M27" s="18">
        <v>207090</v>
      </c>
      <c r="N27" s="18">
        <v>144771</v>
      </c>
      <c r="O27" s="21">
        <v>85425</v>
      </c>
      <c r="P27" s="21">
        <v>31519</v>
      </c>
      <c r="Q27" s="21">
        <v>21352</v>
      </c>
      <c r="R27" s="23">
        <v>8407</v>
      </c>
      <c r="S27" s="23">
        <v>8548</v>
      </c>
      <c r="T27" s="23">
        <v>3415</v>
      </c>
      <c r="U27" s="18">
        <v>510527</v>
      </c>
      <c r="V27" s="21">
        <v>65314</v>
      </c>
      <c r="W27" s="18">
        <v>575840</v>
      </c>
    </row>
    <row r="28" spans="1:23" ht="16.5" customHeight="1" x14ac:dyDescent="0.25">
      <c r="A28" s="7" t="s">
        <v>127</v>
      </c>
      <c r="B28" s="7"/>
      <c r="C28" s="7"/>
      <c r="D28" s="7"/>
      <c r="E28" s="7"/>
      <c r="F28" s="7"/>
      <c r="G28" s="7"/>
      <c r="H28" s="7"/>
      <c r="I28" s="7"/>
      <c r="J28" s="7"/>
      <c r="K28" s="7"/>
      <c r="L28" s="9"/>
      <c r="M28" s="10"/>
      <c r="N28" s="10"/>
      <c r="O28" s="10"/>
      <c r="P28" s="10"/>
      <c r="Q28" s="10"/>
      <c r="R28" s="10"/>
      <c r="S28" s="10"/>
      <c r="T28" s="10"/>
      <c r="U28" s="10"/>
      <c r="V28" s="10"/>
      <c r="W28" s="10"/>
    </row>
    <row r="29" spans="1:23" ht="16.5" customHeight="1" x14ac:dyDescent="0.25">
      <c r="A29" s="7"/>
      <c r="B29" s="7" t="s">
        <v>105</v>
      </c>
      <c r="C29" s="7"/>
      <c r="D29" s="7"/>
      <c r="E29" s="7"/>
      <c r="F29" s="7"/>
      <c r="G29" s="7"/>
      <c r="H29" s="7"/>
      <c r="I29" s="7"/>
      <c r="J29" s="7"/>
      <c r="K29" s="7"/>
      <c r="L29" s="9" t="s">
        <v>106</v>
      </c>
      <c r="M29" s="16" t="s">
        <v>110</v>
      </c>
      <c r="N29" s="20">
        <v>249</v>
      </c>
      <c r="O29" s="16" t="s">
        <v>110</v>
      </c>
      <c r="P29" s="16" t="s">
        <v>110</v>
      </c>
      <c r="Q29" s="16" t="s">
        <v>110</v>
      </c>
      <c r="R29" s="16" t="s">
        <v>110</v>
      </c>
      <c r="S29" s="16" t="s">
        <v>110</v>
      </c>
      <c r="T29" s="16" t="s">
        <v>110</v>
      </c>
      <c r="U29" s="20">
        <v>249</v>
      </c>
      <c r="V29" s="17" t="s">
        <v>128</v>
      </c>
      <c r="W29" s="20">
        <v>249</v>
      </c>
    </row>
    <row r="30" spans="1:23" ht="16.5" customHeight="1" x14ac:dyDescent="0.25">
      <c r="A30" s="7"/>
      <c r="B30" s="7" t="s">
        <v>107</v>
      </c>
      <c r="C30" s="7"/>
      <c r="D30" s="7"/>
      <c r="E30" s="7"/>
      <c r="F30" s="7"/>
      <c r="G30" s="7"/>
      <c r="H30" s="7"/>
      <c r="I30" s="7"/>
      <c r="J30" s="7"/>
      <c r="K30" s="7"/>
      <c r="L30" s="9" t="s">
        <v>106</v>
      </c>
      <c r="M30" s="16" t="s">
        <v>110</v>
      </c>
      <c r="N30" s="23">
        <v>1445</v>
      </c>
      <c r="O30" s="16" t="s">
        <v>110</v>
      </c>
      <c r="P30" s="16" t="s">
        <v>110</v>
      </c>
      <c r="Q30" s="16" t="s">
        <v>110</v>
      </c>
      <c r="R30" s="16" t="s">
        <v>110</v>
      </c>
      <c r="S30" s="16" t="s">
        <v>110</v>
      </c>
      <c r="T30" s="16" t="s">
        <v>110</v>
      </c>
      <c r="U30" s="23">
        <v>1445</v>
      </c>
      <c r="V30" s="17" t="s">
        <v>128</v>
      </c>
      <c r="W30" s="23">
        <v>1445</v>
      </c>
    </row>
    <row r="31" spans="1:23" ht="16.5" customHeight="1" x14ac:dyDescent="0.25">
      <c r="A31" s="7"/>
      <c r="B31" s="7" t="s">
        <v>121</v>
      </c>
      <c r="C31" s="7"/>
      <c r="D31" s="7"/>
      <c r="E31" s="7"/>
      <c r="F31" s="7"/>
      <c r="G31" s="7"/>
      <c r="H31" s="7"/>
      <c r="I31" s="7"/>
      <c r="J31" s="7"/>
      <c r="K31" s="7"/>
      <c r="L31" s="9" t="s">
        <v>106</v>
      </c>
      <c r="M31" s="16" t="s">
        <v>110</v>
      </c>
      <c r="N31" s="23">
        <v>4180</v>
      </c>
      <c r="O31" s="16" t="s">
        <v>110</v>
      </c>
      <c r="P31" s="16" t="s">
        <v>110</v>
      </c>
      <c r="Q31" s="16" t="s">
        <v>110</v>
      </c>
      <c r="R31" s="16" t="s">
        <v>110</v>
      </c>
      <c r="S31" s="16" t="s">
        <v>110</v>
      </c>
      <c r="T31" s="16" t="s">
        <v>110</v>
      </c>
      <c r="U31" s="23">
        <v>4180</v>
      </c>
      <c r="V31" s="17" t="s">
        <v>128</v>
      </c>
      <c r="W31" s="23">
        <v>4180</v>
      </c>
    </row>
    <row r="32" spans="1:23" ht="16.5" customHeight="1" x14ac:dyDescent="0.25">
      <c r="A32" s="7"/>
      <c r="B32" s="7" t="s">
        <v>122</v>
      </c>
      <c r="C32" s="7"/>
      <c r="D32" s="7"/>
      <c r="E32" s="7"/>
      <c r="F32" s="7"/>
      <c r="G32" s="7"/>
      <c r="H32" s="7"/>
      <c r="I32" s="7"/>
      <c r="J32" s="7"/>
      <c r="K32" s="7"/>
      <c r="L32" s="9" t="s">
        <v>106</v>
      </c>
      <c r="M32" s="16" t="s">
        <v>110</v>
      </c>
      <c r="N32" s="23">
        <v>1361</v>
      </c>
      <c r="O32" s="16" t="s">
        <v>110</v>
      </c>
      <c r="P32" s="16" t="s">
        <v>110</v>
      </c>
      <c r="Q32" s="16" t="s">
        <v>110</v>
      </c>
      <c r="R32" s="16" t="s">
        <v>110</v>
      </c>
      <c r="S32" s="16" t="s">
        <v>110</v>
      </c>
      <c r="T32" s="16" t="s">
        <v>110</v>
      </c>
      <c r="U32" s="23">
        <v>1361</v>
      </c>
      <c r="V32" s="17" t="s">
        <v>128</v>
      </c>
      <c r="W32" s="23">
        <v>1361</v>
      </c>
    </row>
    <row r="33" spans="1:23" ht="16.5" customHeight="1" x14ac:dyDescent="0.25">
      <c r="A33" s="7"/>
      <c r="B33" s="7" t="s">
        <v>123</v>
      </c>
      <c r="C33" s="7"/>
      <c r="D33" s="7"/>
      <c r="E33" s="7"/>
      <c r="F33" s="7"/>
      <c r="G33" s="7"/>
      <c r="H33" s="7"/>
      <c r="I33" s="7"/>
      <c r="J33" s="7"/>
      <c r="K33" s="7"/>
      <c r="L33" s="9" t="s">
        <v>106</v>
      </c>
      <c r="M33" s="16" t="s">
        <v>110</v>
      </c>
      <c r="N33" s="23">
        <v>4834</v>
      </c>
      <c r="O33" s="16" t="s">
        <v>110</v>
      </c>
      <c r="P33" s="16" t="s">
        <v>110</v>
      </c>
      <c r="Q33" s="16" t="s">
        <v>110</v>
      </c>
      <c r="R33" s="16" t="s">
        <v>110</v>
      </c>
      <c r="S33" s="16" t="s">
        <v>110</v>
      </c>
      <c r="T33" s="16" t="s">
        <v>110</v>
      </c>
      <c r="U33" s="23">
        <v>4834</v>
      </c>
      <c r="V33" s="17" t="s">
        <v>128</v>
      </c>
      <c r="W33" s="23">
        <v>4834</v>
      </c>
    </row>
    <row r="34" spans="1:23" ht="16.5" customHeight="1" x14ac:dyDescent="0.25">
      <c r="A34" s="7"/>
      <c r="B34" s="7" t="s">
        <v>124</v>
      </c>
      <c r="C34" s="7"/>
      <c r="D34" s="7"/>
      <c r="E34" s="7"/>
      <c r="F34" s="7"/>
      <c r="G34" s="7"/>
      <c r="H34" s="7"/>
      <c r="I34" s="7"/>
      <c r="J34" s="7"/>
      <c r="K34" s="7"/>
      <c r="L34" s="9" t="s">
        <v>106</v>
      </c>
      <c r="M34" s="16" t="s">
        <v>110</v>
      </c>
      <c r="N34" s="23">
        <v>2683</v>
      </c>
      <c r="O34" s="16" t="s">
        <v>110</v>
      </c>
      <c r="P34" s="16" t="s">
        <v>110</v>
      </c>
      <c r="Q34" s="16" t="s">
        <v>110</v>
      </c>
      <c r="R34" s="16" t="s">
        <v>110</v>
      </c>
      <c r="S34" s="16" t="s">
        <v>110</v>
      </c>
      <c r="T34" s="16" t="s">
        <v>110</v>
      </c>
      <c r="U34" s="23">
        <v>2683</v>
      </c>
      <c r="V34" s="17" t="s">
        <v>128</v>
      </c>
      <c r="W34" s="23">
        <v>2683</v>
      </c>
    </row>
    <row r="35" spans="1:23" ht="16.5" customHeight="1" x14ac:dyDescent="0.25">
      <c r="A35" s="7"/>
      <c r="B35" s="7" t="s">
        <v>125</v>
      </c>
      <c r="C35" s="7"/>
      <c r="D35" s="7"/>
      <c r="E35" s="7"/>
      <c r="F35" s="7"/>
      <c r="G35" s="7"/>
      <c r="H35" s="7"/>
      <c r="I35" s="7"/>
      <c r="J35" s="7"/>
      <c r="K35" s="7"/>
      <c r="L35" s="9" t="s">
        <v>106</v>
      </c>
      <c r="M35" s="16" t="s">
        <v>110</v>
      </c>
      <c r="N35" s="23">
        <v>5587</v>
      </c>
      <c r="O35" s="16" t="s">
        <v>110</v>
      </c>
      <c r="P35" s="16" t="s">
        <v>110</v>
      </c>
      <c r="Q35" s="16" t="s">
        <v>110</v>
      </c>
      <c r="R35" s="16" t="s">
        <v>110</v>
      </c>
      <c r="S35" s="16" t="s">
        <v>110</v>
      </c>
      <c r="T35" s="16" t="s">
        <v>110</v>
      </c>
      <c r="U35" s="23">
        <v>5587</v>
      </c>
      <c r="V35" s="17" t="s">
        <v>128</v>
      </c>
      <c r="W35" s="23">
        <v>5587</v>
      </c>
    </row>
    <row r="36" spans="1:23" ht="16.5" customHeight="1" x14ac:dyDescent="0.25">
      <c r="A36" s="7"/>
      <c r="B36" s="7" t="s">
        <v>126</v>
      </c>
      <c r="C36" s="7"/>
      <c r="D36" s="7"/>
      <c r="E36" s="7"/>
      <c r="F36" s="7"/>
      <c r="G36" s="7"/>
      <c r="H36" s="7"/>
      <c r="I36" s="7"/>
      <c r="J36" s="7"/>
      <c r="K36" s="7"/>
      <c r="L36" s="9" t="s">
        <v>106</v>
      </c>
      <c r="M36" s="16" t="s">
        <v>110</v>
      </c>
      <c r="N36" s="23">
        <v>1643</v>
      </c>
      <c r="O36" s="16" t="s">
        <v>110</v>
      </c>
      <c r="P36" s="23">
        <v>8869</v>
      </c>
      <c r="Q36" s="16" t="s">
        <v>110</v>
      </c>
      <c r="R36" s="16" t="s">
        <v>110</v>
      </c>
      <c r="S36" s="16" t="s">
        <v>110</v>
      </c>
      <c r="T36" s="16" t="s">
        <v>110</v>
      </c>
      <c r="U36" s="21">
        <v>10512</v>
      </c>
      <c r="V36" s="17" t="s">
        <v>128</v>
      </c>
      <c r="W36" s="21">
        <v>10512</v>
      </c>
    </row>
    <row r="37" spans="1:23" ht="16.5" customHeight="1" x14ac:dyDescent="0.25">
      <c r="A37" s="7"/>
      <c r="B37" s="7" t="s">
        <v>118</v>
      </c>
      <c r="C37" s="7"/>
      <c r="D37" s="7"/>
      <c r="E37" s="7"/>
      <c r="F37" s="7"/>
      <c r="G37" s="7"/>
      <c r="H37" s="7"/>
      <c r="I37" s="7"/>
      <c r="J37" s="7"/>
      <c r="K37" s="7"/>
      <c r="L37" s="9" t="s">
        <v>106</v>
      </c>
      <c r="M37" s="16" t="s">
        <v>110</v>
      </c>
      <c r="N37" s="23">
        <v>8120</v>
      </c>
      <c r="O37" s="16" t="s">
        <v>110</v>
      </c>
      <c r="P37" s="16" t="s">
        <v>110</v>
      </c>
      <c r="Q37" s="16" t="s">
        <v>110</v>
      </c>
      <c r="R37" s="16" t="s">
        <v>110</v>
      </c>
      <c r="S37" s="16" t="s">
        <v>110</v>
      </c>
      <c r="T37" s="16" t="s">
        <v>110</v>
      </c>
      <c r="U37" s="23">
        <v>8120</v>
      </c>
      <c r="V37" s="17" t="s">
        <v>128</v>
      </c>
      <c r="W37" s="23">
        <v>8120</v>
      </c>
    </row>
    <row r="38" spans="1:23" ht="16.5" customHeight="1" x14ac:dyDescent="0.25">
      <c r="A38" s="7"/>
      <c r="B38" s="7" t="s">
        <v>119</v>
      </c>
      <c r="C38" s="7"/>
      <c r="D38" s="7"/>
      <c r="E38" s="7"/>
      <c r="F38" s="7"/>
      <c r="G38" s="7"/>
      <c r="H38" s="7"/>
      <c r="I38" s="7"/>
      <c r="J38" s="7"/>
      <c r="K38" s="7"/>
      <c r="L38" s="9" t="s">
        <v>106</v>
      </c>
      <c r="M38" s="16" t="s">
        <v>110</v>
      </c>
      <c r="N38" s="23">
        <v>2496</v>
      </c>
      <c r="O38" s="16" t="s">
        <v>110</v>
      </c>
      <c r="P38" s="16" t="s">
        <v>110</v>
      </c>
      <c r="Q38" s="16" t="s">
        <v>110</v>
      </c>
      <c r="R38" s="23">
        <v>1046</v>
      </c>
      <c r="S38" s="16" t="s">
        <v>110</v>
      </c>
      <c r="T38" s="16" t="s">
        <v>110</v>
      </c>
      <c r="U38" s="23">
        <v>3542</v>
      </c>
      <c r="V38" s="17" t="s">
        <v>128</v>
      </c>
      <c r="W38" s="23">
        <v>3542</v>
      </c>
    </row>
    <row r="39" spans="1:23" ht="16.5" customHeight="1" x14ac:dyDescent="0.25">
      <c r="A39" s="7" t="s">
        <v>129</v>
      </c>
      <c r="B39" s="7"/>
      <c r="C39" s="7"/>
      <c r="D39" s="7"/>
      <c r="E39" s="7"/>
      <c r="F39" s="7"/>
      <c r="G39" s="7"/>
      <c r="H39" s="7"/>
      <c r="I39" s="7"/>
      <c r="J39" s="7"/>
      <c r="K39" s="7"/>
      <c r="L39" s="9"/>
      <c r="M39" s="10"/>
      <c r="N39" s="10"/>
      <c r="O39" s="10"/>
      <c r="P39" s="10"/>
      <c r="Q39" s="10"/>
      <c r="R39" s="10"/>
      <c r="S39" s="10"/>
      <c r="T39" s="10"/>
      <c r="U39" s="10"/>
      <c r="V39" s="10"/>
      <c r="W39" s="10"/>
    </row>
    <row r="40" spans="1:23" ht="16.5" customHeight="1" x14ac:dyDescent="0.25">
      <c r="A40" s="7"/>
      <c r="B40" s="7" t="s">
        <v>130</v>
      </c>
      <c r="C40" s="7"/>
      <c r="D40" s="7"/>
      <c r="E40" s="7"/>
      <c r="F40" s="7"/>
      <c r="G40" s="7"/>
      <c r="H40" s="7"/>
      <c r="I40" s="7"/>
      <c r="J40" s="7"/>
      <c r="K40" s="7"/>
      <c r="L40" s="9" t="s">
        <v>106</v>
      </c>
      <c r="M40" s="25">
        <v>3414621</v>
      </c>
      <c r="N40" s="25">
        <v>3149740</v>
      </c>
      <c r="O40" s="25">
        <v>2336809</v>
      </c>
      <c r="P40" s="25">
        <v>1096444</v>
      </c>
      <c r="Q40" s="18">
        <v>782089</v>
      </c>
      <c r="R40" s="18">
        <v>246556</v>
      </c>
      <c r="S40" s="18">
        <v>182018</v>
      </c>
      <c r="T40" s="18">
        <v>124337</v>
      </c>
      <c r="U40" s="24">
        <v>11332614</v>
      </c>
      <c r="V40" s="24">
        <v>14046013</v>
      </c>
      <c r="W40" s="24">
        <v>25378627</v>
      </c>
    </row>
    <row r="41" spans="1:23" ht="16.5" customHeight="1" x14ac:dyDescent="0.25">
      <c r="A41" s="7"/>
      <c r="B41" s="7" t="s">
        <v>131</v>
      </c>
      <c r="C41" s="7"/>
      <c r="D41" s="7"/>
      <c r="E41" s="7"/>
      <c r="F41" s="7"/>
      <c r="G41" s="7"/>
      <c r="H41" s="7"/>
      <c r="I41" s="7"/>
      <c r="J41" s="7"/>
      <c r="K41" s="7"/>
      <c r="L41" s="9" t="s">
        <v>106</v>
      </c>
      <c r="M41" s="25">
        <v>3501760</v>
      </c>
      <c r="N41" s="25">
        <v>2931777</v>
      </c>
      <c r="O41" s="25">
        <v>2066760</v>
      </c>
      <c r="P41" s="25">
        <v>1098190</v>
      </c>
      <c r="Q41" s="18">
        <v>763460</v>
      </c>
      <c r="R41" s="18">
        <v>253859</v>
      </c>
      <c r="S41" s="18">
        <v>178727</v>
      </c>
      <c r="T41" s="18">
        <v>119963</v>
      </c>
      <c r="U41" s="24">
        <v>10914498</v>
      </c>
      <c r="V41" s="25">
        <v>8292726</v>
      </c>
      <c r="W41" s="24">
        <v>19207224</v>
      </c>
    </row>
    <row r="42" spans="1:23" ht="16.5" customHeight="1" x14ac:dyDescent="0.25">
      <c r="A42" s="7"/>
      <c r="B42" s="7" t="s">
        <v>132</v>
      </c>
      <c r="C42" s="7"/>
      <c r="D42" s="7"/>
      <c r="E42" s="7"/>
      <c r="F42" s="7"/>
      <c r="G42" s="7"/>
      <c r="H42" s="7"/>
      <c r="I42" s="7"/>
      <c r="J42" s="7"/>
      <c r="K42" s="7"/>
      <c r="L42" s="9" t="s">
        <v>106</v>
      </c>
      <c r="M42" s="18">
        <v>216862</v>
      </c>
      <c r="N42" s="18">
        <v>833305</v>
      </c>
      <c r="O42" s="18">
        <v>756558</v>
      </c>
      <c r="P42" s="18">
        <v>829127</v>
      </c>
      <c r="Q42" s="18">
        <v>448613</v>
      </c>
      <c r="R42" s="21">
        <v>59121</v>
      </c>
      <c r="S42" s="18">
        <v>149233</v>
      </c>
      <c r="T42" s="21">
        <v>38945</v>
      </c>
      <c r="U42" s="25">
        <v>3331763</v>
      </c>
      <c r="V42" s="18">
        <v>992209</v>
      </c>
      <c r="W42" s="25">
        <v>4323972</v>
      </c>
    </row>
    <row r="43" spans="1:23" ht="16.5" customHeight="1" x14ac:dyDescent="0.25">
      <c r="A43" s="7"/>
      <c r="B43" s="7" t="s">
        <v>133</v>
      </c>
      <c r="C43" s="7"/>
      <c r="D43" s="7"/>
      <c r="E43" s="7"/>
      <c r="F43" s="7"/>
      <c r="G43" s="7"/>
      <c r="H43" s="7"/>
      <c r="I43" s="7"/>
      <c r="J43" s="7"/>
      <c r="K43" s="7"/>
      <c r="L43" s="9" t="s">
        <v>106</v>
      </c>
      <c r="M43" s="25">
        <v>1264146</v>
      </c>
      <c r="N43" s="25">
        <v>1564611</v>
      </c>
      <c r="O43" s="25">
        <v>1230265</v>
      </c>
      <c r="P43" s="18">
        <v>887342</v>
      </c>
      <c r="Q43" s="18">
        <v>693617</v>
      </c>
      <c r="R43" s="18">
        <v>117094</v>
      </c>
      <c r="S43" s="18">
        <v>145389</v>
      </c>
      <c r="T43" s="21">
        <v>63507</v>
      </c>
      <c r="U43" s="25">
        <v>5965971</v>
      </c>
      <c r="V43" s="18">
        <v>977183</v>
      </c>
      <c r="W43" s="25">
        <v>6943154</v>
      </c>
    </row>
    <row r="44" spans="1:23" ht="16.5" customHeight="1" x14ac:dyDescent="0.25">
      <c r="A44" s="7"/>
      <c r="B44" s="7" t="s">
        <v>134</v>
      </c>
      <c r="C44" s="7"/>
      <c r="D44" s="7"/>
      <c r="E44" s="7"/>
      <c r="F44" s="7"/>
      <c r="G44" s="7"/>
      <c r="H44" s="7"/>
      <c r="I44" s="7"/>
      <c r="J44" s="7"/>
      <c r="K44" s="7"/>
      <c r="L44" s="9" t="s">
        <v>106</v>
      </c>
      <c r="M44" s="25">
        <v>2197438</v>
      </c>
      <c r="N44" s="25">
        <v>1735325</v>
      </c>
      <c r="O44" s="25">
        <v>1386707</v>
      </c>
      <c r="P44" s="18">
        <v>999525</v>
      </c>
      <c r="Q44" s="18">
        <v>729198</v>
      </c>
      <c r="R44" s="18">
        <v>167049</v>
      </c>
      <c r="S44" s="18">
        <v>150790</v>
      </c>
      <c r="T44" s="18">
        <v>105391</v>
      </c>
      <c r="U44" s="25">
        <v>7471422</v>
      </c>
      <c r="V44" s="18">
        <v>981071</v>
      </c>
      <c r="W44" s="25">
        <v>8452493</v>
      </c>
    </row>
    <row r="45" spans="1:23" ht="16.5" customHeight="1" x14ac:dyDescent="0.25">
      <c r="A45" s="7"/>
      <c r="B45" s="7" t="s">
        <v>135</v>
      </c>
      <c r="C45" s="7"/>
      <c r="D45" s="7"/>
      <c r="E45" s="7"/>
      <c r="F45" s="7"/>
      <c r="G45" s="7"/>
      <c r="H45" s="7"/>
      <c r="I45" s="7"/>
      <c r="J45" s="7"/>
      <c r="K45" s="7"/>
      <c r="L45" s="9" t="s">
        <v>106</v>
      </c>
      <c r="M45" s="25">
        <v>2682506</v>
      </c>
      <c r="N45" s="25">
        <v>1960846</v>
      </c>
      <c r="O45" s="25">
        <v>1435035</v>
      </c>
      <c r="P45" s="18">
        <v>982258</v>
      </c>
      <c r="Q45" s="18">
        <v>702472</v>
      </c>
      <c r="R45" s="18">
        <v>184540</v>
      </c>
      <c r="S45" s="18">
        <v>100885</v>
      </c>
      <c r="T45" s="21">
        <v>95059</v>
      </c>
      <c r="U45" s="25">
        <v>8143602</v>
      </c>
      <c r="V45" s="25">
        <v>1002865</v>
      </c>
      <c r="W45" s="25">
        <v>9146467</v>
      </c>
    </row>
    <row r="46" spans="1:23" ht="16.5" customHeight="1" x14ac:dyDescent="0.25">
      <c r="A46" s="7"/>
      <c r="B46" s="7" t="s">
        <v>136</v>
      </c>
      <c r="C46" s="7"/>
      <c r="D46" s="7"/>
      <c r="E46" s="7"/>
      <c r="F46" s="7"/>
      <c r="G46" s="7"/>
      <c r="H46" s="7"/>
      <c r="I46" s="7"/>
      <c r="J46" s="7"/>
      <c r="K46" s="7"/>
      <c r="L46" s="9" t="s">
        <v>106</v>
      </c>
      <c r="M46" s="25">
        <v>2550568</v>
      </c>
      <c r="N46" s="25">
        <v>1868819</v>
      </c>
      <c r="O46" s="25">
        <v>1323290</v>
      </c>
      <c r="P46" s="18">
        <v>952479</v>
      </c>
      <c r="Q46" s="18">
        <v>670642</v>
      </c>
      <c r="R46" s="18">
        <v>183615</v>
      </c>
      <c r="S46" s="18">
        <v>117228</v>
      </c>
      <c r="T46" s="21">
        <v>97220</v>
      </c>
      <c r="U46" s="25">
        <v>7763862</v>
      </c>
      <c r="V46" s="25">
        <v>1015266</v>
      </c>
      <c r="W46" s="25">
        <v>8779128</v>
      </c>
    </row>
    <row r="47" spans="1:23" ht="16.5" customHeight="1" x14ac:dyDescent="0.25">
      <c r="A47" s="7"/>
      <c r="B47" s="7" t="s">
        <v>137</v>
      </c>
      <c r="C47" s="7"/>
      <c r="D47" s="7"/>
      <c r="E47" s="7"/>
      <c r="F47" s="7"/>
      <c r="G47" s="7"/>
      <c r="H47" s="7"/>
      <c r="I47" s="7"/>
      <c r="J47" s="7"/>
      <c r="K47" s="7"/>
      <c r="L47" s="9" t="s">
        <v>106</v>
      </c>
      <c r="M47" s="25">
        <v>2385069</v>
      </c>
      <c r="N47" s="25">
        <v>1802723</v>
      </c>
      <c r="O47" s="25">
        <v>1257196</v>
      </c>
      <c r="P47" s="18">
        <v>878077</v>
      </c>
      <c r="Q47" s="18">
        <v>611288</v>
      </c>
      <c r="R47" s="18">
        <v>189714</v>
      </c>
      <c r="S47" s="18">
        <v>114463</v>
      </c>
      <c r="T47" s="21">
        <v>92217</v>
      </c>
      <c r="U47" s="25">
        <v>7330747</v>
      </c>
      <c r="V47" s="18">
        <v>992559</v>
      </c>
      <c r="W47" s="25">
        <v>8323306</v>
      </c>
    </row>
    <row r="48" spans="1:23" ht="16.5" customHeight="1" x14ac:dyDescent="0.25">
      <c r="A48" s="7"/>
      <c r="B48" s="7" t="s">
        <v>118</v>
      </c>
      <c r="C48" s="7"/>
      <c r="D48" s="7"/>
      <c r="E48" s="7"/>
      <c r="F48" s="7"/>
      <c r="G48" s="7"/>
      <c r="H48" s="7"/>
      <c r="I48" s="7"/>
      <c r="J48" s="7"/>
      <c r="K48" s="7"/>
      <c r="L48" s="9" t="s">
        <v>106</v>
      </c>
      <c r="M48" s="25">
        <v>2334274</v>
      </c>
      <c r="N48" s="25">
        <v>1723940</v>
      </c>
      <c r="O48" s="25">
        <v>1237171</v>
      </c>
      <c r="P48" s="18">
        <v>808169</v>
      </c>
      <c r="Q48" s="18">
        <v>553243</v>
      </c>
      <c r="R48" s="18">
        <v>183392</v>
      </c>
      <c r="S48" s="18">
        <v>105401</v>
      </c>
      <c r="T48" s="21">
        <v>82591</v>
      </c>
      <c r="U48" s="25">
        <v>7028181</v>
      </c>
      <c r="V48" s="25">
        <v>1026080</v>
      </c>
      <c r="W48" s="25">
        <v>8054261</v>
      </c>
    </row>
    <row r="49" spans="1:23" ht="16.5" customHeight="1" x14ac:dyDescent="0.25">
      <c r="A49" s="14"/>
      <c r="B49" s="14" t="s">
        <v>119</v>
      </c>
      <c r="C49" s="14"/>
      <c r="D49" s="14"/>
      <c r="E49" s="14"/>
      <c r="F49" s="14"/>
      <c r="G49" s="14"/>
      <c r="H49" s="14"/>
      <c r="I49" s="14"/>
      <c r="J49" s="14"/>
      <c r="K49" s="14"/>
      <c r="L49" s="15" t="s">
        <v>106</v>
      </c>
      <c r="M49" s="26">
        <v>2208036</v>
      </c>
      <c r="N49" s="26">
        <v>1717783</v>
      </c>
      <c r="O49" s="26">
        <v>1130953</v>
      </c>
      <c r="P49" s="19">
        <v>748123</v>
      </c>
      <c r="Q49" s="19">
        <v>509836</v>
      </c>
      <c r="R49" s="19">
        <v>172718</v>
      </c>
      <c r="S49" s="19">
        <v>103469</v>
      </c>
      <c r="T49" s="22">
        <v>73058</v>
      </c>
      <c r="U49" s="26">
        <v>6663975</v>
      </c>
      <c r="V49" s="26">
        <v>1094921</v>
      </c>
      <c r="W49" s="26">
        <v>7758896</v>
      </c>
    </row>
    <row r="50" spans="1:23" ht="4.5" customHeight="1" x14ac:dyDescent="0.25">
      <c r="A50" s="27"/>
      <c r="B50" s="27"/>
      <c r="C50" s="2"/>
      <c r="D50" s="2"/>
      <c r="E50" s="2"/>
      <c r="F50" s="2"/>
      <c r="G50" s="2"/>
      <c r="H50" s="2"/>
      <c r="I50" s="2"/>
      <c r="J50" s="2"/>
      <c r="K50" s="2"/>
      <c r="L50" s="2"/>
      <c r="M50" s="2"/>
      <c r="N50" s="2"/>
      <c r="O50" s="2"/>
      <c r="P50" s="2"/>
      <c r="Q50" s="2"/>
      <c r="R50" s="2"/>
      <c r="S50" s="2"/>
      <c r="T50" s="2"/>
      <c r="U50" s="2"/>
      <c r="V50" s="2"/>
      <c r="W50" s="2"/>
    </row>
    <row r="51" spans="1:23" ht="16.5" customHeight="1" x14ac:dyDescent="0.25">
      <c r="A51" s="27"/>
      <c r="B51" s="27"/>
      <c r="C51" s="67" t="s">
        <v>138</v>
      </c>
      <c r="D51" s="67"/>
      <c r="E51" s="67"/>
      <c r="F51" s="67"/>
      <c r="G51" s="67"/>
      <c r="H51" s="67"/>
      <c r="I51" s="67"/>
      <c r="J51" s="67"/>
      <c r="K51" s="67"/>
      <c r="L51" s="67"/>
      <c r="M51" s="67"/>
      <c r="N51" s="67"/>
      <c r="O51" s="67"/>
      <c r="P51" s="67"/>
      <c r="Q51" s="67"/>
      <c r="R51" s="67"/>
      <c r="S51" s="67"/>
      <c r="T51" s="67"/>
      <c r="U51" s="67"/>
      <c r="V51" s="67"/>
      <c r="W51" s="67"/>
    </row>
    <row r="52" spans="1:23" ht="4.5" customHeight="1" x14ac:dyDescent="0.25">
      <c r="A52" s="27"/>
      <c r="B52" s="27"/>
      <c r="C52" s="2"/>
      <c r="D52" s="2"/>
      <c r="E52" s="2"/>
      <c r="F52" s="2"/>
      <c r="G52" s="2"/>
      <c r="H52" s="2"/>
      <c r="I52" s="2"/>
      <c r="J52" s="2"/>
      <c r="K52" s="2"/>
      <c r="L52" s="2"/>
      <c r="M52" s="2"/>
      <c r="N52" s="2"/>
      <c r="O52" s="2"/>
      <c r="P52" s="2"/>
      <c r="Q52" s="2"/>
      <c r="R52" s="2"/>
      <c r="S52" s="2"/>
      <c r="T52" s="2"/>
      <c r="U52" s="2"/>
      <c r="V52" s="2"/>
      <c r="W52" s="2"/>
    </row>
    <row r="53" spans="1:23" ht="29.4" customHeight="1" x14ac:dyDescent="0.25">
      <c r="A53" s="27" t="s">
        <v>139</v>
      </c>
      <c r="B53" s="27"/>
      <c r="C53" s="67" t="s">
        <v>140</v>
      </c>
      <c r="D53" s="67"/>
      <c r="E53" s="67"/>
      <c r="F53" s="67"/>
      <c r="G53" s="67"/>
      <c r="H53" s="67"/>
      <c r="I53" s="67"/>
      <c r="J53" s="67"/>
      <c r="K53" s="67"/>
      <c r="L53" s="67"/>
      <c r="M53" s="67"/>
      <c r="N53" s="67"/>
      <c r="O53" s="67"/>
      <c r="P53" s="67"/>
      <c r="Q53" s="67"/>
      <c r="R53" s="67"/>
      <c r="S53" s="67"/>
      <c r="T53" s="67"/>
      <c r="U53" s="67"/>
      <c r="V53" s="67"/>
      <c r="W53" s="67"/>
    </row>
    <row r="54" spans="1:23" ht="55.2" customHeight="1" x14ac:dyDescent="0.25">
      <c r="A54" s="27" t="s">
        <v>141</v>
      </c>
      <c r="B54" s="27"/>
      <c r="C54" s="67" t="s">
        <v>142</v>
      </c>
      <c r="D54" s="67"/>
      <c r="E54" s="67"/>
      <c r="F54" s="67"/>
      <c r="G54" s="67"/>
      <c r="H54" s="67"/>
      <c r="I54" s="67"/>
      <c r="J54" s="67"/>
      <c r="K54" s="67"/>
      <c r="L54" s="67"/>
      <c r="M54" s="67"/>
      <c r="N54" s="67"/>
      <c r="O54" s="67"/>
      <c r="P54" s="67"/>
      <c r="Q54" s="67"/>
      <c r="R54" s="67"/>
      <c r="S54" s="67"/>
      <c r="T54" s="67"/>
      <c r="U54" s="67"/>
      <c r="V54" s="67"/>
      <c r="W54" s="67"/>
    </row>
    <row r="55" spans="1:23" ht="29.4" customHeight="1" x14ac:dyDescent="0.25">
      <c r="A55" s="27"/>
      <c r="B55" s="27"/>
      <c r="C55" s="67" t="s">
        <v>143</v>
      </c>
      <c r="D55" s="67"/>
      <c r="E55" s="67"/>
      <c r="F55" s="67"/>
      <c r="G55" s="67"/>
      <c r="H55" s="67"/>
      <c r="I55" s="67"/>
      <c r="J55" s="67"/>
      <c r="K55" s="67"/>
      <c r="L55" s="67"/>
      <c r="M55" s="67"/>
      <c r="N55" s="67"/>
      <c r="O55" s="67"/>
      <c r="P55" s="67"/>
      <c r="Q55" s="67"/>
      <c r="R55" s="67"/>
      <c r="S55" s="67"/>
      <c r="T55" s="67"/>
      <c r="U55" s="67"/>
      <c r="V55" s="67"/>
      <c r="W55" s="67"/>
    </row>
    <row r="56" spans="1:23" ht="16.5" customHeight="1" x14ac:dyDescent="0.25">
      <c r="A56" s="27" t="s">
        <v>144</v>
      </c>
      <c r="B56" s="27"/>
      <c r="C56" s="67" t="s">
        <v>145</v>
      </c>
      <c r="D56" s="67"/>
      <c r="E56" s="67"/>
      <c r="F56" s="67"/>
      <c r="G56" s="67"/>
      <c r="H56" s="67"/>
      <c r="I56" s="67"/>
      <c r="J56" s="67"/>
      <c r="K56" s="67"/>
      <c r="L56" s="67"/>
      <c r="M56" s="67"/>
      <c r="N56" s="67"/>
      <c r="O56" s="67"/>
      <c r="P56" s="67"/>
      <c r="Q56" s="67"/>
      <c r="R56" s="67"/>
      <c r="S56" s="67"/>
      <c r="T56" s="67"/>
      <c r="U56" s="67"/>
      <c r="V56" s="67"/>
      <c r="W56" s="67"/>
    </row>
    <row r="57" spans="1:23" ht="29.4" customHeight="1" x14ac:dyDescent="0.25">
      <c r="A57" s="27" t="s">
        <v>146</v>
      </c>
      <c r="B57" s="27"/>
      <c r="C57" s="67" t="s">
        <v>147</v>
      </c>
      <c r="D57" s="67"/>
      <c r="E57" s="67"/>
      <c r="F57" s="67"/>
      <c r="G57" s="67"/>
      <c r="H57" s="67"/>
      <c r="I57" s="67"/>
      <c r="J57" s="67"/>
      <c r="K57" s="67"/>
      <c r="L57" s="67"/>
      <c r="M57" s="67"/>
      <c r="N57" s="67"/>
      <c r="O57" s="67"/>
      <c r="P57" s="67"/>
      <c r="Q57" s="67"/>
      <c r="R57" s="67"/>
      <c r="S57" s="67"/>
      <c r="T57" s="67"/>
      <c r="U57" s="67"/>
      <c r="V57" s="67"/>
      <c r="W57" s="67"/>
    </row>
    <row r="58" spans="1:23" ht="42.45" customHeight="1" x14ac:dyDescent="0.25">
      <c r="A58" s="27"/>
      <c r="B58" s="27"/>
      <c r="C58" s="67" t="s">
        <v>148</v>
      </c>
      <c r="D58" s="67"/>
      <c r="E58" s="67"/>
      <c r="F58" s="67"/>
      <c r="G58" s="67"/>
      <c r="H58" s="67"/>
      <c r="I58" s="67"/>
      <c r="J58" s="67"/>
      <c r="K58" s="67"/>
      <c r="L58" s="67"/>
      <c r="M58" s="67"/>
      <c r="N58" s="67"/>
      <c r="O58" s="67"/>
      <c r="P58" s="67"/>
      <c r="Q58" s="67"/>
      <c r="R58" s="67"/>
      <c r="S58" s="67"/>
      <c r="T58" s="67"/>
      <c r="U58" s="67"/>
      <c r="V58" s="67"/>
      <c r="W58" s="67"/>
    </row>
    <row r="59" spans="1:23" ht="29.4" customHeight="1" x14ac:dyDescent="0.25">
      <c r="A59" s="27"/>
      <c r="B59" s="27"/>
      <c r="C59" s="67" t="s">
        <v>149</v>
      </c>
      <c r="D59" s="67"/>
      <c r="E59" s="67"/>
      <c r="F59" s="67"/>
      <c r="G59" s="67"/>
      <c r="H59" s="67"/>
      <c r="I59" s="67"/>
      <c r="J59" s="67"/>
      <c r="K59" s="67"/>
      <c r="L59" s="67"/>
      <c r="M59" s="67"/>
      <c r="N59" s="67"/>
      <c r="O59" s="67"/>
      <c r="P59" s="67"/>
      <c r="Q59" s="67"/>
      <c r="R59" s="67"/>
      <c r="S59" s="67"/>
      <c r="T59" s="67"/>
      <c r="U59" s="67"/>
      <c r="V59" s="67"/>
      <c r="W59" s="67"/>
    </row>
    <row r="60" spans="1:23" ht="16.5" customHeight="1" x14ac:dyDescent="0.25">
      <c r="A60" s="27" t="s">
        <v>150</v>
      </c>
      <c r="B60" s="27"/>
      <c r="C60" s="67" t="s">
        <v>151</v>
      </c>
      <c r="D60" s="67"/>
      <c r="E60" s="67"/>
      <c r="F60" s="67"/>
      <c r="G60" s="67"/>
      <c r="H60" s="67"/>
      <c r="I60" s="67"/>
      <c r="J60" s="67"/>
      <c r="K60" s="67"/>
      <c r="L60" s="67"/>
      <c r="M60" s="67"/>
      <c r="N60" s="67"/>
      <c r="O60" s="67"/>
      <c r="P60" s="67"/>
      <c r="Q60" s="67"/>
      <c r="R60" s="67"/>
      <c r="S60" s="67"/>
      <c r="T60" s="67"/>
      <c r="U60" s="67"/>
      <c r="V60" s="67"/>
      <c r="W60" s="67"/>
    </row>
    <row r="61" spans="1:23" ht="29.4" customHeight="1" x14ac:dyDescent="0.25">
      <c r="A61" s="27" t="s">
        <v>152</v>
      </c>
      <c r="B61" s="27"/>
      <c r="C61" s="67" t="s">
        <v>153</v>
      </c>
      <c r="D61" s="67"/>
      <c r="E61" s="67"/>
      <c r="F61" s="67"/>
      <c r="G61" s="67"/>
      <c r="H61" s="67"/>
      <c r="I61" s="67"/>
      <c r="J61" s="67"/>
      <c r="K61" s="67"/>
      <c r="L61" s="67"/>
      <c r="M61" s="67"/>
      <c r="N61" s="67"/>
      <c r="O61" s="67"/>
      <c r="P61" s="67"/>
      <c r="Q61" s="67"/>
      <c r="R61" s="67"/>
      <c r="S61" s="67"/>
      <c r="T61" s="67"/>
      <c r="U61" s="67"/>
      <c r="V61" s="67"/>
      <c r="W61" s="67"/>
    </row>
    <row r="62" spans="1:23" ht="93.9" customHeight="1" x14ac:dyDescent="0.25">
      <c r="A62" s="27"/>
      <c r="B62" s="27"/>
      <c r="C62" s="67" t="s">
        <v>154</v>
      </c>
      <c r="D62" s="67"/>
      <c r="E62" s="67"/>
      <c r="F62" s="67"/>
      <c r="G62" s="67"/>
      <c r="H62" s="67"/>
      <c r="I62" s="67"/>
      <c r="J62" s="67"/>
      <c r="K62" s="67"/>
      <c r="L62" s="67"/>
      <c r="M62" s="67"/>
      <c r="N62" s="67"/>
      <c r="O62" s="67"/>
      <c r="P62" s="67"/>
      <c r="Q62" s="67"/>
      <c r="R62" s="67"/>
      <c r="S62" s="67"/>
      <c r="T62" s="67"/>
      <c r="U62" s="67"/>
      <c r="V62" s="67"/>
      <c r="W62" s="67"/>
    </row>
    <row r="63" spans="1:23" ht="16.5" customHeight="1" x14ac:dyDescent="0.25">
      <c r="A63" s="27" t="s">
        <v>155</v>
      </c>
      <c r="B63" s="27"/>
      <c r="C63" s="67" t="s">
        <v>156</v>
      </c>
      <c r="D63" s="67"/>
      <c r="E63" s="67"/>
      <c r="F63" s="67"/>
      <c r="G63" s="67"/>
      <c r="H63" s="67"/>
      <c r="I63" s="67"/>
      <c r="J63" s="67"/>
      <c r="K63" s="67"/>
      <c r="L63" s="67"/>
      <c r="M63" s="67"/>
      <c r="N63" s="67"/>
      <c r="O63" s="67"/>
      <c r="P63" s="67"/>
      <c r="Q63" s="67"/>
      <c r="R63" s="67"/>
      <c r="S63" s="67"/>
      <c r="T63" s="67"/>
      <c r="U63" s="67"/>
      <c r="V63" s="67"/>
      <c r="W63" s="67"/>
    </row>
    <row r="64" spans="1:23" ht="29.4" customHeight="1" x14ac:dyDescent="0.25">
      <c r="A64" s="27" t="s">
        <v>157</v>
      </c>
      <c r="B64" s="27"/>
      <c r="C64" s="67" t="s">
        <v>158</v>
      </c>
      <c r="D64" s="67"/>
      <c r="E64" s="67"/>
      <c r="F64" s="67"/>
      <c r="G64" s="67"/>
      <c r="H64" s="67"/>
      <c r="I64" s="67"/>
      <c r="J64" s="67"/>
      <c r="K64" s="67"/>
      <c r="L64" s="67"/>
      <c r="M64" s="67"/>
      <c r="N64" s="67"/>
      <c r="O64" s="67"/>
      <c r="P64" s="67"/>
      <c r="Q64" s="67"/>
      <c r="R64" s="67"/>
      <c r="S64" s="67"/>
      <c r="T64" s="67"/>
      <c r="U64" s="67"/>
      <c r="V64" s="67"/>
      <c r="W64" s="67"/>
    </row>
    <row r="65" spans="1:23" ht="29.4" customHeight="1" x14ac:dyDescent="0.25">
      <c r="A65" s="27" t="s">
        <v>159</v>
      </c>
      <c r="B65" s="27"/>
      <c r="C65" s="67" t="s">
        <v>160</v>
      </c>
      <c r="D65" s="67"/>
      <c r="E65" s="67"/>
      <c r="F65" s="67"/>
      <c r="G65" s="67"/>
      <c r="H65" s="67"/>
      <c r="I65" s="67"/>
      <c r="J65" s="67"/>
      <c r="K65" s="67"/>
      <c r="L65" s="67"/>
      <c r="M65" s="67"/>
      <c r="N65" s="67"/>
      <c r="O65" s="67"/>
      <c r="P65" s="67"/>
      <c r="Q65" s="67"/>
      <c r="R65" s="67"/>
      <c r="S65" s="67"/>
      <c r="T65" s="67"/>
      <c r="U65" s="67"/>
      <c r="V65" s="67"/>
      <c r="W65" s="67"/>
    </row>
    <row r="66" spans="1:23" ht="42.45" customHeight="1" x14ac:dyDescent="0.25">
      <c r="A66" s="27" t="s">
        <v>161</v>
      </c>
      <c r="B66" s="27"/>
      <c r="C66" s="67" t="s">
        <v>162</v>
      </c>
      <c r="D66" s="67"/>
      <c r="E66" s="67"/>
      <c r="F66" s="67"/>
      <c r="G66" s="67"/>
      <c r="H66" s="67"/>
      <c r="I66" s="67"/>
      <c r="J66" s="67"/>
      <c r="K66" s="67"/>
      <c r="L66" s="67"/>
      <c r="M66" s="67"/>
      <c r="N66" s="67"/>
      <c r="O66" s="67"/>
      <c r="P66" s="67"/>
      <c r="Q66" s="67"/>
      <c r="R66" s="67"/>
      <c r="S66" s="67"/>
      <c r="T66" s="67"/>
      <c r="U66" s="67"/>
      <c r="V66" s="67"/>
      <c r="W66" s="67"/>
    </row>
    <row r="67" spans="1:23" ht="158.4" customHeight="1" x14ac:dyDescent="0.25">
      <c r="A67" s="27" t="s">
        <v>163</v>
      </c>
      <c r="B67" s="27"/>
      <c r="C67" s="67" t="s">
        <v>164</v>
      </c>
      <c r="D67" s="67"/>
      <c r="E67" s="67"/>
      <c r="F67" s="67"/>
      <c r="G67" s="67"/>
      <c r="H67" s="67"/>
      <c r="I67" s="67"/>
      <c r="J67" s="67"/>
      <c r="K67" s="67"/>
      <c r="L67" s="67"/>
      <c r="M67" s="67"/>
      <c r="N67" s="67"/>
      <c r="O67" s="67"/>
      <c r="P67" s="67"/>
      <c r="Q67" s="67"/>
      <c r="R67" s="67"/>
      <c r="S67" s="67"/>
      <c r="T67" s="67"/>
      <c r="U67" s="67"/>
      <c r="V67" s="67"/>
      <c r="W67" s="67"/>
    </row>
    <row r="68" spans="1:23" ht="29.4" customHeight="1" x14ac:dyDescent="0.25">
      <c r="A68" s="27" t="s">
        <v>165</v>
      </c>
      <c r="B68" s="27"/>
      <c r="C68" s="67" t="s">
        <v>166</v>
      </c>
      <c r="D68" s="67"/>
      <c r="E68" s="67"/>
      <c r="F68" s="67"/>
      <c r="G68" s="67"/>
      <c r="H68" s="67"/>
      <c r="I68" s="67"/>
      <c r="J68" s="67"/>
      <c r="K68" s="67"/>
      <c r="L68" s="67"/>
      <c r="M68" s="67"/>
      <c r="N68" s="67"/>
      <c r="O68" s="67"/>
      <c r="P68" s="67"/>
      <c r="Q68" s="67"/>
      <c r="R68" s="67"/>
      <c r="S68" s="67"/>
      <c r="T68" s="67"/>
      <c r="U68" s="67"/>
      <c r="V68" s="67"/>
      <c r="W68" s="67"/>
    </row>
    <row r="69" spans="1:23" ht="4.5" customHeight="1" x14ac:dyDescent="0.25"/>
    <row r="70" spans="1:23" ht="55.2" customHeight="1" x14ac:dyDescent="0.25">
      <c r="A70" s="28" t="s">
        <v>167</v>
      </c>
      <c r="B70" s="27"/>
      <c r="C70" s="27"/>
      <c r="D70" s="27"/>
      <c r="E70" s="67" t="s">
        <v>168</v>
      </c>
      <c r="F70" s="67"/>
      <c r="G70" s="67"/>
      <c r="H70" s="67"/>
      <c r="I70" s="67"/>
      <c r="J70" s="67"/>
      <c r="K70" s="67"/>
      <c r="L70" s="67"/>
      <c r="M70" s="67"/>
      <c r="N70" s="67"/>
      <c r="O70" s="67"/>
      <c r="P70" s="67"/>
      <c r="Q70" s="67"/>
      <c r="R70" s="67"/>
      <c r="S70" s="67"/>
      <c r="T70" s="67"/>
      <c r="U70" s="67"/>
      <c r="V70" s="67"/>
      <c r="W70" s="67"/>
    </row>
  </sheetData>
  <mergeCells count="19">
    <mergeCell ref="K1:W1"/>
    <mergeCell ref="C51:W51"/>
    <mergeCell ref="C53:W53"/>
    <mergeCell ref="C54:W54"/>
    <mergeCell ref="C55:W55"/>
    <mergeCell ref="C56:W56"/>
    <mergeCell ref="C57:W57"/>
    <mergeCell ref="C58:W58"/>
    <mergeCell ref="C59:W59"/>
    <mergeCell ref="C60:W60"/>
    <mergeCell ref="C66:W66"/>
    <mergeCell ref="C67:W67"/>
    <mergeCell ref="C68:W68"/>
    <mergeCell ref="E70:W70"/>
    <mergeCell ref="C61:W61"/>
    <mergeCell ref="C62:W62"/>
    <mergeCell ref="C63:W63"/>
    <mergeCell ref="C64:W64"/>
    <mergeCell ref="C65:W65"/>
  </mergeCells>
  <pageMargins left="0.7" right="0.7" top="0.75" bottom="0.75" header="0.3" footer="0.3"/>
  <pageSetup paperSize="9" fitToHeight="0" orientation="landscape" horizontalDpi="300" verticalDpi="300"/>
  <headerFooter scaleWithDoc="0" alignWithMargins="0">
    <oddHeader>&amp;C&amp;"Arial"&amp;8TABLE 15A.1</oddHeader>
    <oddFooter>&amp;L&amp;"Arial"&amp;8REPORT ON
GOVERNMENT
SERVICES 2022&amp;R&amp;"Arial"&amp;8SERVICES FOR PEOPLE
WITH DISABILITY
PAGE &amp;B&amp;P&amp;B</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42"/>
  <sheetViews>
    <sheetView showGridLines="0" workbookViewId="0"/>
  </sheetViews>
  <sheetFormatPr defaultRowHeight="13.2" x14ac:dyDescent="0.25"/>
  <cols>
    <col min="1" max="10" width="1.6640625" customWidth="1"/>
    <col min="11" max="11" width="19.33203125" customWidth="1"/>
    <col min="12" max="12" width="5.44140625" customWidth="1"/>
    <col min="13" max="21" width="8.109375" customWidth="1"/>
  </cols>
  <sheetData>
    <row r="1" spans="1:21" ht="33.9" customHeight="1" x14ac:dyDescent="0.25">
      <c r="A1" s="8" t="s">
        <v>508</v>
      </c>
      <c r="B1" s="8"/>
      <c r="C1" s="8"/>
      <c r="D1" s="8"/>
      <c r="E1" s="8"/>
      <c r="F1" s="8"/>
      <c r="G1" s="8"/>
      <c r="H1" s="8"/>
      <c r="I1" s="8"/>
      <c r="J1" s="8"/>
      <c r="K1" s="72" t="s">
        <v>509</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103</v>
      </c>
    </row>
    <row r="3" spans="1:21" ht="16.5" customHeight="1" x14ac:dyDescent="0.25">
      <c r="A3" s="7" t="s">
        <v>510</v>
      </c>
      <c r="B3" s="7"/>
      <c r="C3" s="7"/>
      <c r="D3" s="7"/>
      <c r="E3" s="7"/>
      <c r="F3" s="7"/>
      <c r="G3" s="7"/>
      <c r="H3" s="7"/>
      <c r="I3" s="7"/>
      <c r="J3" s="7"/>
      <c r="K3" s="7"/>
      <c r="L3" s="9"/>
      <c r="M3" s="10"/>
      <c r="N3" s="10"/>
      <c r="O3" s="10"/>
      <c r="P3" s="10"/>
      <c r="Q3" s="10"/>
      <c r="R3" s="10"/>
      <c r="S3" s="10"/>
      <c r="T3" s="10"/>
      <c r="U3" s="10"/>
    </row>
    <row r="4" spans="1:21" ht="16.5" customHeight="1" x14ac:dyDescent="0.25">
      <c r="A4" s="7"/>
      <c r="B4" s="7" t="s">
        <v>481</v>
      </c>
      <c r="C4" s="7"/>
      <c r="D4" s="7"/>
      <c r="E4" s="7"/>
      <c r="F4" s="7"/>
      <c r="G4" s="7"/>
      <c r="H4" s="7"/>
      <c r="I4" s="7"/>
      <c r="J4" s="7"/>
      <c r="K4" s="7"/>
      <c r="L4" s="9"/>
      <c r="M4" s="10"/>
      <c r="N4" s="10"/>
      <c r="O4" s="10"/>
      <c r="P4" s="10"/>
      <c r="Q4" s="10"/>
      <c r="R4" s="10"/>
      <c r="S4" s="10"/>
      <c r="T4" s="10"/>
      <c r="U4" s="10"/>
    </row>
    <row r="5" spans="1:21" ht="16.5" customHeight="1" x14ac:dyDescent="0.25">
      <c r="A5" s="7"/>
      <c r="B5" s="7"/>
      <c r="C5" s="7" t="s">
        <v>345</v>
      </c>
      <c r="D5" s="7"/>
      <c r="E5" s="7"/>
      <c r="F5" s="7"/>
      <c r="G5" s="7"/>
      <c r="H5" s="7"/>
      <c r="I5" s="7"/>
      <c r="J5" s="7"/>
      <c r="K5" s="7"/>
      <c r="L5" s="9"/>
      <c r="M5" s="10"/>
      <c r="N5" s="10"/>
      <c r="O5" s="10"/>
      <c r="P5" s="10"/>
      <c r="Q5" s="10"/>
      <c r="R5" s="10"/>
      <c r="S5" s="10"/>
      <c r="T5" s="10"/>
      <c r="U5" s="10"/>
    </row>
    <row r="6" spans="1:21" ht="29.4" customHeight="1" x14ac:dyDescent="0.25">
      <c r="A6" s="7"/>
      <c r="B6" s="7"/>
      <c r="C6" s="7"/>
      <c r="D6" s="74" t="s">
        <v>511</v>
      </c>
      <c r="E6" s="74"/>
      <c r="F6" s="74"/>
      <c r="G6" s="74"/>
      <c r="H6" s="74"/>
      <c r="I6" s="74"/>
      <c r="J6" s="74"/>
      <c r="K6" s="74"/>
      <c r="L6" s="9" t="s">
        <v>367</v>
      </c>
      <c r="M6" s="32">
        <v>43.1</v>
      </c>
      <c r="N6" s="32">
        <v>66.8</v>
      </c>
      <c r="O6" s="32">
        <v>39.1</v>
      </c>
      <c r="P6" s="32">
        <v>32.700000000000003</v>
      </c>
      <c r="Q6" s="32">
        <v>65.3</v>
      </c>
      <c r="R6" s="32">
        <v>36.799999999999997</v>
      </c>
      <c r="S6" s="32">
        <v>46.3</v>
      </c>
      <c r="T6" s="32">
        <v>28.6</v>
      </c>
      <c r="U6" s="32">
        <v>41.9</v>
      </c>
    </row>
    <row r="7" spans="1:21" ht="29.4" customHeight="1" x14ac:dyDescent="0.25">
      <c r="A7" s="7"/>
      <c r="B7" s="7"/>
      <c r="C7" s="7"/>
      <c r="D7" s="74" t="s">
        <v>512</v>
      </c>
      <c r="E7" s="74"/>
      <c r="F7" s="74"/>
      <c r="G7" s="74"/>
      <c r="H7" s="74"/>
      <c r="I7" s="74"/>
      <c r="J7" s="74"/>
      <c r="K7" s="74"/>
      <c r="L7" s="9" t="s">
        <v>367</v>
      </c>
      <c r="M7" s="29">
        <v>661.3</v>
      </c>
      <c r="N7" s="29">
        <v>959.2</v>
      </c>
      <c r="O7" s="29">
        <v>738.3</v>
      </c>
      <c r="P7" s="29">
        <v>900.7</v>
      </c>
      <c r="Q7" s="41">
        <v>1181.8</v>
      </c>
      <c r="R7" s="29">
        <v>686.6</v>
      </c>
      <c r="S7" s="29">
        <v>857.9</v>
      </c>
      <c r="T7" s="29">
        <v>898.4</v>
      </c>
      <c r="U7" s="29">
        <v>770.4</v>
      </c>
    </row>
    <row r="8" spans="1:21" ht="16.5" customHeight="1" x14ac:dyDescent="0.25">
      <c r="A8" s="7"/>
      <c r="B8" s="7"/>
      <c r="C8" s="7" t="s">
        <v>346</v>
      </c>
      <c r="D8" s="7"/>
      <c r="E8" s="7"/>
      <c r="F8" s="7"/>
      <c r="G8" s="7"/>
      <c r="H8" s="7"/>
      <c r="I8" s="7"/>
      <c r="J8" s="7"/>
      <c r="K8" s="7"/>
      <c r="L8" s="9"/>
      <c r="M8" s="10"/>
      <c r="N8" s="10"/>
      <c r="O8" s="10"/>
      <c r="P8" s="10"/>
      <c r="Q8" s="10"/>
      <c r="R8" s="10"/>
      <c r="S8" s="10"/>
      <c r="T8" s="10"/>
      <c r="U8" s="10"/>
    </row>
    <row r="9" spans="1:21" ht="16.5" customHeight="1" x14ac:dyDescent="0.25">
      <c r="A9" s="7"/>
      <c r="B9" s="7"/>
      <c r="C9" s="7"/>
      <c r="D9" s="7" t="s">
        <v>513</v>
      </c>
      <c r="E9" s="7"/>
      <c r="F9" s="7"/>
      <c r="G9" s="7"/>
      <c r="H9" s="7"/>
      <c r="I9" s="7"/>
      <c r="J9" s="7"/>
      <c r="K9" s="7"/>
      <c r="L9" s="9" t="s">
        <v>367</v>
      </c>
      <c r="M9" s="32">
        <v>12</v>
      </c>
      <c r="N9" s="32">
        <v>14.4</v>
      </c>
      <c r="O9" s="32">
        <v>14.5</v>
      </c>
      <c r="P9" s="32">
        <v>12.6</v>
      </c>
      <c r="Q9" s="32">
        <v>19.100000000000001</v>
      </c>
      <c r="R9" s="32">
        <v>15</v>
      </c>
      <c r="S9" s="32">
        <v>16.2</v>
      </c>
      <c r="T9" s="32">
        <v>10.6</v>
      </c>
      <c r="U9" s="32">
        <v>13.8</v>
      </c>
    </row>
    <row r="10" spans="1:21" ht="29.4" customHeight="1" x14ac:dyDescent="0.25">
      <c r="A10" s="7"/>
      <c r="B10" s="7"/>
      <c r="C10" s="7"/>
      <c r="D10" s="74" t="s">
        <v>514</v>
      </c>
      <c r="E10" s="74"/>
      <c r="F10" s="74"/>
      <c r="G10" s="74"/>
      <c r="H10" s="74"/>
      <c r="I10" s="74"/>
      <c r="J10" s="74"/>
      <c r="K10" s="74"/>
      <c r="L10" s="9" t="s">
        <v>367</v>
      </c>
      <c r="M10" s="29">
        <v>560.6</v>
      </c>
      <c r="N10" s="29">
        <v>611.20000000000005</v>
      </c>
      <c r="O10" s="29">
        <v>606</v>
      </c>
      <c r="P10" s="29">
        <v>652.79999999999995</v>
      </c>
      <c r="Q10" s="29">
        <v>728.1</v>
      </c>
      <c r="R10" s="29">
        <v>606.20000000000005</v>
      </c>
      <c r="S10" s="29">
        <v>822.6</v>
      </c>
      <c r="T10" s="29">
        <v>589.5</v>
      </c>
      <c r="U10" s="29">
        <v>610.79999999999995</v>
      </c>
    </row>
    <row r="11" spans="1:21" ht="16.5" customHeight="1" x14ac:dyDescent="0.25">
      <c r="A11" s="7"/>
      <c r="B11" s="7" t="s">
        <v>315</v>
      </c>
      <c r="C11" s="7"/>
      <c r="D11" s="7"/>
      <c r="E11" s="7"/>
      <c r="F11" s="7"/>
      <c r="G11" s="7"/>
      <c r="H11" s="7"/>
      <c r="I11" s="7"/>
      <c r="J11" s="7"/>
      <c r="K11" s="7"/>
      <c r="L11" s="9"/>
      <c r="M11" s="10"/>
      <c r="N11" s="10"/>
      <c r="O11" s="10"/>
      <c r="P11" s="10"/>
      <c r="Q11" s="10"/>
      <c r="R11" s="10"/>
      <c r="S11" s="10"/>
      <c r="T11" s="10"/>
      <c r="U11" s="10"/>
    </row>
    <row r="12" spans="1:21" ht="16.5" customHeight="1" x14ac:dyDescent="0.25">
      <c r="A12" s="7"/>
      <c r="B12" s="7"/>
      <c r="C12" s="7" t="s">
        <v>347</v>
      </c>
      <c r="D12" s="7"/>
      <c r="E12" s="7"/>
      <c r="F12" s="7"/>
      <c r="G12" s="7"/>
      <c r="H12" s="7"/>
      <c r="I12" s="7"/>
      <c r="J12" s="7"/>
      <c r="K12" s="7"/>
      <c r="L12" s="9" t="s">
        <v>317</v>
      </c>
      <c r="M12" s="21">
        <v>36761</v>
      </c>
      <c r="N12" s="21">
        <v>22361</v>
      </c>
      <c r="O12" s="21">
        <v>10929</v>
      </c>
      <c r="P12" s="23">
        <v>4171</v>
      </c>
      <c r="Q12" s="23">
        <v>5438</v>
      </c>
      <c r="R12" s="23">
        <v>1945</v>
      </c>
      <c r="S12" s="23">
        <v>1154</v>
      </c>
      <c r="T12" s="20">
        <v>306</v>
      </c>
      <c r="U12" s="21">
        <v>83073</v>
      </c>
    </row>
    <row r="13" spans="1:21" ht="16.5" customHeight="1" x14ac:dyDescent="0.25">
      <c r="A13" s="7" t="s">
        <v>325</v>
      </c>
      <c r="B13" s="7"/>
      <c r="C13" s="7"/>
      <c r="D13" s="7"/>
      <c r="E13" s="7"/>
      <c r="F13" s="7"/>
      <c r="G13" s="7"/>
      <c r="H13" s="7"/>
      <c r="I13" s="7"/>
      <c r="J13" s="7"/>
      <c r="K13" s="7"/>
      <c r="L13" s="9"/>
      <c r="M13" s="10"/>
      <c r="N13" s="10"/>
      <c r="O13" s="10"/>
      <c r="P13" s="10"/>
      <c r="Q13" s="10"/>
      <c r="R13" s="10"/>
      <c r="S13" s="10"/>
      <c r="T13" s="10"/>
      <c r="U13" s="10"/>
    </row>
    <row r="14" spans="1:21" ht="16.5" customHeight="1" x14ac:dyDescent="0.25">
      <c r="A14" s="7"/>
      <c r="B14" s="7" t="s">
        <v>481</v>
      </c>
      <c r="C14" s="7"/>
      <c r="D14" s="7"/>
      <c r="E14" s="7"/>
      <c r="F14" s="7"/>
      <c r="G14" s="7"/>
      <c r="H14" s="7"/>
      <c r="I14" s="7"/>
      <c r="J14" s="7"/>
      <c r="K14" s="7"/>
      <c r="L14" s="9"/>
      <c r="M14" s="10"/>
      <c r="N14" s="10"/>
      <c r="O14" s="10"/>
      <c r="P14" s="10"/>
      <c r="Q14" s="10"/>
      <c r="R14" s="10"/>
      <c r="S14" s="10"/>
      <c r="T14" s="10"/>
      <c r="U14" s="10"/>
    </row>
    <row r="15" spans="1:21" ht="16.5" customHeight="1" x14ac:dyDescent="0.25">
      <c r="A15" s="7"/>
      <c r="B15" s="7"/>
      <c r="C15" s="7" t="s">
        <v>345</v>
      </c>
      <c r="D15" s="7"/>
      <c r="E15" s="7"/>
      <c r="F15" s="7"/>
      <c r="G15" s="7"/>
      <c r="H15" s="7"/>
      <c r="I15" s="7"/>
      <c r="J15" s="7"/>
      <c r="K15" s="7"/>
      <c r="L15" s="9"/>
      <c r="M15" s="10"/>
      <c r="N15" s="10"/>
      <c r="O15" s="10"/>
      <c r="P15" s="10"/>
      <c r="Q15" s="10"/>
      <c r="R15" s="10"/>
      <c r="S15" s="10"/>
      <c r="T15" s="10"/>
      <c r="U15" s="10"/>
    </row>
    <row r="16" spans="1:21" ht="29.4" customHeight="1" x14ac:dyDescent="0.25">
      <c r="A16" s="7"/>
      <c r="B16" s="7"/>
      <c r="C16" s="7"/>
      <c r="D16" s="74" t="s">
        <v>511</v>
      </c>
      <c r="E16" s="74"/>
      <c r="F16" s="74"/>
      <c r="G16" s="74"/>
      <c r="H16" s="74"/>
      <c r="I16" s="74"/>
      <c r="J16" s="74"/>
      <c r="K16" s="74"/>
      <c r="L16" s="9" t="s">
        <v>367</v>
      </c>
      <c r="M16" s="32">
        <v>34.4</v>
      </c>
      <c r="N16" s="32">
        <v>53</v>
      </c>
      <c r="O16" s="32">
        <v>29.2</v>
      </c>
      <c r="P16" s="32">
        <v>23.3</v>
      </c>
      <c r="Q16" s="32">
        <v>52.9</v>
      </c>
      <c r="R16" s="32">
        <v>28.8</v>
      </c>
      <c r="S16" s="32">
        <v>39.9</v>
      </c>
      <c r="T16" s="32">
        <v>23.2</v>
      </c>
      <c r="U16" s="32">
        <v>32.6</v>
      </c>
    </row>
    <row r="17" spans="1:21" ht="29.4" customHeight="1" x14ac:dyDescent="0.25">
      <c r="A17" s="7"/>
      <c r="B17" s="7"/>
      <c r="C17" s="7"/>
      <c r="D17" s="74" t="s">
        <v>512</v>
      </c>
      <c r="E17" s="74"/>
      <c r="F17" s="74"/>
      <c r="G17" s="74"/>
      <c r="H17" s="74"/>
      <c r="I17" s="74"/>
      <c r="J17" s="74"/>
      <c r="K17" s="74"/>
      <c r="L17" s="9" t="s">
        <v>367</v>
      </c>
      <c r="M17" s="29">
        <v>673.1</v>
      </c>
      <c r="N17" s="29">
        <v>922.7</v>
      </c>
      <c r="O17" s="29">
        <v>713.4</v>
      </c>
      <c r="P17" s="29">
        <v>798.9</v>
      </c>
      <c r="Q17" s="41">
        <v>1106.4000000000001</v>
      </c>
      <c r="R17" s="29">
        <v>694</v>
      </c>
      <c r="S17" s="29">
        <v>825.3</v>
      </c>
      <c r="T17" s="29">
        <v>941.8</v>
      </c>
      <c r="U17" s="29">
        <v>758.2</v>
      </c>
    </row>
    <row r="18" spans="1:21" ht="16.5" customHeight="1" x14ac:dyDescent="0.25">
      <c r="A18" s="7"/>
      <c r="B18" s="7"/>
      <c r="C18" s="7" t="s">
        <v>346</v>
      </c>
      <c r="D18" s="7"/>
      <c r="E18" s="7"/>
      <c r="F18" s="7"/>
      <c r="G18" s="7"/>
      <c r="H18" s="7"/>
      <c r="I18" s="7"/>
      <c r="J18" s="7"/>
      <c r="K18" s="7"/>
      <c r="L18" s="9"/>
      <c r="M18" s="10"/>
      <c r="N18" s="10"/>
      <c r="O18" s="10"/>
      <c r="P18" s="10"/>
      <c r="Q18" s="10"/>
      <c r="R18" s="10"/>
      <c r="S18" s="10"/>
      <c r="T18" s="10"/>
      <c r="U18" s="10"/>
    </row>
    <row r="19" spans="1:21" ht="16.5" customHeight="1" x14ac:dyDescent="0.25">
      <c r="A19" s="7"/>
      <c r="B19" s="7"/>
      <c r="C19" s="7"/>
      <c r="D19" s="7" t="s">
        <v>513</v>
      </c>
      <c r="E19" s="7"/>
      <c r="F19" s="7"/>
      <c r="G19" s="7"/>
      <c r="H19" s="7"/>
      <c r="I19" s="7"/>
      <c r="J19" s="7"/>
      <c r="K19" s="7"/>
      <c r="L19" s="9" t="s">
        <v>367</v>
      </c>
      <c r="M19" s="32">
        <v>10.1</v>
      </c>
      <c r="N19" s="32">
        <v>12.3</v>
      </c>
      <c r="O19" s="32">
        <v>11.6</v>
      </c>
      <c r="P19" s="32">
        <v>10.5</v>
      </c>
      <c r="Q19" s="32">
        <v>16.600000000000001</v>
      </c>
      <c r="R19" s="32">
        <v>12.6</v>
      </c>
      <c r="S19" s="32">
        <v>14.8</v>
      </c>
      <c r="T19" s="31">
        <v>8.6999999999999993</v>
      </c>
      <c r="U19" s="32">
        <v>11.6</v>
      </c>
    </row>
    <row r="20" spans="1:21" ht="29.4" customHeight="1" x14ac:dyDescent="0.25">
      <c r="A20" s="7"/>
      <c r="B20" s="7"/>
      <c r="C20" s="7"/>
      <c r="D20" s="74" t="s">
        <v>514</v>
      </c>
      <c r="E20" s="74"/>
      <c r="F20" s="74"/>
      <c r="G20" s="74"/>
      <c r="H20" s="74"/>
      <c r="I20" s="74"/>
      <c r="J20" s="74"/>
      <c r="K20" s="74"/>
      <c r="L20" s="9" t="s">
        <v>367</v>
      </c>
      <c r="M20" s="29">
        <v>597.79999999999995</v>
      </c>
      <c r="N20" s="29">
        <v>630.6</v>
      </c>
      <c r="O20" s="29">
        <v>622.70000000000005</v>
      </c>
      <c r="P20" s="29">
        <v>678.7</v>
      </c>
      <c r="Q20" s="29">
        <v>736.1</v>
      </c>
      <c r="R20" s="29">
        <v>644.29999999999995</v>
      </c>
      <c r="S20" s="29">
        <v>838.9</v>
      </c>
      <c r="T20" s="29">
        <v>678.5</v>
      </c>
      <c r="U20" s="29">
        <v>636.6</v>
      </c>
    </row>
    <row r="21" spans="1:21" ht="16.5" customHeight="1" x14ac:dyDescent="0.25">
      <c r="A21" s="7"/>
      <c r="B21" s="7" t="s">
        <v>315</v>
      </c>
      <c r="C21" s="7"/>
      <c r="D21" s="7"/>
      <c r="E21" s="7"/>
      <c r="F21" s="7"/>
      <c r="G21" s="7"/>
      <c r="H21" s="7"/>
      <c r="I21" s="7"/>
      <c r="J21" s="7"/>
      <c r="K21" s="7"/>
      <c r="L21" s="9"/>
      <c r="M21" s="10"/>
      <c r="N21" s="10"/>
      <c r="O21" s="10"/>
      <c r="P21" s="10"/>
      <c r="Q21" s="10"/>
      <c r="R21" s="10"/>
      <c r="S21" s="10"/>
      <c r="T21" s="10"/>
      <c r="U21" s="10"/>
    </row>
    <row r="22" spans="1:21" ht="16.5" customHeight="1" x14ac:dyDescent="0.25">
      <c r="A22" s="7"/>
      <c r="B22" s="7"/>
      <c r="C22" s="7" t="s">
        <v>347</v>
      </c>
      <c r="D22" s="7"/>
      <c r="E22" s="7"/>
      <c r="F22" s="7"/>
      <c r="G22" s="7"/>
      <c r="H22" s="7"/>
      <c r="I22" s="7"/>
      <c r="J22" s="7"/>
      <c r="K22" s="7"/>
      <c r="L22" s="9" t="s">
        <v>317</v>
      </c>
      <c r="M22" s="21">
        <v>35231</v>
      </c>
      <c r="N22" s="21">
        <v>20658</v>
      </c>
      <c r="O22" s="23">
        <v>9469</v>
      </c>
      <c r="P22" s="23">
        <v>3211</v>
      </c>
      <c r="Q22" s="23">
        <v>4613</v>
      </c>
      <c r="R22" s="23">
        <v>1709</v>
      </c>
      <c r="S22" s="23">
        <v>1030</v>
      </c>
      <c r="T22" s="20">
        <v>238</v>
      </c>
      <c r="U22" s="21">
        <v>76163</v>
      </c>
    </row>
    <row r="23" spans="1:21" ht="16.5" customHeight="1" x14ac:dyDescent="0.25">
      <c r="A23" s="7" t="s">
        <v>326</v>
      </c>
      <c r="B23" s="7"/>
      <c r="C23" s="7"/>
      <c r="D23" s="7"/>
      <c r="E23" s="7"/>
      <c r="F23" s="7"/>
      <c r="G23" s="7"/>
      <c r="H23" s="7"/>
      <c r="I23" s="7"/>
      <c r="J23" s="7"/>
      <c r="K23" s="7"/>
      <c r="L23" s="9"/>
      <c r="M23" s="10"/>
      <c r="N23" s="10"/>
      <c r="O23" s="10"/>
      <c r="P23" s="10"/>
      <c r="Q23" s="10"/>
      <c r="R23" s="10"/>
      <c r="S23" s="10"/>
      <c r="T23" s="10"/>
      <c r="U23" s="10"/>
    </row>
    <row r="24" spans="1:21" ht="16.5" customHeight="1" x14ac:dyDescent="0.25">
      <c r="A24" s="7"/>
      <c r="B24" s="7" t="s">
        <v>481</v>
      </c>
      <c r="C24" s="7"/>
      <c r="D24" s="7"/>
      <c r="E24" s="7"/>
      <c r="F24" s="7"/>
      <c r="G24" s="7"/>
      <c r="H24" s="7"/>
      <c r="I24" s="7"/>
      <c r="J24" s="7"/>
      <c r="K24" s="7"/>
      <c r="L24" s="9"/>
      <c r="M24" s="10"/>
      <c r="N24" s="10"/>
      <c r="O24" s="10"/>
      <c r="P24" s="10"/>
      <c r="Q24" s="10"/>
      <c r="R24" s="10"/>
      <c r="S24" s="10"/>
      <c r="T24" s="10"/>
      <c r="U24" s="10"/>
    </row>
    <row r="25" spans="1:21" ht="16.5" customHeight="1" x14ac:dyDescent="0.25">
      <c r="A25" s="7"/>
      <c r="B25" s="7"/>
      <c r="C25" s="7" t="s">
        <v>345</v>
      </c>
      <c r="D25" s="7"/>
      <c r="E25" s="7"/>
      <c r="F25" s="7"/>
      <c r="G25" s="7"/>
      <c r="H25" s="7"/>
      <c r="I25" s="7"/>
      <c r="J25" s="7"/>
      <c r="K25" s="7"/>
      <c r="L25" s="9"/>
      <c r="M25" s="10"/>
      <c r="N25" s="10"/>
      <c r="O25" s="10"/>
      <c r="P25" s="10"/>
      <c r="Q25" s="10"/>
      <c r="R25" s="10"/>
      <c r="S25" s="10"/>
      <c r="T25" s="10"/>
      <c r="U25" s="10"/>
    </row>
    <row r="26" spans="1:21" ht="29.4" customHeight="1" x14ac:dyDescent="0.25">
      <c r="A26" s="7"/>
      <c r="B26" s="7"/>
      <c r="C26" s="7"/>
      <c r="D26" s="74" t="s">
        <v>511</v>
      </c>
      <c r="E26" s="74"/>
      <c r="F26" s="74"/>
      <c r="G26" s="74"/>
      <c r="H26" s="74"/>
      <c r="I26" s="74"/>
      <c r="J26" s="74"/>
      <c r="K26" s="74"/>
      <c r="L26" s="9" t="s">
        <v>367</v>
      </c>
      <c r="M26" s="32">
        <v>24.6</v>
      </c>
      <c r="N26" s="32">
        <v>33.299999999999997</v>
      </c>
      <c r="O26" s="32">
        <v>18.600000000000001</v>
      </c>
      <c r="P26" s="32">
        <v>11.8</v>
      </c>
      <c r="Q26" s="32">
        <v>35.799999999999997</v>
      </c>
      <c r="R26" s="32">
        <v>19.399999999999999</v>
      </c>
      <c r="S26" s="32">
        <v>35.1</v>
      </c>
      <c r="T26" s="32">
        <v>16.399999999999999</v>
      </c>
      <c r="U26" s="32">
        <v>21.7</v>
      </c>
    </row>
    <row r="27" spans="1:21" ht="29.4" customHeight="1" x14ac:dyDescent="0.25">
      <c r="A27" s="7"/>
      <c r="B27" s="7"/>
      <c r="C27" s="7"/>
      <c r="D27" s="74" t="s">
        <v>512</v>
      </c>
      <c r="E27" s="74"/>
      <c r="F27" s="74"/>
      <c r="G27" s="74"/>
      <c r="H27" s="74"/>
      <c r="I27" s="74"/>
      <c r="J27" s="74"/>
      <c r="K27" s="74"/>
      <c r="L27" s="9" t="s">
        <v>367</v>
      </c>
      <c r="M27" s="29">
        <v>489.1</v>
      </c>
      <c r="N27" s="29">
        <v>666.2</v>
      </c>
      <c r="O27" s="29">
        <v>437</v>
      </c>
      <c r="P27" s="29">
        <v>458.5</v>
      </c>
      <c r="Q27" s="29">
        <v>757</v>
      </c>
      <c r="R27" s="29">
        <v>415.3</v>
      </c>
      <c r="S27" s="29">
        <v>739.2</v>
      </c>
      <c r="T27" s="29">
        <v>760</v>
      </c>
      <c r="U27" s="29">
        <v>514.5</v>
      </c>
    </row>
    <row r="28" spans="1:21" ht="16.5" customHeight="1" x14ac:dyDescent="0.25">
      <c r="A28" s="7"/>
      <c r="B28" s="7"/>
      <c r="C28" s="7" t="s">
        <v>346</v>
      </c>
      <c r="D28" s="7"/>
      <c r="E28" s="7"/>
      <c r="F28" s="7"/>
      <c r="G28" s="7"/>
      <c r="H28" s="7"/>
      <c r="I28" s="7"/>
      <c r="J28" s="7"/>
      <c r="K28" s="7"/>
      <c r="L28" s="9"/>
      <c r="M28" s="10"/>
      <c r="N28" s="10"/>
      <c r="O28" s="10"/>
      <c r="P28" s="10"/>
      <c r="Q28" s="10"/>
      <c r="R28" s="10"/>
      <c r="S28" s="10"/>
      <c r="T28" s="10"/>
      <c r="U28" s="10"/>
    </row>
    <row r="29" spans="1:21" ht="16.5" customHeight="1" x14ac:dyDescent="0.25">
      <c r="A29" s="7"/>
      <c r="B29" s="7"/>
      <c r="C29" s="7"/>
      <c r="D29" s="7" t="s">
        <v>513</v>
      </c>
      <c r="E29" s="7"/>
      <c r="F29" s="7"/>
      <c r="G29" s="7"/>
      <c r="H29" s="7"/>
      <c r="I29" s="7"/>
      <c r="J29" s="7"/>
      <c r="K29" s="7"/>
      <c r="L29" s="9" t="s">
        <v>367</v>
      </c>
      <c r="M29" s="32">
        <v>11.5</v>
      </c>
      <c r="N29" s="32">
        <v>10.4</v>
      </c>
      <c r="O29" s="31">
        <v>8.9</v>
      </c>
      <c r="P29" s="31">
        <v>5.9</v>
      </c>
      <c r="Q29" s="32">
        <v>14.6</v>
      </c>
      <c r="R29" s="32">
        <v>10.9</v>
      </c>
      <c r="S29" s="32">
        <v>14.7</v>
      </c>
      <c r="T29" s="31">
        <v>6.3</v>
      </c>
      <c r="U29" s="32">
        <v>10.3</v>
      </c>
    </row>
    <row r="30" spans="1:21" ht="29.4" customHeight="1" x14ac:dyDescent="0.25">
      <c r="A30" s="7"/>
      <c r="B30" s="7"/>
      <c r="C30" s="7"/>
      <c r="D30" s="74" t="s">
        <v>514</v>
      </c>
      <c r="E30" s="74"/>
      <c r="F30" s="74"/>
      <c r="G30" s="74"/>
      <c r="H30" s="74"/>
      <c r="I30" s="74"/>
      <c r="J30" s="74"/>
      <c r="K30" s="74"/>
      <c r="L30" s="9" t="s">
        <v>367</v>
      </c>
      <c r="M30" s="29">
        <v>654.29999999999995</v>
      </c>
      <c r="N30" s="29">
        <v>595.4</v>
      </c>
      <c r="O30" s="29">
        <v>451.7</v>
      </c>
      <c r="P30" s="29">
        <v>414.9</v>
      </c>
      <c r="Q30" s="29">
        <v>663.3</v>
      </c>
      <c r="R30" s="29">
        <v>488.1</v>
      </c>
      <c r="S30" s="29">
        <v>875.4</v>
      </c>
      <c r="T30" s="29">
        <v>532.5</v>
      </c>
      <c r="U30" s="29">
        <v>574.9</v>
      </c>
    </row>
    <row r="31" spans="1:21" ht="16.5" customHeight="1" x14ac:dyDescent="0.25">
      <c r="A31" s="7"/>
      <c r="B31" s="7" t="s">
        <v>315</v>
      </c>
      <c r="C31" s="7"/>
      <c r="D31" s="7"/>
      <c r="E31" s="7"/>
      <c r="F31" s="7"/>
      <c r="G31" s="7"/>
      <c r="H31" s="7"/>
      <c r="I31" s="7"/>
      <c r="J31" s="7"/>
      <c r="K31" s="7"/>
      <c r="L31" s="9"/>
      <c r="M31" s="10"/>
      <c r="N31" s="10"/>
      <c r="O31" s="10"/>
      <c r="P31" s="10"/>
      <c r="Q31" s="10"/>
      <c r="R31" s="10"/>
      <c r="S31" s="10"/>
      <c r="T31" s="10"/>
      <c r="U31" s="10"/>
    </row>
    <row r="32" spans="1:21" ht="16.5" customHeight="1" x14ac:dyDescent="0.25">
      <c r="A32" s="14"/>
      <c r="B32" s="14"/>
      <c r="C32" s="14" t="s">
        <v>347</v>
      </c>
      <c r="D32" s="14"/>
      <c r="E32" s="14"/>
      <c r="F32" s="14"/>
      <c r="G32" s="14"/>
      <c r="H32" s="14"/>
      <c r="I32" s="14"/>
      <c r="J32" s="14"/>
      <c r="K32" s="14"/>
      <c r="L32" s="15" t="s">
        <v>317</v>
      </c>
      <c r="M32" s="39">
        <v>4029</v>
      </c>
      <c r="N32" s="39">
        <v>6173</v>
      </c>
      <c r="O32" s="39">
        <v>2341</v>
      </c>
      <c r="P32" s="38">
        <v>353</v>
      </c>
      <c r="Q32" s="39">
        <v>1501</v>
      </c>
      <c r="R32" s="38">
        <v>528</v>
      </c>
      <c r="S32" s="38">
        <v>259</v>
      </c>
      <c r="T32" s="37">
        <v>56</v>
      </c>
      <c r="U32" s="22">
        <v>15240</v>
      </c>
    </row>
    <row r="33" spans="1:21" ht="4.5" customHeight="1" x14ac:dyDescent="0.25">
      <c r="A33" s="27"/>
      <c r="B33" s="27"/>
      <c r="C33" s="2"/>
      <c r="D33" s="2"/>
      <c r="E33" s="2"/>
      <c r="F33" s="2"/>
      <c r="G33" s="2"/>
      <c r="H33" s="2"/>
      <c r="I33" s="2"/>
      <c r="J33" s="2"/>
      <c r="K33" s="2"/>
      <c r="L33" s="2"/>
      <c r="M33" s="2"/>
      <c r="N33" s="2"/>
      <c r="O33" s="2"/>
      <c r="P33" s="2"/>
      <c r="Q33" s="2"/>
      <c r="R33" s="2"/>
      <c r="S33" s="2"/>
      <c r="T33" s="2"/>
      <c r="U33" s="2"/>
    </row>
    <row r="34" spans="1:21" ht="16.5" customHeight="1" x14ac:dyDescent="0.25">
      <c r="A34" s="55"/>
      <c r="B34" s="55"/>
      <c r="C34" s="67" t="s">
        <v>456</v>
      </c>
      <c r="D34" s="67"/>
      <c r="E34" s="67"/>
      <c r="F34" s="67"/>
      <c r="G34" s="67"/>
      <c r="H34" s="67"/>
      <c r="I34" s="67"/>
      <c r="J34" s="67"/>
      <c r="K34" s="67"/>
      <c r="L34" s="67"/>
      <c r="M34" s="67"/>
      <c r="N34" s="67"/>
      <c r="O34" s="67"/>
      <c r="P34" s="67"/>
      <c r="Q34" s="67"/>
      <c r="R34" s="67"/>
      <c r="S34" s="67"/>
      <c r="T34" s="67"/>
      <c r="U34" s="67"/>
    </row>
    <row r="35" spans="1:21" ht="16.5" customHeight="1" x14ac:dyDescent="0.25">
      <c r="A35" s="55"/>
      <c r="B35" s="55"/>
      <c r="C35" s="67" t="s">
        <v>457</v>
      </c>
      <c r="D35" s="67"/>
      <c r="E35" s="67"/>
      <c r="F35" s="67"/>
      <c r="G35" s="67"/>
      <c r="H35" s="67"/>
      <c r="I35" s="67"/>
      <c r="J35" s="67"/>
      <c r="K35" s="67"/>
      <c r="L35" s="67"/>
      <c r="M35" s="67"/>
      <c r="N35" s="67"/>
      <c r="O35" s="67"/>
      <c r="P35" s="67"/>
      <c r="Q35" s="67"/>
      <c r="R35" s="67"/>
      <c r="S35" s="67"/>
      <c r="T35" s="67"/>
      <c r="U35" s="67"/>
    </row>
    <row r="36" spans="1:21" ht="4.5" customHeight="1" x14ac:dyDescent="0.25">
      <c r="A36" s="27"/>
      <c r="B36" s="27"/>
      <c r="C36" s="2"/>
      <c r="D36" s="2"/>
      <c r="E36" s="2"/>
      <c r="F36" s="2"/>
      <c r="G36" s="2"/>
      <c r="H36" s="2"/>
      <c r="I36" s="2"/>
      <c r="J36" s="2"/>
      <c r="K36" s="2"/>
      <c r="L36" s="2"/>
      <c r="M36" s="2"/>
      <c r="N36" s="2"/>
      <c r="O36" s="2"/>
      <c r="P36" s="2"/>
      <c r="Q36" s="2"/>
      <c r="R36" s="2"/>
      <c r="S36" s="2"/>
      <c r="T36" s="2"/>
      <c r="U36" s="2"/>
    </row>
    <row r="37" spans="1:21" ht="16.5" customHeight="1" x14ac:dyDescent="0.25">
      <c r="A37" s="27" t="s">
        <v>139</v>
      </c>
      <c r="B37" s="27"/>
      <c r="C37" s="67" t="s">
        <v>487</v>
      </c>
      <c r="D37" s="67"/>
      <c r="E37" s="67"/>
      <c r="F37" s="67"/>
      <c r="G37" s="67"/>
      <c r="H37" s="67"/>
      <c r="I37" s="67"/>
      <c r="J37" s="67"/>
      <c r="K37" s="67"/>
      <c r="L37" s="67"/>
      <c r="M37" s="67"/>
      <c r="N37" s="67"/>
      <c r="O37" s="67"/>
      <c r="P37" s="67"/>
      <c r="Q37" s="67"/>
      <c r="R37" s="67"/>
      <c r="S37" s="67"/>
      <c r="T37" s="67"/>
      <c r="U37" s="67"/>
    </row>
    <row r="38" spans="1:21" ht="16.5" customHeight="1" x14ac:dyDescent="0.25">
      <c r="A38" s="27" t="s">
        <v>141</v>
      </c>
      <c r="B38" s="27"/>
      <c r="C38" s="67" t="s">
        <v>328</v>
      </c>
      <c r="D38" s="67"/>
      <c r="E38" s="67"/>
      <c r="F38" s="67"/>
      <c r="G38" s="67"/>
      <c r="H38" s="67"/>
      <c r="I38" s="67"/>
      <c r="J38" s="67"/>
      <c r="K38" s="67"/>
      <c r="L38" s="67"/>
      <c r="M38" s="67"/>
      <c r="N38" s="67"/>
      <c r="O38" s="67"/>
      <c r="P38" s="67"/>
      <c r="Q38" s="67"/>
      <c r="R38" s="67"/>
      <c r="S38" s="67"/>
      <c r="T38" s="67"/>
      <c r="U38" s="67"/>
    </row>
    <row r="39" spans="1:21" ht="55.2" customHeight="1" x14ac:dyDescent="0.25">
      <c r="A39" s="27" t="s">
        <v>144</v>
      </c>
      <c r="B39" s="27"/>
      <c r="C39" s="67" t="s">
        <v>329</v>
      </c>
      <c r="D39" s="67"/>
      <c r="E39" s="67"/>
      <c r="F39" s="67"/>
      <c r="G39" s="67"/>
      <c r="H39" s="67"/>
      <c r="I39" s="67"/>
      <c r="J39" s="67"/>
      <c r="K39" s="67"/>
      <c r="L39" s="67"/>
      <c r="M39" s="67"/>
      <c r="N39" s="67"/>
      <c r="O39" s="67"/>
      <c r="P39" s="67"/>
      <c r="Q39" s="67"/>
      <c r="R39" s="67"/>
      <c r="S39" s="67"/>
      <c r="T39" s="67"/>
      <c r="U39" s="67"/>
    </row>
    <row r="40" spans="1:21" ht="55.2" customHeight="1" x14ac:dyDescent="0.25">
      <c r="A40" s="27" t="s">
        <v>146</v>
      </c>
      <c r="B40" s="27"/>
      <c r="C40" s="67" t="s">
        <v>489</v>
      </c>
      <c r="D40" s="67"/>
      <c r="E40" s="67"/>
      <c r="F40" s="67"/>
      <c r="G40" s="67"/>
      <c r="H40" s="67"/>
      <c r="I40" s="67"/>
      <c r="J40" s="67"/>
      <c r="K40" s="67"/>
      <c r="L40" s="67"/>
      <c r="M40" s="67"/>
      <c r="N40" s="67"/>
      <c r="O40" s="67"/>
      <c r="P40" s="67"/>
      <c r="Q40" s="67"/>
      <c r="R40" s="67"/>
      <c r="S40" s="67"/>
      <c r="T40" s="67"/>
      <c r="U40" s="67"/>
    </row>
    <row r="41" spans="1:21" ht="4.5" customHeight="1" x14ac:dyDescent="0.25"/>
    <row r="42" spans="1:21" ht="16.5" customHeight="1" x14ac:dyDescent="0.25">
      <c r="A42" s="28" t="s">
        <v>167</v>
      </c>
      <c r="B42" s="27"/>
      <c r="C42" s="27"/>
      <c r="D42" s="27"/>
      <c r="E42" s="67" t="s">
        <v>342</v>
      </c>
      <c r="F42" s="67"/>
      <c r="G42" s="67"/>
      <c r="H42" s="67"/>
      <c r="I42" s="67"/>
      <c r="J42" s="67"/>
      <c r="K42" s="67"/>
      <c r="L42" s="67"/>
      <c r="M42" s="67"/>
      <c r="N42" s="67"/>
      <c r="O42" s="67"/>
      <c r="P42" s="67"/>
      <c r="Q42" s="67"/>
      <c r="R42" s="67"/>
      <c r="S42" s="67"/>
      <c r="T42" s="67"/>
      <c r="U42" s="67"/>
    </row>
  </sheetData>
  <mergeCells count="17">
    <mergeCell ref="D20:K20"/>
    <mergeCell ref="D26:K26"/>
    <mergeCell ref="D27:K27"/>
    <mergeCell ref="D30:K30"/>
    <mergeCell ref="K1:U1"/>
    <mergeCell ref="D6:K6"/>
    <mergeCell ref="D7:K7"/>
    <mergeCell ref="D10:K10"/>
    <mergeCell ref="D16:K16"/>
    <mergeCell ref="D17:K17"/>
    <mergeCell ref="C40:U40"/>
    <mergeCell ref="E42:U42"/>
    <mergeCell ref="C34:U34"/>
    <mergeCell ref="C35:U35"/>
    <mergeCell ref="C37:U37"/>
    <mergeCell ref="C38:U38"/>
    <mergeCell ref="C39:U39"/>
  </mergeCells>
  <pageMargins left="0.7" right="0.7" top="0.75" bottom="0.75" header="0.3" footer="0.3"/>
  <pageSetup paperSize="9" fitToHeight="0" orientation="landscape" horizontalDpi="300" verticalDpi="300"/>
  <headerFooter scaleWithDoc="0" alignWithMargins="0">
    <oddHeader>&amp;C&amp;"Arial"&amp;8TABLE 15A.19</oddHeader>
    <oddFooter>&amp;L&amp;"Arial"&amp;8REPORT ON
GOVERNMENT
SERVICES 2022&amp;R&amp;"Arial"&amp;8SERVICES FOR PEOPLE
WITH DISABILITY
PAGE &amp;B&amp;P&amp;B</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U103"/>
  <sheetViews>
    <sheetView showGridLines="0" workbookViewId="0"/>
  </sheetViews>
  <sheetFormatPr defaultRowHeight="13.2" x14ac:dyDescent="0.25"/>
  <cols>
    <col min="1" max="10" width="1.6640625" customWidth="1"/>
    <col min="11" max="11" width="20.109375" customWidth="1"/>
    <col min="12" max="12" width="5.44140625" customWidth="1"/>
    <col min="13" max="20" width="8.109375" customWidth="1"/>
    <col min="21" max="21" width="8.44140625" customWidth="1"/>
  </cols>
  <sheetData>
    <row r="1" spans="1:21" ht="17.399999999999999" customHeight="1" x14ac:dyDescent="0.25">
      <c r="A1" s="8" t="s">
        <v>515</v>
      </c>
      <c r="B1" s="8"/>
      <c r="C1" s="8"/>
      <c r="D1" s="8"/>
      <c r="E1" s="8"/>
      <c r="F1" s="8"/>
      <c r="G1" s="8"/>
      <c r="H1" s="8"/>
      <c r="I1" s="8"/>
      <c r="J1" s="8"/>
      <c r="K1" s="72" t="s">
        <v>516</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517</v>
      </c>
    </row>
    <row r="3" spans="1:21" ht="16.5" customHeight="1" x14ac:dyDescent="0.25">
      <c r="A3" s="7" t="s">
        <v>494</v>
      </c>
      <c r="B3" s="7"/>
      <c r="C3" s="7"/>
      <c r="D3" s="7"/>
      <c r="E3" s="7"/>
      <c r="F3" s="7"/>
      <c r="G3" s="7"/>
      <c r="H3" s="7"/>
      <c r="I3" s="7"/>
      <c r="J3" s="7"/>
      <c r="K3" s="7"/>
      <c r="L3" s="9"/>
      <c r="M3" s="10"/>
      <c r="N3" s="10"/>
      <c r="O3" s="10"/>
      <c r="P3" s="10"/>
      <c r="Q3" s="10"/>
      <c r="R3" s="10"/>
      <c r="S3" s="10"/>
      <c r="T3" s="10"/>
      <c r="U3" s="10"/>
    </row>
    <row r="4" spans="1:21" ht="16.5" customHeight="1" x14ac:dyDescent="0.25">
      <c r="A4" s="7"/>
      <c r="B4" s="7" t="s">
        <v>518</v>
      </c>
      <c r="C4" s="7"/>
      <c r="D4" s="7"/>
      <c r="E4" s="7"/>
      <c r="F4" s="7"/>
      <c r="G4" s="7"/>
      <c r="H4" s="7"/>
      <c r="I4" s="7"/>
      <c r="J4" s="7"/>
      <c r="K4" s="7"/>
      <c r="L4" s="9"/>
      <c r="M4" s="10"/>
      <c r="N4" s="10"/>
      <c r="O4" s="10"/>
      <c r="P4" s="10"/>
      <c r="Q4" s="10"/>
      <c r="R4" s="10"/>
      <c r="S4" s="10"/>
      <c r="T4" s="10"/>
      <c r="U4" s="10"/>
    </row>
    <row r="5" spans="1:21" ht="16.5" customHeight="1" x14ac:dyDescent="0.25">
      <c r="A5" s="7"/>
      <c r="B5" s="7"/>
      <c r="C5" s="7" t="s">
        <v>519</v>
      </c>
      <c r="D5" s="7"/>
      <c r="E5" s="7"/>
      <c r="F5" s="7"/>
      <c r="G5" s="7"/>
      <c r="H5" s="7"/>
      <c r="I5" s="7"/>
      <c r="J5" s="7"/>
      <c r="K5" s="7"/>
      <c r="L5" s="9"/>
      <c r="M5" s="10"/>
      <c r="N5" s="10"/>
      <c r="O5" s="10"/>
      <c r="P5" s="10"/>
      <c r="Q5" s="10"/>
      <c r="R5" s="10"/>
      <c r="S5" s="10"/>
      <c r="T5" s="10"/>
      <c r="U5" s="10"/>
    </row>
    <row r="6" spans="1:21" ht="29.4" customHeight="1" x14ac:dyDescent="0.25">
      <c r="A6" s="7"/>
      <c r="B6" s="7"/>
      <c r="C6" s="7"/>
      <c r="D6" s="74" t="s">
        <v>511</v>
      </c>
      <c r="E6" s="74"/>
      <c r="F6" s="74"/>
      <c r="G6" s="74"/>
      <c r="H6" s="74"/>
      <c r="I6" s="74"/>
      <c r="J6" s="74"/>
      <c r="K6" s="74"/>
      <c r="L6" s="9" t="s">
        <v>367</v>
      </c>
      <c r="M6" s="32">
        <v>37</v>
      </c>
      <c r="N6" s="32">
        <v>45</v>
      </c>
      <c r="O6" s="32">
        <v>36.5</v>
      </c>
      <c r="P6" s="32">
        <v>18</v>
      </c>
      <c r="Q6" s="32">
        <v>49.7</v>
      </c>
      <c r="R6" s="32">
        <v>40.4</v>
      </c>
      <c r="S6" s="32">
        <v>35.6</v>
      </c>
      <c r="T6" s="31">
        <v>5.5</v>
      </c>
      <c r="U6" s="32">
        <v>32.700000000000003</v>
      </c>
    </row>
    <row r="7" spans="1:21" ht="29.4" customHeight="1" x14ac:dyDescent="0.25">
      <c r="A7" s="7"/>
      <c r="B7" s="7"/>
      <c r="C7" s="7"/>
      <c r="D7" s="74" t="s">
        <v>520</v>
      </c>
      <c r="E7" s="74"/>
      <c r="F7" s="74"/>
      <c r="G7" s="74"/>
      <c r="H7" s="74"/>
      <c r="I7" s="74"/>
      <c r="J7" s="74"/>
      <c r="K7" s="74"/>
      <c r="L7" s="9" t="s">
        <v>367</v>
      </c>
      <c r="M7" s="29">
        <v>698.2</v>
      </c>
      <c r="N7" s="29">
        <v>718.4</v>
      </c>
      <c r="O7" s="29">
        <v>855.4</v>
      </c>
      <c r="P7" s="29">
        <v>414</v>
      </c>
      <c r="Q7" s="41">
        <v>1071.4000000000001</v>
      </c>
      <c r="R7" s="29">
        <v>942.1</v>
      </c>
      <c r="S7" s="29">
        <v>619.5</v>
      </c>
      <c r="T7" s="29">
        <v>148.5</v>
      </c>
      <c r="U7" s="29">
        <v>689.8</v>
      </c>
    </row>
    <row r="8" spans="1:21" ht="16.5" customHeight="1" x14ac:dyDescent="0.25">
      <c r="A8" s="7"/>
      <c r="B8" s="7"/>
      <c r="C8" s="7" t="s">
        <v>521</v>
      </c>
      <c r="D8" s="7"/>
      <c r="E8" s="7"/>
      <c r="F8" s="7"/>
      <c r="G8" s="7"/>
      <c r="H8" s="7"/>
      <c r="I8" s="7"/>
      <c r="J8" s="7"/>
      <c r="K8" s="7"/>
      <c r="L8" s="9"/>
      <c r="M8" s="10"/>
      <c r="N8" s="10"/>
      <c r="O8" s="10"/>
      <c r="P8" s="10"/>
      <c r="Q8" s="10"/>
      <c r="R8" s="10"/>
      <c r="S8" s="10"/>
      <c r="T8" s="10"/>
      <c r="U8" s="10"/>
    </row>
    <row r="9" spans="1:21" ht="16.5" customHeight="1" x14ac:dyDescent="0.25">
      <c r="A9" s="7"/>
      <c r="B9" s="7"/>
      <c r="C9" s="7"/>
      <c r="D9" s="7" t="s">
        <v>513</v>
      </c>
      <c r="E9" s="7"/>
      <c r="F9" s="7"/>
      <c r="G9" s="7"/>
      <c r="H9" s="7"/>
      <c r="I9" s="7"/>
      <c r="J9" s="7"/>
      <c r="K9" s="7"/>
      <c r="L9" s="9" t="s">
        <v>367</v>
      </c>
      <c r="M9" s="32">
        <v>11.3</v>
      </c>
      <c r="N9" s="32">
        <v>11.5</v>
      </c>
      <c r="O9" s="32">
        <v>15.3</v>
      </c>
      <c r="P9" s="32">
        <v>10.199999999999999</v>
      </c>
      <c r="Q9" s="32">
        <v>20.9</v>
      </c>
      <c r="R9" s="32">
        <v>16.899999999999999</v>
      </c>
      <c r="S9" s="32">
        <v>10</v>
      </c>
      <c r="T9" s="31">
        <v>4.9000000000000004</v>
      </c>
      <c r="U9" s="32">
        <v>12.7</v>
      </c>
    </row>
    <row r="10" spans="1:21" ht="29.4" customHeight="1" x14ac:dyDescent="0.25">
      <c r="A10" s="7"/>
      <c r="B10" s="7"/>
      <c r="C10" s="7"/>
      <c r="D10" s="74" t="s">
        <v>522</v>
      </c>
      <c r="E10" s="74"/>
      <c r="F10" s="74"/>
      <c r="G10" s="74"/>
      <c r="H10" s="74"/>
      <c r="I10" s="74"/>
      <c r="J10" s="74"/>
      <c r="K10" s="74"/>
      <c r="L10" s="9" t="s">
        <v>367</v>
      </c>
      <c r="M10" s="29">
        <v>626.29999999999995</v>
      </c>
      <c r="N10" s="29">
        <v>641.6</v>
      </c>
      <c r="O10" s="29">
        <v>806.4</v>
      </c>
      <c r="P10" s="29">
        <v>542.1</v>
      </c>
      <c r="Q10" s="41">
        <v>1135.0999999999999</v>
      </c>
      <c r="R10" s="29">
        <v>899.5</v>
      </c>
      <c r="S10" s="29">
        <v>526.20000000000005</v>
      </c>
      <c r="T10" s="29">
        <v>239.4</v>
      </c>
      <c r="U10" s="29">
        <v>693.1</v>
      </c>
    </row>
    <row r="11" spans="1:21" ht="16.5" customHeight="1" x14ac:dyDescent="0.25">
      <c r="A11" s="7"/>
      <c r="B11" s="7"/>
      <c r="C11" s="7" t="s">
        <v>523</v>
      </c>
      <c r="D11" s="7"/>
      <c r="E11" s="7"/>
      <c r="F11" s="7"/>
      <c r="G11" s="7"/>
      <c r="H11" s="7"/>
      <c r="I11" s="7"/>
      <c r="J11" s="7"/>
      <c r="K11" s="7"/>
      <c r="L11" s="9"/>
      <c r="M11" s="10"/>
      <c r="N11" s="10"/>
      <c r="O11" s="10"/>
      <c r="P11" s="10"/>
      <c r="Q11" s="10"/>
      <c r="R11" s="10"/>
      <c r="S11" s="10"/>
      <c r="T11" s="10"/>
      <c r="U11" s="10"/>
    </row>
    <row r="12" spans="1:21" ht="16.5" customHeight="1" x14ac:dyDescent="0.25">
      <c r="A12" s="7"/>
      <c r="B12" s="7"/>
      <c r="C12" s="7"/>
      <c r="D12" s="7" t="s">
        <v>482</v>
      </c>
      <c r="E12" s="7"/>
      <c r="F12" s="7"/>
      <c r="G12" s="7"/>
      <c r="H12" s="7"/>
      <c r="I12" s="7"/>
      <c r="J12" s="7"/>
      <c r="K12" s="7"/>
      <c r="L12" s="9" t="s">
        <v>367</v>
      </c>
      <c r="M12" s="32">
        <v>12.2</v>
      </c>
      <c r="N12" s="32">
        <v>11.8</v>
      </c>
      <c r="O12" s="32">
        <v>16.3</v>
      </c>
      <c r="P12" s="32">
        <v>10.5</v>
      </c>
      <c r="Q12" s="32">
        <v>21.7</v>
      </c>
      <c r="R12" s="32">
        <v>18.2</v>
      </c>
      <c r="S12" s="32">
        <v>10.5</v>
      </c>
      <c r="T12" s="31">
        <v>5.0999999999999996</v>
      </c>
      <c r="U12" s="32">
        <v>13.4</v>
      </c>
    </row>
    <row r="13" spans="1:21" ht="16.5" customHeight="1" x14ac:dyDescent="0.25">
      <c r="A13" s="7"/>
      <c r="B13" s="7" t="s">
        <v>524</v>
      </c>
      <c r="C13" s="7"/>
      <c r="D13" s="7"/>
      <c r="E13" s="7"/>
      <c r="F13" s="7"/>
      <c r="G13" s="7"/>
      <c r="H13" s="7"/>
      <c r="I13" s="7"/>
      <c r="J13" s="7"/>
      <c r="K13" s="7"/>
      <c r="L13" s="9"/>
      <c r="M13" s="10"/>
      <c r="N13" s="10"/>
      <c r="O13" s="10"/>
      <c r="P13" s="10"/>
      <c r="Q13" s="10"/>
      <c r="R13" s="10"/>
      <c r="S13" s="10"/>
      <c r="T13" s="10"/>
      <c r="U13" s="10"/>
    </row>
    <row r="14" spans="1:21" ht="16.5" customHeight="1" x14ac:dyDescent="0.25">
      <c r="A14" s="7"/>
      <c r="B14" s="7"/>
      <c r="C14" s="7" t="s">
        <v>519</v>
      </c>
      <c r="D14" s="7"/>
      <c r="E14" s="7"/>
      <c r="F14" s="7"/>
      <c r="G14" s="7"/>
      <c r="H14" s="7"/>
      <c r="I14" s="7"/>
      <c r="J14" s="7"/>
      <c r="K14" s="7"/>
      <c r="L14" s="9"/>
      <c r="M14" s="10"/>
      <c r="N14" s="10"/>
      <c r="O14" s="10"/>
      <c r="P14" s="10"/>
      <c r="Q14" s="10"/>
      <c r="R14" s="10"/>
      <c r="S14" s="10"/>
      <c r="T14" s="10"/>
      <c r="U14" s="10"/>
    </row>
    <row r="15" spans="1:21" ht="29.4" customHeight="1" x14ac:dyDescent="0.25">
      <c r="A15" s="7"/>
      <c r="B15" s="7"/>
      <c r="C15" s="7"/>
      <c r="D15" s="74" t="s">
        <v>511</v>
      </c>
      <c r="E15" s="74"/>
      <c r="F15" s="74"/>
      <c r="G15" s="74"/>
      <c r="H15" s="74"/>
      <c r="I15" s="74"/>
      <c r="J15" s="74"/>
      <c r="K15" s="74"/>
      <c r="L15" s="9" t="s">
        <v>367</v>
      </c>
      <c r="M15" s="32">
        <v>34.1</v>
      </c>
      <c r="N15" s="32">
        <v>41.6</v>
      </c>
      <c r="O15" s="32">
        <v>33.1</v>
      </c>
      <c r="P15" s="32">
        <v>15.7</v>
      </c>
      <c r="Q15" s="32">
        <v>43.1</v>
      </c>
      <c r="R15" s="32">
        <v>32.799999999999997</v>
      </c>
      <c r="S15" s="32">
        <v>28.2</v>
      </c>
      <c r="T15" s="31">
        <v>4.7</v>
      </c>
      <c r="U15" s="32">
        <v>29.4</v>
      </c>
    </row>
    <row r="16" spans="1:21" ht="29.4" customHeight="1" x14ac:dyDescent="0.25">
      <c r="A16" s="7"/>
      <c r="B16" s="7"/>
      <c r="C16" s="7"/>
      <c r="D16" s="74" t="s">
        <v>520</v>
      </c>
      <c r="E16" s="74"/>
      <c r="F16" s="74"/>
      <c r="G16" s="74"/>
      <c r="H16" s="74"/>
      <c r="I16" s="74"/>
      <c r="J16" s="74"/>
      <c r="K16" s="74"/>
      <c r="L16" s="9" t="s">
        <v>367</v>
      </c>
      <c r="M16" s="29">
        <v>646.4</v>
      </c>
      <c r="N16" s="29">
        <v>656.8</v>
      </c>
      <c r="O16" s="29">
        <v>792.4</v>
      </c>
      <c r="P16" s="29">
        <v>363.2</v>
      </c>
      <c r="Q16" s="29">
        <v>940.6</v>
      </c>
      <c r="R16" s="29">
        <v>775.8</v>
      </c>
      <c r="S16" s="29">
        <v>506.7</v>
      </c>
      <c r="T16" s="29">
        <v>121.8</v>
      </c>
      <c r="U16" s="29">
        <v>624.1</v>
      </c>
    </row>
    <row r="17" spans="1:21" ht="16.5" customHeight="1" x14ac:dyDescent="0.25">
      <c r="A17" s="7"/>
      <c r="B17" s="7"/>
      <c r="C17" s="7" t="s">
        <v>521</v>
      </c>
      <c r="D17" s="7"/>
      <c r="E17" s="7"/>
      <c r="F17" s="7"/>
      <c r="G17" s="7"/>
      <c r="H17" s="7"/>
      <c r="I17" s="7"/>
      <c r="J17" s="7"/>
      <c r="K17" s="7"/>
      <c r="L17" s="9"/>
      <c r="M17" s="10"/>
      <c r="N17" s="10"/>
      <c r="O17" s="10"/>
      <c r="P17" s="10"/>
      <c r="Q17" s="10"/>
      <c r="R17" s="10"/>
      <c r="S17" s="10"/>
      <c r="T17" s="10"/>
      <c r="U17" s="10"/>
    </row>
    <row r="18" spans="1:21" ht="16.5" customHeight="1" x14ac:dyDescent="0.25">
      <c r="A18" s="7"/>
      <c r="B18" s="7"/>
      <c r="C18" s="7"/>
      <c r="D18" s="7" t="s">
        <v>513</v>
      </c>
      <c r="E18" s="7"/>
      <c r="F18" s="7"/>
      <c r="G18" s="7"/>
      <c r="H18" s="7"/>
      <c r="I18" s="7"/>
      <c r="J18" s="7"/>
      <c r="K18" s="7"/>
      <c r="L18" s="9" t="s">
        <v>367</v>
      </c>
      <c r="M18" s="32">
        <v>10.5</v>
      </c>
      <c r="N18" s="32">
        <v>11</v>
      </c>
      <c r="O18" s="32">
        <v>14</v>
      </c>
      <c r="P18" s="31">
        <v>8.9</v>
      </c>
      <c r="Q18" s="32">
        <v>18.7</v>
      </c>
      <c r="R18" s="32">
        <v>14.8</v>
      </c>
      <c r="S18" s="31">
        <v>8.9</v>
      </c>
      <c r="T18" s="31">
        <v>4.7</v>
      </c>
      <c r="U18" s="32">
        <v>11.7</v>
      </c>
    </row>
    <row r="19" spans="1:21" ht="29.4" customHeight="1" x14ac:dyDescent="0.25">
      <c r="A19" s="7"/>
      <c r="B19" s="7"/>
      <c r="C19" s="7"/>
      <c r="D19" s="74" t="s">
        <v>522</v>
      </c>
      <c r="E19" s="74"/>
      <c r="F19" s="74"/>
      <c r="G19" s="74"/>
      <c r="H19" s="74"/>
      <c r="I19" s="74"/>
      <c r="J19" s="74"/>
      <c r="K19" s="74"/>
      <c r="L19" s="9" t="s">
        <v>367</v>
      </c>
      <c r="M19" s="29">
        <v>575.1</v>
      </c>
      <c r="N19" s="29">
        <v>601</v>
      </c>
      <c r="O19" s="29">
        <v>741.7</v>
      </c>
      <c r="P19" s="29">
        <v>479.3</v>
      </c>
      <c r="Q19" s="41">
        <v>1020.2</v>
      </c>
      <c r="R19" s="29">
        <v>785.6</v>
      </c>
      <c r="S19" s="29">
        <v>477.2</v>
      </c>
      <c r="T19" s="29">
        <v>218.7</v>
      </c>
      <c r="U19" s="29">
        <v>634.79999999999995</v>
      </c>
    </row>
    <row r="20" spans="1:21" ht="16.5" customHeight="1" x14ac:dyDescent="0.25">
      <c r="A20" s="7"/>
      <c r="B20" s="7"/>
      <c r="C20" s="7" t="s">
        <v>523</v>
      </c>
      <c r="D20" s="7"/>
      <c r="E20" s="7"/>
      <c r="F20" s="7"/>
      <c r="G20" s="7"/>
      <c r="H20" s="7"/>
      <c r="I20" s="7"/>
      <c r="J20" s="7"/>
      <c r="K20" s="7"/>
      <c r="L20" s="9"/>
      <c r="M20" s="10"/>
      <c r="N20" s="10"/>
      <c r="O20" s="10"/>
      <c r="P20" s="10"/>
      <c r="Q20" s="10"/>
      <c r="R20" s="10"/>
      <c r="S20" s="10"/>
      <c r="T20" s="10"/>
      <c r="U20" s="10"/>
    </row>
    <row r="21" spans="1:21" ht="16.5" customHeight="1" x14ac:dyDescent="0.25">
      <c r="A21" s="7"/>
      <c r="B21" s="7"/>
      <c r="C21" s="7"/>
      <c r="D21" s="7" t="s">
        <v>482</v>
      </c>
      <c r="E21" s="7"/>
      <c r="F21" s="7"/>
      <c r="G21" s="7"/>
      <c r="H21" s="7"/>
      <c r="I21" s="7"/>
      <c r="J21" s="7"/>
      <c r="K21" s="7"/>
      <c r="L21" s="9" t="s">
        <v>367</v>
      </c>
      <c r="M21" s="32">
        <v>11.2</v>
      </c>
      <c r="N21" s="32">
        <v>11.3</v>
      </c>
      <c r="O21" s="32">
        <v>14.8</v>
      </c>
      <c r="P21" s="31">
        <v>9.1999999999999993</v>
      </c>
      <c r="Q21" s="32">
        <v>19.3</v>
      </c>
      <c r="R21" s="32">
        <v>15.8</v>
      </c>
      <c r="S21" s="31">
        <v>9.3000000000000007</v>
      </c>
      <c r="T21" s="31">
        <v>4.7</v>
      </c>
      <c r="U21" s="32">
        <v>12.3</v>
      </c>
    </row>
    <row r="22" spans="1:21" ht="16.5" customHeight="1" x14ac:dyDescent="0.25">
      <c r="A22" s="7"/>
      <c r="B22" s="7" t="s">
        <v>121</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519</v>
      </c>
      <c r="D23" s="7"/>
      <c r="E23" s="7"/>
      <c r="F23" s="7"/>
      <c r="G23" s="7"/>
      <c r="H23" s="7"/>
      <c r="I23" s="7"/>
      <c r="J23" s="7"/>
      <c r="K23" s="7"/>
      <c r="L23" s="9"/>
      <c r="M23" s="10"/>
      <c r="N23" s="10"/>
      <c r="O23" s="10"/>
      <c r="P23" s="10"/>
      <c r="Q23" s="10"/>
      <c r="R23" s="10"/>
      <c r="S23" s="10"/>
      <c r="T23" s="10"/>
      <c r="U23" s="10"/>
    </row>
    <row r="24" spans="1:21" ht="29.4" customHeight="1" x14ac:dyDescent="0.25">
      <c r="A24" s="7"/>
      <c r="B24" s="7"/>
      <c r="C24" s="7"/>
      <c r="D24" s="74" t="s">
        <v>511</v>
      </c>
      <c r="E24" s="74"/>
      <c r="F24" s="74"/>
      <c r="G24" s="74"/>
      <c r="H24" s="74"/>
      <c r="I24" s="74"/>
      <c r="J24" s="74"/>
      <c r="K24" s="74"/>
      <c r="L24" s="9" t="s">
        <v>367</v>
      </c>
      <c r="M24" s="32">
        <v>21.7</v>
      </c>
      <c r="N24" s="32">
        <v>26.7</v>
      </c>
      <c r="O24" s="32">
        <v>22.3</v>
      </c>
      <c r="P24" s="31">
        <v>9.6999999999999993</v>
      </c>
      <c r="Q24" s="32">
        <v>28</v>
      </c>
      <c r="R24" s="32">
        <v>19.100000000000001</v>
      </c>
      <c r="S24" s="32">
        <v>15.1</v>
      </c>
      <c r="T24" s="31">
        <v>2.6</v>
      </c>
      <c r="U24" s="32">
        <v>18.7</v>
      </c>
    </row>
    <row r="25" spans="1:21" ht="29.4" customHeight="1" x14ac:dyDescent="0.25">
      <c r="A25" s="7"/>
      <c r="B25" s="7"/>
      <c r="C25" s="7"/>
      <c r="D25" s="74" t="s">
        <v>520</v>
      </c>
      <c r="E25" s="74"/>
      <c r="F25" s="74"/>
      <c r="G25" s="74"/>
      <c r="H25" s="74"/>
      <c r="I25" s="74"/>
      <c r="J25" s="74"/>
      <c r="K25" s="74"/>
      <c r="L25" s="9" t="s">
        <v>367</v>
      </c>
      <c r="M25" s="29">
        <v>423</v>
      </c>
      <c r="N25" s="29">
        <v>428</v>
      </c>
      <c r="O25" s="29">
        <v>532.9</v>
      </c>
      <c r="P25" s="29">
        <v>216.5</v>
      </c>
      <c r="Q25" s="29">
        <v>594.70000000000005</v>
      </c>
      <c r="R25" s="29">
        <v>472.5</v>
      </c>
      <c r="S25" s="29">
        <v>270.5</v>
      </c>
      <c r="T25" s="32">
        <v>65</v>
      </c>
      <c r="U25" s="29">
        <v>398.3</v>
      </c>
    </row>
    <row r="26" spans="1:21" ht="16.5" customHeight="1" x14ac:dyDescent="0.25">
      <c r="A26" s="7"/>
      <c r="B26" s="7"/>
      <c r="C26" s="7" t="s">
        <v>521</v>
      </c>
      <c r="D26" s="7"/>
      <c r="E26" s="7"/>
      <c r="F26" s="7"/>
      <c r="G26" s="7"/>
      <c r="H26" s="7"/>
      <c r="I26" s="7"/>
      <c r="J26" s="7"/>
      <c r="K26" s="7"/>
      <c r="L26" s="9"/>
      <c r="M26" s="10"/>
      <c r="N26" s="10"/>
      <c r="O26" s="10"/>
      <c r="P26" s="10"/>
      <c r="Q26" s="10"/>
      <c r="R26" s="10"/>
      <c r="S26" s="10"/>
      <c r="T26" s="10"/>
      <c r="U26" s="10"/>
    </row>
    <row r="27" spans="1:21" ht="16.5" customHeight="1" x14ac:dyDescent="0.25">
      <c r="A27" s="7"/>
      <c r="B27" s="7"/>
      <c r="C27" s="7"/>
      <c r="D27" s="7" t="s">
        <v>513</v>
      </c>
      <c r="E27" s="7"/>
      <c r="F27" s="7"/>
      <c r="G27" s="7"/>
      <c r="H27" s="7"/>
      <c r="I27" s="7"/>
      <c r="J27" s="7"/>
      <c r="K27" s="7"/>
      <c r="L27" s="9" t="s">
        <v>367</v>
      </c>
      <c r="M27" s="31">
        <v>8.4</v>
      </c>
      <c r="N27" s="31">
        <v>8.8000000000000007</v>
      </c>
      <c r="O27" s="32">
        <v>11.6</v>
      </c>
      <c r="P27" s="31">
        <v>7.2</v>
      </c>
      <c r="Q27" s="32">
        <v>15.7</v>
      </c>
      <c r="R27" s="32">
        <v>12.1</v>
      </c>
      <c r="S27" s="31">
        <v>6.4</v>
      </c>
      <c r="T27" s="31">
        <v>3.9</v>
      </c>
      <c r="U27" s="31">
        <v>9.4</v>
      </c>
    </row>
    <row r="28" spans="1:21" ht="29.4" customHeight="1" x14ac:dyDescent="0.25">
      <c r="A28" s="7"/>
      <c r="B28" s="7"/>
      <c r="C28" s="7"/>
      <c r="D28" s="74" t="s">
        <v>522</v>
      </c>
      <c r="E28" s="74"/>
      <c r="F28" s="74"/>
      <c r="G28" s="74"/>
      <c r="H28" s="74"/>
      <c r="I28" s="74"/>
      <c r="J28" s="74"/>
      <c r="K28" s="74"/>
      <c r="L28" s="9" t="s">
        <v>367</v>
      </c>
      <c r="M28" s="29">
        <v>457.9</v>
      </c>
      <c r="N28" s="29">
        <v>477.7</v>
      </c>
      <c r="O28" s="29">
        <v>602.9</v>
      </c>
      <c r="P28" s="29">
        <v>371.6</v>
      </c>
      <c r="Q28" s="29">
        <v>827.3</v>
      </c>
      <c r="R28" s="29">
        <v>648</v>
      </c>
      <c r="S28" s="29">
        <v>340</v>
      </c>
      <c r="T28" s="29">
        <v>178.5</v>
      </c>
      <c r="U28" s="29">
        <v>503</v>
      </c>
    </row>
    <row r="29" spans="1:21" ht="16.5" customHeight="1" x14ac:dyDescent="0.25">
      <c r="A29" s="7"/>
      <c r="B29" s="7"/>
      <c r="C29" s="7" t="s">
        <v>523</v>
      </c>
      <c r="D29" s="7"/>
      <c r="E29" s="7"/>
      <c r="F29" s="7"/>
      <c r="G29" s="7"/>
      <c r="H29" s="7"/>
      <c r="I29" s="7"/>
      <c r="J29" s="7"/>
      <c r="K29" s="7"/>
      <c r="L29" s="9"/>
      <c r="M29" s="10"/>
      <c r="N29" s="10"/>
      <c r="O29" s="10"/>
      <c r="P29" s="10"/>
      <c r="Q29" s="10"/>
      <c r="R29" s="10"/>
      <c r="S29" s="10"/>
      <c r="T29" s="10"/>
      <c r="U29" s="10"/>
    </row>
    <row r="30" spans="1:21" ht="16.5" customHeight="1" x14ac:dyDescent="0.25">
      <c r="A30" s="7"/>
      <c r="B30" s="7"/>
      <c r="C30" s="7"/>
      <c r="D30" s="7" t="s">
        <v>482</v>
      </c>
      <c r="E30" s="7"/>
      <c r="F30" s="7"/>
      <c r="G30" s="7"/>
      <c r="H30" s="7"/>
      <c r="I30" s="7"/>
      <c r="J30" s="7"/>
      <c r="K30" s="7"/>
      <c r="L30" s="9" t="s">
        <v>367</v>
      </c>
      <c r="M30" s="31">
        <v>8.8000000000000007</v>
      </c>
      <c r="N30" s="31">
        <v>9</v>
      </c>
      <c r="O30" s="32">
        <v>12.1</v>
      </c>
      <c r="P30" s="31">
        <v>7.4</v>
      </c>
      <c r="Q30" s="32">
        <v>16</v>
      </c>
      <c r="R30" s="32">
        <v>12.5</v>
      </c>
      <c r="S30" s="31">
        <v>6.6</v>
      </c>
      <c r="T30" s="31">
        <v>3.5</v>
      </c>
      <c r="U30" s="31">
        <v>9.6999999999999993</v>
      </c>
    </row>
    <row r="31" spans="1:21" ht="16.5" customHeight="1" x14ac:dyDescent="0.25">
      <c r="A31" s="7"/>
      <c r="B31" s="7" t="s">
        <v>122</v>
      </c>
      <c r="C31" s="7"/>
      <c r="D31" s="7"/>
      <c r="E31" s="7"/>
      <c r="F31" s="7"/>
      <c r="G31" s="7"/>
      <c r="H31" s="7"/>
      <c r="I31" s="7"/>
      <c r="J31" s="7"/>
      <c r="K31" s="7"/>
      <c r="L31" s="9"/>
      <c r="M31" s="10"/>
      <c r="N31" s="10"/>
      <c r="O31" s="10"/>
      <c r="P31" s="10"/>
      <c r="Q31" s="10"/>
      <c r="R31" s="10"/>
      <c r="S31" s="10"/>
      <c r="T31" s="10"/>
      <c r="U31" s="10"/>
    </row>
    <row r="32" spans="1:21" ht="16.5" customHeight="1" x14ac:dyDescent="0.25">
      <c r="A32" s="7"/>
      <c r="B32" s="7"/>
      <c r="C32" s="7" t="s">
        <v>519</v>
      </c>
      <c r="D32" s="7"/>
      <c r="E32" s="7"/>
      <c r="F32" s="7"/>
      <c r="G32" s="7"/>
      <c r="H32" s="7"/>
      <c r="I32" s="7"/>
      <c r="J32" s="7"/>
      <c r="K32" s="7"/>
      <c r="L32" s="9"/>
      <c r="M32" s="10"/>
      <c r="N32" s="10"/>
      <c r="O32" s="10"/>
      <c r="P32" s="10"/>
      <c r="Q32" s="10"/>
      <c r="R32" s="10"/>
      <c r="S32" s="10"/>
      <c r="T32" s="10"/>
      <c r="U32" s="10"/>
    </row>
    <row r="33" spans="1:21" ht="29.4" customHeight="1" x14ac:dyDescent="0.25">
      <c r="A33" s="7"/>
      <c r="B33" s="7"/>
      <c r="C33" s="7"/>
      <c r="D33" s="74" t="s">
        <v>511</v>
      </c>
      <c r="E33" s="74"/>
      <c r="F33" s="74"/>
      <c r="G33" s="74"/>
      <c r="H33" s="74"/>
      <c r="I33" s="74"/>
      <c r="J33" s="74"/>
      <c r="K33" s="74"/>
      <c r="L33" s="9" t="s">
        <v>367</v>
      </c>
      <c r="M33" s="32">
        <v>19.399999999999999</v>
      </c>
      <c r="N33" s="32">
        <v>22.5</v>
      </c>
      <c r="O33" s="32">
        <v>19.8</v>
      </c>
      <c r="P33" s="31">
        <v>8.1999999999999993</v>
      </c>
      <c r="Q33" s="32">
        <v>24.8</v>
      </c>
      <c r="R33" s="32">
        <v>14.7</v>
      </c>
      <c r="S33" s="32">
        <v>12.2</v>
      </c>
      <c r="T33" s="31">
        <v>2.6</v>
      </c>
      <c r="U33" s="32">
        <v>16.399999999999999</v>
      </c>
    </row>
    <row r="34" spans="1:21" ht="29.4" customHeight="1" x14ac:dyDescent="0.25">
      <c r="A34" s="7"/>
      <c r="B34" s="7"/>
      <c r="C34" s="7"/>
      <c r="D34" s="74" t="s">
        <v>520</v>
      </c>
      <c r="E34" s="74"/>
      <c r="F34" s="74"/>
      <c r="G34" s="74"/>
      <c r="H34" s="74"/>
      <c r="I34" s="74"/>
      <c r="J34" s="74"/>
      <c r="K34" s="74"/>
      <c r="L34" s="9" t="s">
        <v>367</v>
      </c>
      <c r="M34" s="29">
        <v>379.2</v>
      </c>
      <c r="N34" s="29">
        <v>362.8</v>
      </c>
      <c r="O34" s="29">
        <v>477.3</v>
      </c>
      <c r="P34" s="29">
        <v>186.9</v>
      </c>
      <c r="Q34" s="29">
        <v>544.9</v>
      </c>
      <c r="R34" s="29">
        <v>355.8</v>
      </c>
      <c r="S34" s="29">
        <v>213.8</v>
      </c>
      <c r="T34" s="32">
        <v>65.099999999999994</v>
      </c>
      <c r="U34" s="29">
        <v>351.7</v>
      </c>
    </row>
    <row r="35" spans="1:21" ht="16.5" customHeight="1" x14ac:dyDescent="0.25">
      <c r="A35" s="7"/>
      <c r="B35" s="7"/>
      <c r="C35" s="7" t="s">
        <v>521</v>
      </c>
      <c r="D35" s="7"/>
      <c r="E35" s="7"/>
      <c r="F35" s="7"/>
      <c r="G35" s="7"/>
      <c r="H35" s="7"/>
      <c r="I35" s="7"/>
      <c r="J35" s="7"/>
      <c r="K35" s="7"/>
      <c r="L35" s="9"/>
      <c r="M35" s="10"/>
      <c r="N35" s="10"/>
      <c r="O35" s="10"/>
      <c r="P35" s="10"/>
      <c r="Q35" s="10"/>
      <c r="R35" s="10"/>
      <c r="S35" s="10"/>
      <c r="T35" s="10"/>
      <c r="U35" s="10"/>
    </row>
    <row r="36" spans="1:21" ht="16.5" customHeight="1" x14ac:dyDescent="0.25">
      <c r="A36" s="7"/>
      <c r="B36" s="7"/>
      <c r="C36" s="7"/>
      <c r="D36" s="7" t="s">
        <v>513</v>
      </c>
      <c r="E36" s="7"/>
      <c r="F36" s="7"/>
      <c r="G36" s="7"/>
      <c r="H36" s="7"/>
      <c r="I36" s="7"/>
      <c r="J36" s="7"/>
      <c r="K36" s="7"/>
      <c r="L36" s="9" t="s">
        <v>367</v>
      </c>
      <c r="M36" s="31">
        <v>8.5</v>
      </c>
      <c r="N36" s="31">
        <v>8.5</v>
      </c>
      <c r="O36" s="32">
        <v>10.9</v>
      </c>
      <c r="P36" s="31">
        <v>6.2</v>
      </c>
      <c r="Q36" s="32">
        <v>14.8</v>
      </c>
      <c r="R36" s="32">
        <v>10.4</v>
      </c>
      <c r="S36" s="31">
        <v>5</v>
      </c>
      <c r="T36" s="31">
        <v>3.4</v>
      </c>
      <c r="U36" s="31">
        <v>9</v>
      </c>
    </row>
    <row r="37" spans="1:21" ht="29.4" customHeight="1" x14ac:dyDescent="0.25">
      <c r="A37" s="7"/>
      <c r="B37" s="7"/>
      <c r="C37" s="7"/>
      <c r="D37" s="74" t="s">
        <v>522</v>
      </c>
      <c r="E37" s="74"/>
      <c r="F37" s="74"/>
      <c r="G37" s="74"/>
      <c r="H37" s="74"/>
      <c r="I37" s="74"/>
      <c r="J37" s="74"/>
      <c r="K37" s="74"/>
      <c r="L37" s="9" t="s">
        <v>367</v>
      </c>
      <c r="M37" s="29">
        <v>465</v>
      </c>
      <c r="N37" s="29">
        <v>458.8</v>
      </c>
      <c r="O37" s="29">
        <v>570.79999999999995</v>
      </c>
      <c r="P37" s="29">
        <v>326.5</v>
      </c>
      <c r="Q37" s="29">
        <v>798.2</v>
      </c>
      <c r="R37" s="29">
        <v>546.70000000000005</v>
      </c>
      <c r="S37" s="29">
        <v>257.3</v>
      </c>
      <c r="T37" s="29">
        <v>153.80000000000001</v>
      </c>
      <c r="U37" s="29">
        <v>483.1</v>
      </c>
    </row>
    <row r="38" spans="1:21" ht="16.5" customHeight="1" x14ac:dyDescent="0.25">
      <c r="A38" s="7"/>
      <c r="B38" s="7"/>
      <c r="C38" s="7" t="s">
        <v>523</v>
      </c>
      <c r="D38" s="7"/>
      <c r="E38" s="7"/>
      <c r="F38" s="7"/>
      <c r="G38" s="7"/>
      <c r="H38" s="7"/>
      <c r="I38" s="7"/>
      <c r="J38" s="7"/>
      <c r="K38" s="7"/>
      <c r="L38" s="9"/>
      <c r="M38" s="10"/>
      <c r="N38" s="10"/>
      <c r="O38" s="10"/>
      <c r="P38" s="10"/>
      <c r="Q38" s="10"/>
      <c r="R38" s="10"/>
      <c r="S38" s="10"/>
      <c r="T38" s="10"/>
      <c r="U38" s="10"/>
    </row>
    <row r="39" spans="1:21" ht="16.5" customHeight="1" x14ac:dyDescent="0.25">
      <c r="A39" s="7"/>
      <c r="B39" s="7"/>
      <c r="C39" s="7"/>
      <c r="D39" s="7" t="s">
        <v>482</v>
      </c>
      <c r="E39" s="7"/>
      <c r="F39" s="7"/>
      <c r="G39" s="7"/>
      <c r="H39" s="7"/>
      <c r="I39" s="7"/>
      <c r="J39" s="7"/>
      <c r="K39" s="7"/>
      <c r="L39" s="9" t="s">
        <v>367</v>
      </c>
      <c r="M39" s="31">
        <v>8.9</v>
      </c>
      <c r="N39" s="31">
        <v>8.6999999999999993</v>
      </c>
      <c r="O39" s="32">
        <v>11.3</v>
      </c>
      <c r="P39" s="31">
        <v>6.3</v>
      </c>
      <c r="Q39" s="32">
        <v>15.1</v>
      </c>
      <c r="R39" s="32">
        <v>10.7</v>
      </c>
      <c r="S39" s="31">
        <v>5.2</v>
      </c>
      <c r="T39" s="31">
        <v>3.1</v>
      </c>
      <c r="U39" s="31">
        <v>9.3000000000000007</v>
      </c>
    </row>
    <row r="40" spans="1:21" ht="16.5" customHeight="1" x14ac:dyDescent="0.25">
      <c r="A40" s="7"/>
      <c r="B40" s="7" t="s">
        <v>123</v>
      </c>
      <c r="C40" s="7"/>
      <c r="D40" s="7"/>
      <c r="E40" s="7"/>
      <c r="F40" s="7"/>
      <c r="G40" s="7"/>
      <c r="H40" s="7"/>
      <c r="I40" s="7"/>
      <c r="J40" s="7"/>
      <c r="K40" s="7"/>
      <c r="L40" s="9"/>
      <c r="M40" s="10"/>
      <c r="N40" s="10"/>
      <c r="O40" s="10"/>
      <c r="P40" s="10"/>
      <c r="Q40" s="10"/>
      <c r="R40" s="10"/>
      <c r="S40" s="10"/>
      <c r="T40" s="10"/>
      <c r="U40" s="10"/>
    </row>
    <row r="41" spans="1:21" ht="16.5" customHeight="1" x14ac:dyDescent="0.25">
      <c r="A41" s="7"/>
      <c r="B41" s="7"/>
      <c r="C41" s="7" t="s">
        <v>519</v>
      </c>
      <c r="D41" s="7"/>
      <c r="E41" s="7"/>
      <c r="F41" s="7"/>
      <c r="G41" s="7"/>
      <c r="H41" s="7"/>
      <c r="I41" s="7"/>
      <c r="J41" s="7"/>
      <c r="K41" s="7"/>
      <c r="L41" s="9"/>
      <c r="M41" s="10"/>
      <c r="N41" s="10"/>
      <c r="O41" s="10"/>
      <c r="P41" s="10"/>
      <c r="Q41" s="10"/>
      <c r="R41" s="10"/>
      <c r="S41" s="10"/>
      <c r="T41" s="10"/>
      <c r="U41" s="10"/>
    </row>
    <row r="42" spans="1:21" ht="29.4" customHeight="1" x14ac:dyDescent="0.25">
      <c r="A42" s="7"/>
      <c r="B42" s="7"/>
      <c r="C42" s="7"/>
      <c r="D42" s="74" t="s">
        <v>511</v>
      </c>
      <c r="E42" s="74"/>
      <c r="F42" s="74"/>
      <c r="G42" s="74"/>
      <c r="H42" s="74"/>
      <c r="I42" s="74"/>
      <c r="J42" s="74"/>
      <c r="K42" s="74"/>
      <c r="L42" s="9" t="s">
        <v>367</v>
      </c>
      <c r="M42" s="32">
        <v>22.2</v>
      </c>
      <c r="N42" s="32">
        <v>23.5</v>
      </c>
      <c r="O42" s="32">
        <v>19.399999999999999</v>
      </c>
      <c r="P42" s="31">
        <v>8.1</v>
      </c>
      <c r="Q42" s="32">
        <v>21.9</v>
      </c>
      <c r="R42" s="32">
        <v>14.3</v>
      </c>
      <c r="S42" s="32">
        <v>14.1</v>
      </c>
      <c r="T42" s="31">
        <v>2.8</v>
      </c>
      <c r="U42" s="32">
        <v>16.899999999999999</v>
      </c>
    </row>
    <row r="43" spans="1:21" ht="29.4" customHeight="1" x14ac:dyDescent="0.25">
      <c r="A43" s="7"/>
      <c r="B43" s="7"/>
      <c r="C43" s="7"/>
      <c r="D43" s="74" t="s">
        <v>520</v>
      </c>
      <c r="E43" s="74"/>
      <c r="F43" s="74"/>
      <c r="G43" s="74"/>
      <c r="H43" s="74"/>
      <c r="I43" s="74"/>
      <c r="J43" s="74"/>
      <c r="K43" s="74"/>
      <c r="L43" s="9" t="s">
        <v>367</v>
      </c>
      <c r="M43" s="29">
        <v>444.4</v>
      </c>
      <c r="N43" s="29">
        <v>383.4</v>
      </c>
      <c r="O43" s="29">
        <v>489.5</v>
      </c>
      <c r="P43" s="29">
        <v>189.3</v>
      </c>
      <c r="Q43" s="29">
        <v>486.8</v>
      </c>
      <c r="R43" s="29">
        <v>357.4</v>
      </c>
      <c r="S43" s="29">
        <v>261.5</v>
      </c>
      <c r="T43" s="32">
        <v>71</v>
      </c>
      <c r="U43" s="29">
        <v>374.1</v>
      </c>
    </row>
    <row r="44" spans="1:21" ht="16.5" customHeight="1" x14ac:dyDescent="0.25">
      <c r="A44" s="7"/>
      <c r="B44" s="7"/>
      <c r="C44" s="7" t="s">
        <v>521</v>
      </c>
      <c r="D44" s="7"/>
      <c r="E44" s="7"/>
      <c r="F44" s="7"/>
      <c r="G44" s="7"/>
      <c r="H44" s="7"/>
      <c r="I44" s="7"/>
      <c r="J44" s="7"/>
      <c r="K44" s="7"/>
      <c r="L44" s="9"/>
      <c r="M44" s="10"/>
      <c r="N44" s="10"/>
      <c r="O44" s="10"/>
      <c r="P44" s="10"/>
      <c r="Q44" s="10"/>
      <c r="R44" s="10"/>
      <c r="S44" s="10"/>
      <c r="T44" s="10"/>
      <c r="U44" s="10"/>
    </row>
    <row r="45" spans="1:21" ht="16.5" customHeight="1" x14ac:dyDescent="0.25">
      <c r="A45" s="7"/>
      <c r="B45" s="7"/>
      <c r="C45" s="7"/>
      <c r="D45" s="7" t="s">
        <v>513</v>
      </c>
      <c r="E45" s="7"/>
      <c r="F45" s="7"/>
      <c r="G45" s="7"/>
      <c r="H45" s="7"/>
      <c r="I45" s="7"/>
      <c r="J45" s="7"/>
      <c r="K45" s="7"/>
      <c r="L45" s="9" t="s">
        <v>367</v>
      </c>
      <c r="M45" s="31">
        <v>9.1999999999999993</v>
      </c>
      <c r="N45" s="31">
        <v>8.6</v>
      </c>
      <c r="O45" s="32">
        <v>10.6</v>
      </c>
      <c r="P45" s="31">
        <v>5.9</v>
      </c>
      <c r="Q45" s="32">
        <v>13.3</v>
      </c>
      <c r="R45" s="32">
        <v>10.7</v>
      </c>
      <c r="S45" s="31">
        <v>5.0999999999999996</v>
      </c>
      <c r="T45" s="31">
        <v>3.4</v>
      </c>
      <c r="U45" s="31">
        <v>9.1</v>
      </c>
    </row>
    <row r="46" spans="1:21" ht="29.4" customHeight="1" x14ac:dyDescent="0.25">
      <c r="A46" s="7"/>
      <c r="B46" s="7"/>
      <c r="C46" s="7"/>
      <c r="D46" s="74" t="s">
        <v>522</v>
      </c>
      <c r="E46" s="74"/>
      <c r="F46" s="74"/>
      <c r="G46" s="74"/>
      <c r="H46" s="74"/>
      <c r="I46" s="74"/>
      <c r="J46" s="74"/>
      <c r="K46" s="74"/>
      <c r="L46" s="9" t="s">
        <v>367</v>
      </c>
      <c r="M46" s="29">
        <v>508.3</v>
      </c>
      <c r="N46" s="29">
        <v>465.1</v>
      </c>
      <c r="O46" s="29">
        <v>574.4</v>
      </c>
      <c r="P46" s="29">
        <v>311.2</v>
      </c>
      <c r="Q46" s="29">
        <v>727.9</v>
      </c>
      <c r="R46" s="29">
        <v>575.20000000000005</v>
      </c>
      <c r="S46" s="29">
        <v>267.3</v>
      </c>
      <c r="T46" s="29">
        <v>153.80000000000001</v>
      </c>
      <c r="U46" s="29">
        <v>492.5</v>
      </c>
    </row>
    <row r="47" spans="1:21" ht="16.5" customHeight="1" x14ac:dyDescent="0.25">
      <c r="A47" s="7"/>
      <c r="B47" s="7"/>
      <c r="C47" s="7" t="s">
        <v>523</v>
      </c>
      <c r="D47" s="7"/>
      <c r="E47" s="7"/>
      <c r="F47" s="7"/>
      <c r="G47" s="7"/>
      <c r="H47" s="7"/>
      <c r="I47" s="7"/>
      <c r="J47" s="7"/>
      <c r="K47" s="7"/>
      <c r="L47" s="9"/>
      <c r="M47" s="10"/>
      <c r="N47" s="10"/>
      <c r="O47" s="10"/>
      <c r="P47" s="10"/>
      <c r="Q47" s="10"/>
      <c r="R47" s="10"/>
      <c r="S47" s="10"/>
      <c r="T47" s="10"/>
      <c r="U47" s="10"/>
    </row>
    <row r="48" spans="1:21" ht="16.5" customHeight="1" x14ac:dyDescent="0.25">
      <c r="A48" s="7"/>
      <c r="B48" s="7"/>
      <c r="C48" s="7"/>
      <c r="D48" s="7" t="s">
        <v>482</v>
      </c>
      <c r="E48" s="7"/>
      <c r="F48" s="7"/>
      <c r="G48" s="7"/>
      <c r="H48" s="7"/>
      <c r="I48" s="7"/>
      <c r="J48" s="7"/>
      <c r="K48" s="7"/>
      <c r="L48" s="9" t="s">
        <v>367</v>
      </c>
      <c r="M48" s="31">
        <v>9.6</v>
      </c>
      <c r="N48" s="31">
        <v>8.8000000000000007</v>
      </c>
      <c r="O48" s="32">
        <v>11</v>
      </c>
      <c r="P48" s="31">
        <v>6</v>
      </c>
      <c r="Q48" s="32">
        <v>13.6</v>
      </c>
      <c r="R48" s="32">
        <v>10.9</v>
      </c>
      <c r="S48" s="31">
        <v>5.3</v>
      </c>
      <c r="T48" s="31">
        <v>3.3</v>
      </c>
      <c r="U48" s="31">
        <v>9.3000000000000007</v>
      </c>
    </row>
    <row r="49" spans="1:21" ht="16.5" customHeight="1" x14ac:dyDescent="0.25">
      <c r="A49" s="7"/>
      <c r="B49" s="7" t="s">
        <v>124</v>
      </c>
      <c r="C49" s="7"/>
      <c r="D49" s="7"/>
      <c r="E49" s="7"/>
      <c r="F49" s="7"/>
      <c r="G49" s="7"/>
      <c r="H49" s="7"/>
      <c r="I49" s="7"/>
      <c r="J49" s="7"/>
      <c r="K49" s="7"/>
      <c r="L49" s="9"/>
      <c r="M49" s="10"/>
      <c r="N49" s="10"/>
      <c r="O49" s="10"/>
      <c r="P49" s="10"/>
      <c r="Q49" s="10"/>
      <c r="R49" s="10"/>
      <c r="S49" s="10"/>
      <c r="T49" s="10"/>
      <c r="U49" s="10"/>
    </row>
    <row r="50" spans="1:21" ht="16.5" customHeight="1" x14ac:dyDescent="0.25">
      <c r="A50" s="7"/>
      <c r="B50" s="7"/>
      <c r="C50" s="7" t="s">
        <v>519</v>
      </c>
      <c r="D50" s="7"/>
      <c r="E50" s="7"/>
      <c r="F50" s="7"/>
      <c r="G50" s="7"/>
      <c r="H50" s="7"/>
      <c r="I50" s="7"/>
      <c r="J50" s="7"/>
      <c r="K50" s="7"/>
      <c r="L50" s="9"/>
      <c r="M50" s="10"/>
      <c r="N50" s="10"/>
      <c r="O50" s="10"/>
      <c r="P50" s="10"/>
      <c r="Q50" s="10"/>
      <c r="R50" s="10"/>
      <c r="S50" s="10"/>
      <c r="T50" s="10"/>
      <c r="U50" s="10"/>
    </row>
    <row r="51" spans="1:21" ht="29.4" customHeight="1" x14ac:dyDescent="0.25">
      <c r="A51" s="7"/>
      <c r="B51" s="7"/>
      <c r="C51" s="7"/>
      <c r="D51" s="74" t="s">
        <v>511</v>
      </c>
      <c r="E51" s="74"/>
      <c r="F51" s="74"/>
      <c r="G51" s="74"/>
      <c r="H51" s="74"/>
      <c r="I51" s="74"/>
      <c r="J51" s="74"/>
      <c r="K51" s="74"/>
      <c r="L51" s="9" t="s">
        <v>367</v>
      </c>
      <c r="M51" s="32">
        <v>21.2</v>
      </c>
      <c r="N51" s="32">
        <v>21.5</v>
      </c>
      <c r="O51" s="32">
        <v>17.899999999999999</v>
      </c>
      <c r="P51" s="31">
        <v>8.1</v>
      </c>
      <c r="Q51" s="32">
        <v>19.100000000000001</v>
      </c>
      <c r="R51" s="32">
        <v>13.3</v>
      </c>
      <c r="S51" s="32">
        <v>10.9</v>
      </c>
      <c r="T51" s="31">
        <v>2.4</v>
      </c>
      <c r="U51" s="32">
        <v>15.8</v>
      </c>
    </row>
    <row r="52" spans="1:21" ht="29.4" customHeight="1" x14ac:dyDescent="0.25">
      <c r="A52" s="7"/>
      <c r="B52" s="7"/>
      <c r="C52" s="7"/>
      <c r="D52" s="74" t="s">
        <v>520</v>
      </c>
      <c r="E52" s="74"/>
      <c r="F52" s="74"/>
      <c r="G52" s="74"/>
      <c r="H52" s="74"/>
      <c r="I52" s="74"/>
      <c r="J52" s="74"/>
      <c r="K52" s="74"/>
      <c r="L52" s="9" t="s">
        <v>367</v>
      </c>
      <c r="M52" s="29">
        <v>423.6</v>
      </c>
      <c r="N52" s="29">
        <v>360.7</v>
      </c>
      <c r="O52" s="29">
        <v>443.2</v>
      </c>
      <c r="P52" s="29">
        <v>187.5</v>
      </c>
      <c r="Q52" s="29">
        <v>425.5</v>
      </c>
      <c r="R52" s="29">
        <v>333.3</v>
      </c>
      <c r="S52" s="29">
        <v>206.5</v>
      </c>
      <c r="T52" s="32">
        <v>61.9</v>
      </c>
      <c r="U52" s="29">
        <v>349.2</v>
      </c>
    </row>
    <row r="53" spans="1:21" ht="16.5" customHeight="1" x14ac:dyDescent="0.25">
      <c r="A53" s="7"/>
      <c r="B53" s="7"/>
      <c r="C53" s="7" t="s">
        <v>521</v>
      </c>
      <c r="D53" s="7"/>
      <c r="E53" s="7"/>
      <c r="F53" s="7"/>
      <c r="G53" s="7"/>
      <c r="H53" s="7"/>
      <c r="I53" s="7"/>
      <c r="J53" s="7"/>
      <c r="K53" s="7"/>
      <c r="L53" s="9"/>
      <c r="M53" s="10"/>
      <c r="N53" s="10"/>
      <c r="O53" s="10"/>
      <c r="P53" s="10"/>
      <c r="Q53" s="10"/>
      <c r="R53" s="10"/>
      <c r="S53" s="10"/>
      <c r="T53" s="10"/>
      <c r="U53" s="10"/>
    </row>
    <row r="54" spans="1:21" ht="16.5" customHeight="1" x14ac:dyDescent="0.25">
      <c r="A54" s="7"/>
      <c r="B54" s="7"/>
      <c r="C54" s="7"/>
      <c r="D54" s="7" t="s">
        <v>513</v>
      </c>
      <c r="E54" s="7"/>
      <c r="F54" s="7"/>
      <c r="G54" s="7"/>
      <c r="H54" s="7"/>
      <c r="I54" s="7"/>
      <c r="J54" s="7"/>
      <c r="K54" s="7"/>
      <c r="L54" s="9" t="s">
        <v>367</v>
      </c>
      <c r="M54" s="31">
        <v>9.3000000000000007</v>
      </c>
      <c r="N54" s="31">
        <v>8.8000000000000007</v>
      </c>
      <c r="O54" s="32">
        <v>10.199999999999999</v>
      </c>
      <c r="P54" s="31">
        <v>5.7</v>
      </c>
      <c r="Q54" s="32">
        <v>12.5</v>
      </c>
      <c r="R54" s="32">
        <v>10.1</v>
      </c>
      <c r="S54" s="31">
        <v>5.8</v>
      </c>
      <c r="T54" s="31">
        <v>3.1</v>
      </c>
      <c r="U54" s="31">
        <v>9</v>
      </c>
    </row>
    <row r="55" spans="1:21" ht="29.4" customHeight="1" x14ac:dyDescent="0.25">
      <c r="A55" s="7"/>
      <c r="B55" s="7"/>
      <c r="C55" s="7"/>
      <c r="D55" s="74" t="s">
        <v>522</v>
      </c>
      <c r="E55" s="74"/>
      <c r="F55" s="74"/>
      <c r="G55" s="74"/>
      <c r="H55" s="74"/>
      <c r="I55" s="74"/>
      <c r="J55" s="74"/>
      <c r="K55" s="74"/>
      <c r="L55" s="9" t="s">
        <v>367</v>
      </c>
      <c r="M55" s="29">
        <v>509.8</v>
      </c>
      <c r="N55" s="29">
        <v>489.8</v>
      </c>
      <c r="O55" s="29">
        <v>542.1</v>
      </c>
      <c r="P55" s="29">
        <v>301.7</v>
      </c>
      <c r="Q55" s="29">
        <v>680.3</v>
      </c>
      <c r="R55" s="29">
        <v>547.29999999999995</v>
      </c>
      <c r="S55" s="29">
        <v>301.2</v>
      </c>
      <c r="T55" s="29">
        <v>144.5</v>
      </c>
      <c r="U55" s="29">
        <v>488.3</v>
      </c>
    </row>
    <row r="56" spans="1:21" ht="16.5" customHeight="1" x14ac:dyDescent="0.25">
      <c r="A56" s="7"/>
      <c r="B56" s="7"/>
      <c r="C56" s="7" t="s">
        <v>523</v>
      </c>
      <c r="D56" s="7"/>
      <c r="E56" s="7"/>
      <c r="F56" s="7"/>
      <c r="G56" s="7"/>
      <c r="H56" s="7"/>
      <c r="I56" s="7"/>
      <c r="J56" s="7"/>
      <c r="K56" s="7"/>
      <c r="L56" s="9"/>
      <c r="M56" s="10"/>
      <c r="N56" s="10"/>
      <c r="O56" s="10"/>
      <c r="P56" s="10"/>
      <c r="Q56" s="10"/>
      <c r="R56" s="10"/>
      <c r="S56" s="10"/>
      <c r="T56" s="10"/>
      <c r="U56" s="10"/>
    </row>
    <row r="57" spans="1:21" ht="16.5" customHeight="1" x14ac:dyDescent="0.25">
      <c r="A57" s="7"/>
      <c r="B57" s="7"/>
      <c r="C57" s="7"/>
      <c r="D57" s="7" t="s">
        <v>482</v>
      </c>
      <c r="E57" s="7"/>
      <c r="F57" s="7"/>
      <c r="G57" s="7"/>
      <c r="H57" s="7"/>
      <c r="I57" s="7"/>
      <c r="J57" s="7"/>
      <c r="K57" s="7"/>
      <c r="L57" s="9" t="s">
        <v>367</v>
      </c>
      <c r="M57" s="31">
        <v>9.6999999999999993</v>
      </c>
      <c r="N57" s="31">
        <v>9</v>
      </c>
      <c r="O57" s="32">
        <v>10.6</v>
      </c>
      <c r="P57" s="31">
        <v>5.9</v>
      </c>
      <c r="Q57" s="32">
        <v>12.7</v>
      </c>
      <c r="R57" s="32">
        <v>10.3</v>
      </c>
      <c r="S57" s="31">
        <v>5.8</v>
      </c>
      <c r="T57" s="31">
        <v>2.9</v>
      </c>
      <c r="U57" s="31">
        <v>9.1999999999999993</v>
      </c>
    </row>
    <row r="58" spans="1:21" ht="16.5" customHeight="1" x14ac:dyDescent="0.25">
      <c r="A58" s="7"/>
      <c r="B58" s="7" t="s">
        <v>125</v>
      </c>
      <c r="C58" s="7"/>
      <c r="D58" s="7"/>
      <c r="E58" s="7"/>
      <c r="F58" s="7"/>
      <c r="G58" s="7"/>
      <c r="H58" s="7"/>
      <c r="I58" s="7"/>
      <c r="J58" s="7"/>
      <c r="K58" s="7"/>
      <c r="L58" s="9"/>
      <c r="M58" s="10"/>
      <c r="N58" s="10"/>
      <c r="O58" s="10"/>
      <c r="P58" s="10"/>
      <c r="Q58" s="10"/>
      <c r="R58" s="10"/>
      <c r="S58" s="10"/>
      <c r="T58" s="10"/>
      <c r="U58" s="10"/>
    </row>
    <row r="59" spans="1:21" ht="16.5" customHeight="1" x14ac:dyDescent="0.25">
      <c r="A59" s="7"/>
      <c r="B59" s="7"/>
      <c r="C59" s="7" t="s">
        <v>519</v>
      </c>
      <c r="D59" s="7"/>
      <c r="E59" s="7"/>
      <c r="F59" s="7"/>
      <c r="G59" s="7"/>
      <c r="H59" s="7"/>
      <c r="I59" s="7"/>
      <c r="J59" s="7"/>
      <c r="K59" s="7"/>
      <c r="L59" s="9"/>
      <c r="M59" s="10"/>
      <c r="N59" s="10"/>
      <c r="O59" s="10"/>
      <c r="P59" s="10"/>
      <c r="Q59" s="10"/>
      <c r="R59" s="10"/>
      <c r="S59" s="10"/>
      <c r="T59" s="10"/>
      <c r="U59" s="10"/>
    </row>
    <row r="60" spans="1:21" ht="29.4" customHeight="1" x14ac:dyDescent="0.25">
      <c r="A60" s="7"/>
      <c r="B60" s="7"/>
      <c r="C60" s="7"/>
      <c r="D60" s="74" t="s">
        <v>511</v>
      </c>
      <c r="E60" s="74"/>
      <c r="F60" s="74"/>
      <c r="G60" s="74"/>
      <c r="H60" s="74"/>
      <c r="I60" s="74"/>
      <c r="J60" s="74"/>
      <c r="K60" s="74"/>
      <c r="L60" s="9" t="s">
        <v>367</v>
      </c>
      <c r="M60" s="32">
        <v>20.7</v>
      </c>
      <c r="N60" s="32">
        <v>21.5</v>
      </c>
      <c r="O60" s="32">
        <v>17.100000000000001</v>
      </c>
      <c r="P60" s="31">
        <v>9.1999999999999993</v>
      </c>
      <c r="Q60" s="32">
        <v>19.100000000000001</v>
      </c>
      <c r="R60" s="32">
        <v>13.4</v>
      </c>
      <c r="S60" s="32">
        <v>12.6</v>
      </c>
      <c r="T60" s="31">
        <v>2.7</v>
      </c>
      <c r="U60" s="32">
        <v>15.6</v>
      </c>
    </row>
    <row r="61" spans="1:21" ht="29.4" customHeight="1" x14ac:dyDescent="0.25">
      <c r="A61" s="7"/>
      <c r="B61" s="7"/>
      <c r="C61" s="7"/>
      <c r="D61" s="74" t="s">
        <v>520</v>
      </c>
      <c r="E61" s="74"/>
      <c r="F61" s="74"/>
      <c r="G61" s="74"/>
      <c r="H61" s="74"/>
      <c r="I61" s="74"/>
      <c r="J61" s="74"/>
      <c r="K61" s="74"/>
      <c r="L61" s="9" t="s">
        <v>367</v>
      </c>
      <c r="M61" s="29">
        <v>419.7</v>
      </c>
      <c r="N61" s="29">
        <v>365.5</v>
      </c>
      <c r="O61" s="29">
        <v>447.2</v>
      </c>
      <c r="P61" s="29">
        <v>200.4</v>
      </c>
      <c r="Q61" s="29">
        <v>432.2</v>
      </c>
      <c r="R61" s="29">
        <v>337.6</v>
      </c>
      <c r="S61" s="29">
        <v>230.8</v>
      </c>
      <c r="T61" s="32">
        <v>70.900000000000006</v>
      </c>
      <c r="U61" s="29">
        <v>348.9</v>
      </c>
    </row>
    <row r="62" spans="1:21" ht="16.5" customHeight="1" x14ac:dyDescent="0.25">
      <c r="A62" s="7"/>
      <c r="B62" s="7"/>
      <c r="C62" s="7" t="s">
        <v>521</v>
      </c>
      <c r="D62" s="7"/>
      <c r="E62" s="7"/>
      <c r="F62" s="7"/>
      <c r="G62" s="7"/>
      <c r="H62" s="7"/>
      <c r="I62" s="7"/>
      <c r="J62" s="7"/>
      <c r="K62" s="7"/>
      <c r="L62" s="9"/>
      <c r="M62" s="10"/>
      <c r="N62" s="10"/>
      <c r="O62" s="10"/>
      <c r="P62" s="10"/>
      <c r="Q62" s="10"/>
      <c r="R62" s="10"/>
      <c r="S62" s="10"/>
      <c r="T62" s="10"/>
      <c r="U62" s="10"/>
    </row>
    <row r="63" spans="1:21" ht="16.5" customHeight="1" x14ac:dyDescent="0.25">
      <c r="A63" s="7"/>
      <c r="B63" s="7"/>
      <c r="C63" s="7"/>
      <c r="D63" s="7" t="s">
        <v>513</v>
      </c>
      <c r="E63" s="7"/>
      <c r="F63" s="7"/>
      <c r="G63" s="7"/>
      <c r="H63" s="7"/>
      <c r="I63" s="7"/>
      <c r="J63" s="7"/>
      <c r="K63" s="7"/>
      <c r="L63" s="9" t="s">
        <v>367</v>
      </c>
      <c r="M63" s="31">
        <v>9.5</v>
      </c>
      <c r="N63" s="31">
        <v>9.1</v>
      </c>
      <c r="O63" s="32">
        <v>10</v>
      </c>
      <c r="P63" s="31">
        <v>6</v>
      </c>
      <c r="Q63" s="32">
        <v>12.4</v>
      </c>
      <c r="R63" s="32">
        <v>10.1</v>
      </c>
      <c r="S63" s="31">
        <v>6.2</v>
      </c>
      <c r="T63" s="31">
        <v>3.1</v>
      </c>
      <c r="U63" s="31">
        <v>9.1</v>
      </c>
    </row>
    <row r="64" spans="1:21" ht="29.4" customHeight="1" x14ac:dyDescent="0.25">
      <c r="A64" s="7"/>
      <c r="B64" s="7"/>
      <c r="C64" s="7"/>
      <c r="D64" s="74" t="s">
        <v>522</v>
      </c>
      <c r="E64" s="74"/>
      <c r="F64" s="74"/>
      <c r="G64" s="74"/>
      <c r="H64" s="74"/>
      <c r="I64" s="74"/>
      <c r="J64" s="74"/>
      <c r="K64" s="74"/>
      <c r="L64" s="9" t="s">
        <v>367</v>
      </c>
      <c r="M64" s="29">
        <v>532.29999999999995</v>
      </c>
      <c r="N64" s="29">
        <v>504.8</v>
      </c>
      <c r="O64" s="29">
        <v>534.1</v>
      </c>
      <c r="P64" s="29">
        <v>321.8</v>
      </c>
      <c r="Q64" s="29">
        <v>687.5</v>
      </c>
      <c r="R64" s="29">
        <v>545.5</v>
      </c>
      <c r="S64" s="29">
        <v>331.2</v>
      </c>
      <c r="T64" s="29">
        <v>149.4</v>
      </c>
      <c r="U64" s="29">
        <v>500.9</v>
      </c>
    </row>
    <row r="65" spans="1:21" ht="16.5" customHeight="1" x14ac:dyDescent="0.25">
      <c r="A65" s="7"/>
      <c r="B65" s="7"/>
      <c r="C65" s="7" t="s">
        <v>523</v>
      </c>
      <c r="D65" s="7"/>
      <c r="E65" s="7"/>
      <c r="F65" s="7"/>
      <c r="G65" s="7"/>
      <c r="H65" s="7"/>
      <c r="I65" s="7"/>
      <c r="J65" s="7"/>
      <c r="K65" s="7"/>
      <c r="L65" s="9"/>
      <c r="M65" s="10"/>
      <c r="N65" s="10"/>
      <c r="O65" s="10"/>
      <c r="P65" s="10"/>
      <c r="Q65" s="10"/>
      <c r="R65" s="10"/>
      <c r="S65" s="10"/>
      <c r="T65" s="10"/>
      <c r="U65" s="10"/>
    </row>
    <row r="66" spans="1:21" ht="16.5" customHeight="1" x14ac:dyDescent="0.25">
      <c r="A66" s="7"/>
      <c r="B66" s="7"/>
      <c r="C66" s="7"/>
      <c r="D66" s="7" t="s">
        <v>482</v>
      </c>
      <c r="E66" s="7"/>
      <c r="F66" s="7"/>
      <c r="G66" s="7"/>
      <c r="H66" s="7"/>
      <c r="I66" s="7"/>
      <c r="J66" s="7"/>
      <c r="K66" s="7"/>
      <c r="L66" s="9" t="s">
        <v>367</v>
      </c>
      <c r="M66" s="31">
        <v>9.8000000000000007</v>
      </c>
      <c r="N66" s="31">
        <v>9.3000000000000007</v>
      </c>
      <c r="O66" s="32">
        <v>10.3</v>
      </c>
      <c r="P66" s="31">
        <v>6.2</v>
      </c>
      <c r="Q66" s="32">
        <v>12.6</v>
      </c>
      <c r="R66" s="32">
        <v>10.3</v>
      </c>
      <c r="S66" s="31">
        <v>6.3</v>
      </c>
      <c r="T66" s="31">
        <v>3</v>
      </c>
      <c r="U66" s="31">
        <v>9.3000000000000007</v>
      </c>
    </row>
    <row r="67" spans="1:21" ht="16.5" customHeight="1" x14ac:dyDescent="0.25">
      <c r="A67" s="7"/>
      <c r="B67" s="7" t="s">
        <v>126</v>
      </c>
      <c r="C67" s="7"/>
      <c r="D67" s="7"/>
      <c r="E67" s="7"/>
      <c r="F67" s="7"/>
      <c r="G67" s="7"/>
      <c r="H67" s="7"/>
      <c r="I67" s="7"/>
      <c r="J67" s="7"/>
      <c r="K67" s="7"/>
      <c r="L67" s="9"/>
      <c r="M67" s="10"/>
      <c r="N67" s="10"/>
      <c r="O67" s="10"/>
      <c r="P67" s="10"/>
      <c r="Q67" s="10"/>
      <c r="R67" s="10"/>
      <c r="S67" s="10"/>
      <c r="T67" s="10"/>
      <c r="U67" s="10"/>
    </row>
    <row r="68" spans="1:21" ht="16.5" customHeight="1" x14ac:dyDescent="0.25">
      <c r="A68" s="7"/>
      <c r="B68" s="7"/>
      <c r="C68" s="7" t="s">
        <v>519</v>
      </c>
      <c r="D68" s="7"/>
      <c r="E68" s="7"/>
      <c r="F68" s="7"/>
      <c r="G68" s="7"/>
      <c r="H68" s="7"/>
      <c r="I68" s="7"/>
      <c r="J68" s="7"/>
      <c r="K68" s="7"/>
      <c r="L68" s="9"/>
      <c r="M68" s="10"/>
      <c r="N68" s="10"/>
      <c r="O68" s="10"/>
      <c r="P68" s="10"/>
      <c r="Q68" s="10"/>
      <c r="R68" s="10"/>
      <c r="S68" s="10"/>
      <c r="T68" s="10"/>
      <c r="U68" s="10"/>
    </row>
    <row r="69" spans="1:21" ht="29.4" customHeight="1" x14ac:dyDescent="0.25">
      <c r="A69" s="7"/>
      <c r="B69" s="7"/>
      <c r="C69" s="7"/>
      <c r="D69" s="74" t="s">
        <v>511</v>
      </c>
      <c r="E69" s="74"/>
      <c r="F69" s="74"/>
      <c r="G69" s="74"/>
      <c r="H69" s="74"/>
      <c r="I69" s="74"/>
      <c r="J69" s="74"/>
      <c r="K69" s="74"/>
      <c r="L69" s="9" t="s">
        <v>367</v>
      </c>
      <c r="M69" s="32">
        <v>18.5</v>
      </c>
      <c r="N69" s="32">
        <v>18.399999999999999</v>
      </c>
      <c r="O69" s="32">
        <v>15.2</v>
      </c>
      <c r="P69" s="31">
        <v>8.8000000000000007</v>
      </c>
      <c r="Q69" s="32">
        <v>16.600000000000001</v>
      </c>
      <c r="R69" s="32">
        <v>12.3</v>
      </c>
      <c r="S69" s="32">
        <v>15.1</v>
      </c>
      <c r="T69" s="31">
        <v>2.2000000000000002</v>
      </c>
      <c r="U69" s="32">
        <v>13.9</v>
      </c>
    </row>
    <row r="70" spans="1:21" ht="29.4" customHeight="1" x14ac:dyDescent="0.25">
      <c r="A70" s="7"/>
      <c r="B70" s="7"/>
      <c r="C70" s="7"/>
      <c r="D70" s="74" t="s">
        <v>520</v>
      </c>
      <c r="E70" s="74"/>
      <c r="F70" s="74"/>
      <c r="G70" s="74"/>
      <c r="H70" s="74"/>
      <c r="I70" s="74"/>
      <c r="J70" s="74"/>
      <c r="K70" s="74"/>
      <c r="L70" s="9" t="s">
        <v>367</v>
      </c>
      <c r="M70" s="29">
        <v>381.8</v>
      </c>
      <c r="N70" s="29">
        <v>319.7</v>
      </c>
      <c r="O70" s="29">
        <v>402</v>
      </c>
      <c r="P70" s="29">
        <v>193.9</v>
      </c>
      <c r="Q70" s="29">
        <v>373</v>
      </c>
      <c r="R70" s="29">
        <v>323.60000000000002</v>
      </c>
      <c r="S70" s="29">
        <v>280.89999999999998</v>
      </c>
      <c r="T70" s="32">
        <v>57.3</v>
      </c>
      <c r="U70" s="29">
        <v>315.7</v>
      </c>
    </row>
    <row r="71" spans="1:21" ht="16.5" customHeight="1" x14ac:dyDescent="0.25">
      <c r="A71" s="7"/>
      <c r="B71" s="7"/>
      <c r="C71" s="7" t="s">
        <v>521</v>
      </c>
      <c r="D71" s="7"/>
      <c r="E71" s="7"/>
      <c r="F71" s="7"/>
      <c r="G71" s="7"/>
      <c r="H71" s="7"/>
      <c r="I71" s="7"/>
      <c r="J71" s="7"/>
      <c r="K71" s="7"/>
      <c r="L71" s="9"/>
      <c r="M71" s="10"/>
      <c r="N71" s="10"/>
      <c r="O71" s="10"/>
      <c r="P71" s="10"/>
      <c r="Q71" s="10"/>
      <c r="R71" s="10"/>
      <c r="S71" s="10"/>
      <c r="T71" s="10"/>
      <c r="U71" s="10"/>
    </row>
    <row r="72" spans="1:21" ht="16.5" customHeight="1" x14ac:dyDescent="0.25">
      <c r="A72" s="7"/>
      <c r="B72" s="7"/>
      <c r="C72" s="7"/>
      <c r="D72" s="7" t="s">
        <v>513</v>
      </c>
      <c r="E72" s="7"/>
      <c r="F72" s="7"/>
      <c r="G72" s="7"/>
      <c r="H72" s="7"/>
      <c r="I72" s="7"/>
      <c r="J72" s="7"/>
      <c r="K72" s="7"/>
      <c r="L72" s="9" t="s">
        <v>367</v>
      </c>
      <c r="M72" s="31">
        <v>8.6999999999999993</v>
      </c>
      <c r="N72" s="31">
        <v>8.1999999999999993</v>
      </c>
      <c r="O72" s="31">
        <v>9</v>
      </c>
      <c r="P72" s="31">
        <v>5.8</v>
      </c>
      <c r="Q72" s="32">
        <v>11.7</v>
      </c>
      <c r="R72" s="31">
        <v>9.6</v>
      </c>
      <c r="S72" s="31">
        <v>6.3</v>
      </c>
      <c r="T72" s="31">
        <v>2.7</v>
      </c>
      <c r="U72" s="31">
        <v>8.4</v>
      </c>
    </row>
    <row r="73" spans="1:21" ht="29.4" customHeight="1" x14ac:dyDescent="0.25">
      <c r="A73" s="7"/>
      <c r="B73" s="7"/>
      <c r="C73" s="7"/>
      <c r="D73" s="74" t="s">
        <v>522</v>
      </c>
      <c r="E73" s="74"/>
      <c r="F73" s="74"/>
      <c r="G73" s="74"/>
      <c r="H73" s="74"/>
      <c r="I73" s="74"/>
      <c r="J73" s="74"/>
      <c r="K73" s="74"/>
      <c r="L73" s="9" t="s">
        <v>367</v>
      </c>
      <c r="M73" s="29">
        <v>498.2</v>
      </c>
      <c r="N73" s="29">
        <v>464.4</v>
      </c>
      <c r="O73" s="29">
        <v>484.2</v>
      </c>
      <c r="P73" s="29">
        <v>310.10000000000002</v>
      </c>
      <c r="Q73" s="29">
        <v>642.1</v>
      </c>
      <c r="R73" s="29">
        <v>540</v>
      </c>
      <c r="S73" s="29">
        <v>338.1</v>
      </c>
      <c r="T73" s="29">
        <v>125</v>
      </c>
      <c r="U73" s="29">
        <v>465.5</v>
      </c>
    </row>
    <row r="74" spans="1:21" ht="16.5" customHeight="1" x14ac:dyDescent="0.25">
      <c r="A74" s="7"/>
      <c r="B74" s="7"/>
      <c r="C74" s="7" t="s">
        <v>523</v>
      </c>
      <c r="D74" s="7"/>
      <c r="E74" s="7"/>
      <c r="F74" s="7"/>
      <c r="G74" s="7"/>
      <c r="H74" s="7"/>
      <c r="I74" s="7"/>
      <c r="J74" s="7"/>
      <c r="K74" s="7"/>
      <c r="L74" s="9"/>
      <c r="M74" s="10"/>
      <c r="N74" s="10"/>
      <c r="O74" s="10"/>
      <c r="P74" s="10"/>
      <c r="Q74" s="10"/>
      <c r="R74" s="10"/>
      <c r="S74" s="10"/>
      <c r="T74" s="10"/>
      <c r="U74" s="10"/>
    </row>
    <row r="75" spans="1:21" ht="16.5" customHeight="1" x14ac:dyDescent="0.25">
      <c r="A75" s="7"/>
      <c r="B75" s="7"/>
      <c r="C75" s="7"/>
      <c r="D75" s="7" t="s">
        <v>482</v>
      </c>
      <c r="E75" s="7"/>
      <c r="F75" s="7"/>
      <c r="G75" s="7"/>
      <c r="H75" s="7"/>
      <c r="I75" s="7"/>
      <c r="J75" s="7"/>
      <c r="K75" s="7"/>
      <c r="L75" s="9" t="s">
        <v>367</v>
      </c>
      <c r="M75" s="31">
        <v>9</v>
      </c>
      <c r="N75" s="31">
        <v>8.4</v>
      </c>
      <c r="O75" s="31">
        <v>9.1999999999999993</v>
      </c>
      <c r="P75" s="31">
        <v>5.9</v>
      </c>
      <c r="Q75" s="32">
        <v>11.8</v>
      </c>
      <c r="R75" s="31">
        <v>9.6999999999999993</v>
      </c>
      <c r="S75" s="31">
        <v>6.5</v>
      </c>
      <c r="T75" s="31">
        <v>2.6</v>
      </c>
      <c r="U75" s="31">
        <v>8.6</v>
      </c>
    </row>
    <row r="76" spans="1:21" ht="16.5" customHeight="1" x14ac:dyDescent="0.25">
      <c r="A76" s="7"/>
      <c r="B76" s="7" t="s">
        <v>118</v>
      </c>
      <c r="C76" s="7"/>
      <c r="D76" s="7"/>
      <c r="E76" s="7"/>
      <c r="F76" s="7"/>
      <c r="G76" s="7"/>
      <c r="H76" s="7"/>
      <c r="I76" s="7"/>
      <c r="J76" s="7"/>
      <c r="K76" s="7"/>
      <c r="L76" s="9"/>
      <c r="M76" s="10"/>
      <c r="N76" s="10"/>
      <c r="O76" s="10"/>
      <c r="P76" s="10"/>
      <c r="Q76" s="10"/>
      <c r="R76" s="10"/>
      <c r="S76" s="10"/>
      <c r="T76" s="10"/>
      <c r="U76" s="10"/>
    </row>
    <row r="77" spans="1:21" ht="16.5" customHeight="1" x14ac:dyDescent="0.25">
      <c r="A77" s="7"/>
      <c r="B77" s="7"/>
      <c r="C77" s="7" t="s">
        <v>519</v>
      </c>
      <c r="D77" s="7"/>
      <c r="E77" s="7"/>
      <c r="F77" s="7"/>
      <c r="G77" s="7"/>
      <c r="H77" s="7"/>
      <c r="I77" s="7"/>
      <c r="J77" s="7"/>
      <c r="K77" s="7"/>
      <c r="L77" s="9"/>
      <c r="M77" s="10"/>
      <c r="N77" s="10"/>
      <c r="O77" s="10"/>
      <c r="P77" s="10"/>
      <c r="Q77" s="10"/>
      <c r="R77" s="10"/>
      <c r="S77" s="10"/>
      <c r="T77" s="10"/>
      <c r="U77" s="10"/>
    </row>
    <row r="78" spans="1:21" ht="29.4" customHeight="1" x14ac:dyDescent="0.25">
      <c r="A78" s="7"/>
      <c r="B78" s="7"/>
      <c r="C78" s="7"/>
      <c r="D78" s="74" t="s">
        <v>511</v>
      </c>
      <c r="E78" s="74"/>
      <c r="F78" s="74"/>
      <c r="G78" s="74"/>
      <c r="H78" s="74"/>
      <c r="I78" s="74"/>
      <c r="J78" s="74"/>
      <c r="K78" s="74"/>
      <c r="L78" s="9" t="s">
        <v>367</v>
      </c>
      <c r="M78" s="32">
        <v>18.5</v>
      </c>
      <c r="N78" s="32">
        <v>18.5</v>
      </c>
      <c r="O78" s="32">
        <v>15.1</v>
      </c>
      <c r="P78" s="32">
        <v>10.7</v>
      </c>
      <c r="Q78" s="32">
        <v>18</v>
      </c>
      <c r="R78" s="32">
        <v>12.3</v>
      </c>
      <c r="S78" s="32">
        <v>14.5</v>
      </c>
      <c r="T78" s="31">
        <v>3.6</v>
      </c>
      <c r="U78" s="32">
        <v>14.4</v>
      </c>
    </row>
    <row r="79" spans="1:21" ht="29.4" customHeight="1" x14ac:dyDescent="0.25">
      <c r="A79" s="7"/>
      <c r="B79" s="7"/>
      <c r="C79" s="7"/>
      <c r="D79" s="74" t="s">
        <v>520</v>
      </c>
      <c r="E79" s="74"/>
      <c r="F79" s="74"/>
      <c r="G79" s="74"/>
      <c r="H79" s="74"/>
      <c r="I79" s="74"/>
      <c r="J79" s="74"/>
      <c r="K79" s="74"/>
      <c r="L79" s="9" t="s">
        <v>367</v>
      </c>
      <c r="M79" s="29">
        <v>381.6</v>
      </c>
      <c r="N79" s="29">
        <v>319</v>
      </c>
      <c r="O79" s="29">
        <v>403.2</v>
      </c>
      <c r="P79" s="29">
        <v>233.7</v>
      </c>
      <c r="Q79" s="29">
        <v>403.2</v>
      </c>
      <c r="R79" s="29">
        <v>323.39999999999998</v>
      </c>
      <c r="S79" s="29">
        <v>265.2</v>
      </c>
      <c r="T79" s="32">
        <v>97.1</v>
      </c>
      <c r="U79" s="29">
        <v>328</v>
      </c>
    </row>
    <row r="80" spans="1:21" ht="16.5" customHeight="1" x14ac:dyDescent="0.25">
      <c r="A80" s="7"/>
      <c r="B80" s="7"/>
      <c r="C80" s="7" t="s">
        <v>521</v>
      </c>
      <c r="D80" s="7"/>
      <c r="E80" s="7"/>
      <c r="F80" s="7"/>
      <c r="G80" s="7"/>
      <c r="H80" s="7"/>
      <c r="I80" s="7"/>
      <c r="J80" s="7"/>
      <c r="K80" s="7"/>
      <c r="L80" s="9"/>
      <c r="M80" s="10"/>
      <c r="N80" s="10"/>
      <c r="O80" s="10"/>
      <c r="P80" s="10"/>
      <c r="Q80" s="10"/>
      <c r="R80" s="10"/>
      <c r="S80" s="10"/>
      <c r="T80" s="10"/>
      <c r="U80" s="10"/>
    </row>
    <row r="81" spans="1:21" ht="16.5" customHeight="1" x14ac:dyDescent="0.25">
      <c r="A81" s="7"/>
      <c r="B81" s="7"/>
      <c r="C81" s="7"/>
      <c r="D81" s="7" t="s">
        <v>513</v>
      </c>
      <c r="E81" s="7"/>
      <c r="F81" s="7"/>
      <c r="G81" s="7"/>
      <c r="H81" s="7"/>
      <c r="I81" s="7"/>
      <c r="J81" s="7"/>
      <c r="K81" s="7"/>
      <c r="L81" s="9" t="s">
        <v>367</v>
      </c>
      <c r="M81" s="31">
        <v>8.8000000000000007</v>
      </c>
      <c r="N81" s="31">
        <v>8.1999999999999993</v>
      </c>
      <c r="O81" s="31">
        <v>8.5</v>
      </c>
      <c r="P81" s="31">
        <v>6.1</v>
      </c>
      <c r="Q81" s="32">
        <v>11.6</v>
      </c>
      <c r="R81" s="31">
        <v>9.1</v>
      </c>
      <c r="S81" s="31">
        <v>6.7</v>
      </c>
      <c r="T81" s="31">
        <v>3.3</v>
      </c>
      <c r="U81" s="31">
        <v>8.4</v>
      </c>
    </row>
    <row r="82" spans="1:21" ht="29.4" customHeight="1" x14ac:dyDescent="0.25">
      <c r="A82" s="7"/>
      <c r="B82" s="7"/>
      <c r="C82" s="7"/>
      <c r="D82" s="74" t="s">
        <v>522</v>
      </c>
      <c r="E82" s="74"/>
      <c r="F82" s="74"/>
      <c r="G82" s="74"/>
      <c r="H82" s="74"/>
      <c r="I82" s="74"/>
      <c r="J82" s="74"/>
      <c r="K82" s="74"/>
      <c r="L82" s="9" t="s">
        <v>367</v>
      </c>
      <c r="M82" s="29">
        <v>497.3</v>
      </c>
      <c r="N82" s="29">
        <v>457.7</v>
      </c>
      <c r="O82" s="29">
        <v>459.4</v>
      </c>
      <c r="P82" s="29">
        <v>327.39999999999998</v>
      </c>
      <c r="Q82" s="29">
        <v>634.79999999999995</v>
      </c>
      <c r="R82" s="29">
        <v>506.6</v>
      </c>
      <c r="S82" s="29">
        <v>350.5</v>
      </c>
      <c r="T82" s="29">
        <v>161.80000000000001</v>
      </c>
      <c r="U82" s="29">
        <v>461.1</v>
      </c>
    </row>
    <row r="83" spans="1:21" ht="16.5" customHeight="1" x14ac:dyDescent="0.25">
      <c r="A83" s="7"/>
      <c r="B83" s="7"/>
      <c r="C83" s="7" t="s">
        <v>523</v>
      </c>
      <c r="D83" s="7"/>
      <c r="E83" s="7"/>
      <c r="F83" s="7"/>
      <c r="G83" s="7"/>
      <c r="H83" s="7"/>
      <c r="I83" s="7"/>
      <c r="J83" s="7"/>
      <c r="K83" s="7"/>
      <c r="L83" s="9"/>
      <c r="M83" s="10"/>
      <c r="N83" s="10"/>
      <c r="O83" s="10"/>
      <c r="P83" s="10"/>
      <c r="Q83" s="10"/>
      <c r="R83" s="10"/>
      <c r="S83" s="10"/>
      <c r="T83" s="10"/>
      <c r="U83" s="10"/>
    </row>
    <row r="84" spans="1:21" ht="16.5" customHeight="1" x14ac:dyDescent="0.25">
      <c r="A84" s="7"/>
      <c r="B84" s="7"/>
      <c r="C84" s="7"/>
      <c r="D84" s="7" t="s">
        <v>482</v>
      </c>
      <c r="E84" s="7"/>
      <c r="F84" s="7"/>
      <c r="G84" s="7"/>
      <c r="H84" s="7"/>
      <c r="I84" s="7"/>
      <c r="J84" s="7"/>
      <c r="K84" s="7"/>
      <c r="L84" s="9" t="s">
        <v>367</v>
      </c>
      <c r="M84" s="31">
        <v>9</v>
      </c>
      <c r="N84" s="31">
        <v>8.3000000000000007</v>
      </c>
      <c r="O84" s="31">
        <v>8.6999999999999993</v>
      </c>
      <c r="P84" s="31">
        <v>6.3</v>
      </c>
      <c r="Q84" s="32">
        <v>11.8</v>
      </c>
      <c r="R84" s="31">
        <v>9.1999999999999993</v>
      </c>
      <c r="S84" s="31">
        <v>6.8</v>
      </c>
      <c r="T84" s="31">
        <v>3.4</v>
      </c>
      <c r="U84" s="31">
        <v>8.5</v>
      </c>
    </row>
    <row r="85" spans="1:21" ht="16.5" customHeight="1" x14ac:dyDescent="0.25">
      <c r="A85" s="7"/>
      <c r="B85" s="7" t="s">
        <v>119</v>
      </c>
      <c r="C85" s="7"/>
      <c r="D85" s="7"/>
      <c r="E85" s="7"/>
      <c r="F85" s="7"/>
      <c r="G85" s="7"/>
      <c r="H85" s="7"/>
      <c r="I85" s="7"/>
      <c r="J85" s="7"/>
      <c r="K85" s="7"/>
      <c r="L85" s="9"/>
      <c r="M85" s="10"/>
      <c r="N85" s="10"/>
      <c r="O85" s="10"/>
      <c r="P85" s="10"/>
      <c r="Q85" s="10"/>
      <c r="R85" s="10"/>
      <c r="S85" s="10"/>
      <c r="T85" s="10"/>
      <c r="U85" s="10"/>
    </row>
    <row r="86" spans="1:21" ht="16.5" customHeight="1" x14ac:dyDescent="0.25">
      <c r="A86" s="7"/>
      <c r="B86" s="7"/>
      <c r="C86" s="7" t="s">
        <v>519</v>
      </c>
      <c r="D86" s="7"/>
      <c r="E86" s="7"/>
      <c r="F86" s="7"/>
      <c r="G86" s="7"/>
      <c r="H86" s="7"/>
      <c r="I86" s="7"/>
      <c r="J86" s="7"/>
      <c r="K86" s="7"/>
      <c r="L86" s="9"/>
      <c r="M86" s="10"/>
      <c r="N86" s="10"/>
      <c r="O86" s="10"/>
      <c r="P86" s="10"/>
      <c r="Q86" s="10"/>
      <c r="R86" s="10"/>
      <c r="S86" s="10"/>
      <c r="T86" s="10"/>
      <c r="U86" s="10"/>
    </row>
    <row r="87" spans="1:21" ht="29.4" customHeight="1" x14ac:dyDescent="0.25">
      <c r="A87" s="7"/>
      <c r="B87" s="7"/>
      <c r="C87" s="7"/>
      <c r="D87" s="74" t="s">
        <v>511</v>
      </c>
      <c r="E87" s="74"/>
      <c r="F87" s="74"/>
      <c r="G87" s="74"/>
      <c r="H87" s="74"/>
      <c r="I87" s="74"/>
      <c r="J87" s="74"/>
      <c r="K87" s="74"/>
      <c r="L87" s="9" t="s">
        <v>367</v>
      </c>
      <c r="M87" s="32">
        <v>18.7</v>
      </c>
      <c r="N87" s="32">
        <v>18.8</v>
      </c>
      <c r="O87" s="32">
        <v>15</v>
      </c>
      <c r="P87" s="32">
        <v>12.1</v>
      </c>
      <c r="Q87" s="32">
        <v>17.600000000000001</v>
      </c>
      <c r="R87" s="32">
        <v>14.4</v>
      </c>
      <c r="S87" s="32">
        <v>11.1</v>
      </c>
      <c r="T87" s="31">
        <v>5.2</v>
      </c>
      <c r="U87" s="32">
        <v>15</v>
      </c>
    </row>
    <row r="88" spans="1:21" ht="29.4" customHeight="1" x14ac:dyDescent="0.25">
      <c r="A88" s="7"/>
      <c r="B88" s="7"/>
      <c r="C88" s="7"/>
      <c r="D88" s="74" t="s">
        <v>512</v>
      </c>
      <c r="E88" s="74"/>
      <c r="F88" s="74"/>
      <c r="G88" s="74"/>
      <c r="H88" s="74"/>
      <c r="I88" s="74"/>
      <c r="J88" s="74"/>
      <c r="K88" s="74"/>
      <c r="L88" s="9" t="s">
        <v>367</v>
      </c>
      <c r="M88" s="29">
        <v>404.9</v>
      </c>
      <c r="N88" s="29">
        <v>339.4</v>
      </c>
      <c r="O88" s="29">
        <v>417</v>
      </c>
      <c r="P88" s="29">
        <v>282.39999999999998</v>
      </c>
      <c r="Q88" s="29">
        <v>414.2</v>
      </c>
      <c r="R88" s="29">
        <v>389.9</v>
      </c>
      <c r="S88" s="29">
        <v>214.3</v>
      </c>
      <c r="T88" s="29">
        <v>144.69999999999999</v>
      </c>
      <c r="U88" s="29">
        <v>358</v>
      </c>
    </row>
    <row r="89" spans="1:21" ht="16.5" customHeight="1" x14ac:dyDescent="0.25">
      <c r="A89" s="7"/>
      <c r="B89" s="7"/>
      <c r="C89" s="7" t="s">
        <v>521</v>
      </c>
      <c r="D89" s="7"/>
      <c r="E89" s="7"/>
      <c r="F89" s="7"/>
      <c r="G89" s="7"/>
      <c r="H89" s="7"/>
      <c r="I89" s="7"/>
      <c r="J89" s="7"/>
      <c r="K89" s="7"/>
      <c r="L89" s="9"/>
      <c r="M89" s="10"/>
      <c r="N89" s="10"/>
      <c r="O89" s="10"/>
      <c r="P89" s="10"/>
      <c r="Q89" s="10"/>
      <c r="R89" s="10"/>
      <c r="S89" s="10"/>
      <c r="T89" s="10"/>
      <c r="U89" s="10"/>
    </row>
    <row r="90" spans="1:21" ht="16.5" customHeight="1" x14ac:dyDescent="0.25">
      <c r="A90" s="7"/>
      <c r="B90" s="7"/>
      <c r="C90" s="7"/>
      <c r="D90" s="7" t="s">
        <v>513</v>
      </c>
      <c r="E90" s="7"/>
      <c r="F90" s="7"/>
      <c r="G90" s="7"/>
      <c r="H90" s="7"/>
      <c r="I90" s="7"/>
      <c r="J90" s="7"/>
      <c r="K90" s="7"/>
      <c r="L90" s="9" t="s">
        <v>367</v>
      </c>
      <c r="M90" s="31">
        <v>8.6999999999999993</v>
      </c>
      <c r="N90" s="31">
        <v>8.8000000000000007</v>
      </c>
      <c r="O90" s="31">
        <v>9</v>
      </c>
      <c r="P90" s="31">
        <v>6.8</v>
      </c>
      <c r="Q90" s="32">
        <v>10.5</v>
      </c>
      <c r="R90" s="31">
        <v>9.3000000000000007</v>
      </c>
      <c r="S90" s="31">
        <v>6</v>
      </c>
      <c r="T90" s="31">
        <v>3.6</v>
      </c>
      <c r="U90" s="31">
        <v>8.6</v>
      </c>
    </row>
    <row r="91" spans="1:21" ht="29.4" customHeight="1" x14ac:dyDescent="0.25">
      <c r="A91" s="7"/>
      <c r="B91" s="7"/>
      <c r="C91" s="7"/>
      <c r="D91" s="74" t="s">
        <v>514</v>
      </c>
      <c r="E91" s="74"/>
      <c r="F91" s="74"/>
      <c r="G91" s="74"/>
      <c r="H91" s="74"/>
      <c r="I91" s="74"/>
      <c r="J91" s="74"/>
      <c r="K91" s="74"/>
      <c r="L91" s="9" t="s">
        <v>367</v>
      </c>
      <c r="M91" s="29">
        <v>493.2</v>
      </c>
      <c r="N91" s="29">
        <v>503.2</v>
      </c>
      <c r="O91" s="29">
        <v>485.1</v>
      </c>
      <c r="P91" s="29">
        <v>366.7</v>
      </c>
      <c r="Q91" s="29">
        <v>581.79999999999995</v>
      </c>
      <c r="R91" s="29">
        <v>510.8</v>
      </c>
      <c r="S91" s="29">
        <v>321.39999999999998</v>
      </c>
      <c r="T91" s="29">
        <v>147.80000000000001</v>
      </c>
      <c r="U91" s="29">
        <v>479.3</v>
      </c>
    </row>
    <row r="92" spans="1:21" ht="16.5" customHeight="1" x14ac:dyDescent="0.25">
      <c r="A92" s="7"/>
      <c r="B92" s="7"/>
      <c r="C92" s="7" t="s">
        <v>453</v>
      </c>
      <c r="D92" s="7"/>
      <c r="E92" s="7"/>
      <c r="F92" s="7"/>
      <c r="G92" s="7"/>
      <c r="H92" s="7"/>
      <c r="I92" s="7"/>
      <c r="J92" s="7"/>
      <c r="K92" s="7"/>
      <c r="L92" s="9"/>
      <c r="M92" s="10"/>
      <c r="N92" s="10"/>
      <c r="O92" s="10"/>
      <c r="P92" s="10"/>
      <c r="Q92" s="10"/>
      <c r="R92" s="10"/>
      <c r="S92" s="10"/>
      <c r="T92" s="10"/>
      <c r="U92" s="10"/>
    </row>
    <row r="93" spans="1:21" ht="16.5" customHeight="1" x14ac:dyDescent="0.25">
      <c r="A93" s="14"/>
      <c r="B93" s="14"/>
      <c r="C93" s="14"/>
      <c r="D93" s="14" t="s">
        <v>482</v>
      </c>
      <c r="E93" s="14"/>
      <c r="F93" s="14"/>
      <c r="G93" s="14"/>
      <c r="H93" s="14"/>
      <c r="I93" s="14"/>
      <c r="J93" s="14"/>
      <c r="K93" s="14"/>
      <c r="L93" s="15" t="s">
        <v>367</v>
      </c>
      <c r="M93" s="36">
        <v>9.1</v>
      </c>
      <c r="N93" s="36">
        <v>8.9</v>
      </c>
      <c r="O93" s="36">
        <v>9.3000000000000007</v>
      </c>
      <c r="P93" s="36">
        <v>7</v>
      </c>
      <c r="Q93" s="33">
        <v>10.7</v>
      </c>
      <c r="R93" s="36">
        <v>9.6</v>
      </c>
      <c r="S93" s="36">
        <v>6.1</v>
      </c>
      <c r="T93" s="36">
        <v>4</v>
      </c>
      <c r="U93" s="36">
        <v>8.8000000000000007</v>
      </c>
    </row>
    <row r="94" spans="1:21" ht="4.5" customHeight="1" x14ac:dyDescent="0.25">
      <c r="A94" s="27"/>
      <c r="B94" s="27"/>
      <c r="C94" s="2"/>
      <c r="D94" s="2"/>
      <c r="E94" s="2"/>
      <c r="F94" s="2"/>
      <c r="G94" s="2"/>
      <c r="H94" s="2"/>
      <c r="I94" s="2"/>
      <c r="J94" s="2"/>
      <c r="K94" s="2"/>
      <c r="L94" s="2"/>
      <c r="M94" s="2"/>
      <c r="N94" s="2"/>
      <c r="O94" s="2"/>
      <c r="P94" s="2"/>
      <c r="Q94" s="2"/>
      <c r="R94" s="2"/>
      <c r="S94" s="2"/>
      <c r="T94" s="2"/>
      <c r="U94" s="2"/>
    </row>
    <row r="95" spans="1:21" ht="16.5" customHeight="1" x14ac:dyDescent="0.25">
      <c r="A95" s="55"/>
      <c r="B95" s="55"/>
      <c r="C95" s="67" t="s">
        <v>456</v>
      </c>
      <c r="D95" s="67"/>
      <c r="E95" s="67"/>
      <c r="F95" s="67"/>
      <c r="G95" s="67"/>
      <c r="H95" s="67"/>
      <c r="I95" s="67"/>
      <c r="J95" s="67"/>
      <c r="K95" s="67"/>
      <c r="L95" s="67"/>
      <c r="M95" s="67"/>
      <c r="N95" s="67"/>
      <c r="O95" s="67"/>
      <c r="P95" s="67"/>
      <c r="Q95" s="67"/>
      <c r="R95" s="67"/>
      <c r="S95" s="67"/>
      <c r="T95" s="67"/>
      <c r="U95" s="67"/>
    </row>
    <row r="96" spans="1:21" ht="16.5" customHeight="1" x14ac:dyDescent="0.25">
      <c r="A96" s="55"/>
      <c r="B96" s="55"/>
      <c r="C96" s="67" t="s">
        <v>457</v>
      </c>
      <c r="D96" s="67"/>
      <c r="E96" s="67"/>
      <c r="F96" s="67"/>
      <c r="G96" s="67"/>
      <c r="H96" s="67"/>
      <c r="I96" s="67"/>
      <c r="J96" s="67"/>
      <c r="K96" s="67"/>
      <c r="L96" s="67"/>
      <c r="M96" s="67"/>
      <c r="N96" s="67"/>
      <c r="O96" s="67"/>
      <c r="P96" s="67"/>
      <c r="Q96" s="67"/>
      <c r="R96" s="67"/>
      <c r="S96" s="67"/>
      <c r="T96" s="67"/>
      <c r="U96" s="67"/>
    </row>
    <row r="97" spans="1:21" ht="4.5" customHeight="1" x14ac:dyDescent="0.25">
      <c r="A97" s="27"/>
      <c r="B97" s="27"/>
      <c r="C97" s="2"/>
      <c r="D97" s="2"/>
      <c r="E97" s="2"/>
      <c r="F97" s="2"/>
      <c r="G97" s="2"/>
      <c r="H97" s="2"/>
      <c r="I97" s="2"/>
      <c r="J97" s="2"/>
      <c r="K97" s="2"/>
      <c r="L97" s="2"/>
      <c r="M97" s="2"/>
      <c r="N97" s="2"/>
      <c r="O97" s="2"/>
      <c r="P97" s="2"/>
      <c r="Q97" s="2"/>
      <c r="R97" s="2"/>
      <c r="S97" s="2"/>
      <c r="T97" s="2"/>
      <c r="U97" s="2"/>
    </row>
    <row r="98" spans="1:21" ht="29.4" customHeight="1" x14ac:dyDescent="0.25">
      <c r="A98" s="27" t="s">
        <v>139</v>
      </c>
      <c r="B98" s="27"/>
      <c r="C98" s="67" t="s">
        <v>505</v>
      </c>
      <c r="D98" s="67"/>
      <c r="E98" s="67"/>
      <c r="F98" s="67"/>
      <c r="G98" s="67"/>
      <c r="H98" s="67"/>
      <c r="I98" s="67"/>
      <c r="J98" s="67"/>
      <c r="K98" s="67"/>
      <c r="L98" s="67"/>
      <c r="M98" s="67"/>
      <c r="N98" s="67"/>
      <c r="O98" s="67"/>
      <c r="P98" s="67"/>
      <c r="Q98" s="67"/>
      <c r="R98" s="67"/>
      <c r="S98" s="67"/>
      <c r="T98" s="67"/>
      <c r="U98" s="67"/>
    </row>
    <row r="99" spans="1:21" ht="16.5" customHeight="1" x14ac:dyDescent="0.25">
      <c r="A99" s="27" t="s">
        <v>141</v>
      </c>
      <c r="B99" s="27"/>
      <c r="C99" s="67" t="s">
        <v>506</v>
      </c>
      <c r="D99" s="67"/>
      <c r="E99" s="67"/>
      <c r="F99" s="67"/>
      <c r="G99" s="67"/>
      <c r="H99" s="67"/>
      <c r="I99" s="67"/>
      <c r="J99" s="67"/>
      <c r="K99" s="67"/>
      <c r="L99" s="67"/>
      <c r="M99" s="67"/>
      <c r="N99" s="67"/>
      <c r="O99" s="67"/>
      <c r="P99" s="67"/>
      <c r="Q99" s="67"/>
      <c r="R99" s="67"/>
      <c r="S99" s="67"/>
      <c r="T99" s="67"/>
      <c r="U99" s="67"/>
    </row>
    <row r="100" spans="1:21" ht="16.5" customHeight="1" x14ac:dyDescent="0.25">
      <c r="A100" s="27" t="s">
        <v>144</v>
      </c>
      <c r="B100" s="27"/>
      <c r="C100" s="67" t="s">
        <v>525</v>
      </c>
      <c r="D100" s="67"/>
      <c r="E100" s="67"/>
      <c r="F100" s="67"/>
      <c r="G100" s="67"/>
      <c r="H100" s="67"/>
      <c r="I100" s="67"/>
      <c r="J100" s="67"/>
      <c r="K100" s="67"/>
      <c r="L100" s="67"/>
      <c r="M100" s="67"/>
      <c r="N100" s="67"/>
      <c r="O100" s="67"/>
      <c r="P100" s="67"/>
      <c r="Q100" s="67"/>
      <c r="R100" s="67"/>
      <c r="S100" s="67"/>
      <c r="T100" s="67"/>
      <c r="U100" s="67"/>
    </row>
    <row r="101" spans="1:21" ht="29.4" customHeight="1" x14ac:dyDescent="0.25">
      <c r="A101" s="27" t="s">
        <v>146</v>
      </c>
      <c r="B101" s="27"/>
      <c r="C101" s="67" t="s">
        <v>503</v>
      </c>
      <c r="D101" s="67"/>
      <c r="E101" s="67"/>
      <c r="F101" s="67"/>
      <c r="G101" s="67"/>
      <c r="H101" s="67"/>
      <c r="I101" s="67"/>
      <c r="J101" s="67"/>
      <c r="K101" s="67"/>
      <c r="L101" s="67"/>
      <c r="M101" s="67"/>
      <c r="N101" s="67"/>
      <c r="O101" s="67"/>
      <c r="P101" s="67"/>
      <c r="Q101" s="67"/>
      <c r="R101" s="67"/>
      <c r="S101" s="67"/>
      <c r="T101" s="67"/>
      <c r="U101" s="67"/>
    </row>
    <row r="102" spans="1:21" ht="4.5" customHeight="1" x14ac:dyDescent="0.25"/>
    <row r="103" spans="1:21" ht="55.2" customHeight="1" x14ac:dyDescent="0.25">
      <c r="A103" s="28" t="s">
        <v>167</v>
      </c>
      <c r="B103" s="27"/>
      <c r="C103" s="27"/>
      <c r="D103" s="27"/>
      <c r="E103" s="67" t="s">
        <v>526</v>
      </c>
      <c r="F103" s="67"/>
      <c r="G103" s="67"/>
      <c r="H103" s="67"/>
      <c r="I103" s="67"/>
      <c r="J103" s="67"/>
      <c r="K103" s="67"/>
      <c r="L103" s="67"/>
      <c r="M103" s="67"/>
      <c r="N103" s="67"/>
      <c r="O103" s="67"/>
      <c r="P103" s="67"/>
      <c r="Q103" s="67"/>
      <c r="R103" s="67"/>
      <c r="S103" s="67"/>
      <c r="T103" s="67"/>
      <c r="U103" s="67"/>
    </row>
  </sheetData>
  <mergeCells count="38">
    <mergeCell ref="D6:K6"/>
    <mergeCell ref="D7:K7"/>
    <mergeCell ref="D10:K10"/>
    <mergeCell ref="D15:K15"/>
    <mergeCell ref="D16:K16"/>
    <mergeCell ref="D19:K19"/>
    <mergeCell ref="D24:K24"/>
    <mergeCell ref="D25:K25"/>
    <mergeCell ref="D28:K28"/>
    <mergeCell ref="D33:K33"/>
    <mergeCell ref="D34:K34"/>
    <mergeCell ref="D37:K37"/>
    <mergeCell ref="D42:K42"/>
    <mergeCell ref="D43:K43"/>
    <mergeCell ref="D46:K46"/>
    <mergeCell ref="D73:K73"/>
    <mergeCell ref="D78:K78"/>
    <mergeCell ref="D51:K51"/>
    <mergeCell ref="D52:K52"/>
    <mergeCell ref="D55:K55"/>
    <mergeCell ref="D60:K60"/>
    <mergeCell ref="D61:K61"/>
    <mergeCell ref="C100:U100"/>
    <mergeCell ref="C101:U101"/>
    <mergeCell ref="E103:U103"/>
    <mergeCell ref="K1:U1"/>
    <mergeCell ref="C95:U95"/>
    <mergeCell ref="C96:U96"/>
    <mergeCell ref="C98:U98"/>
    <mergeCell ref="C99:U99"/>
    <mergeCell ref="D79:K79"/>
    <mergeCell ref="D82:K82"/>
    <mergeCell ref="D87:K87"/>
    <mergeCell ref="D88:K88"/>
    <mergeCell ref="D91:K91"/>
    <mergeCell ref="D64:K64"/>
    <mergeCell ref="D69:K69"/>
    <mergeCell ref="D70:K70"/>
  </mergeCells>
  <pageMargins left="0.7" right="0.7" top="0.75" bottom="0.75" header="0.3" footer="0.3"/>
  <pageSetup paperSize="9" fitToHeight="0" orientation="landscape" horizontalDpi="300" verticalDpi="300"/>
  <headerFooter scaleWithDoc="0" alignWithMargins="0">
    <oddHeader>&amp;C&amp;"Arial"&amp;8TABLE 15A.20</oddHeader>
    <oddFooter>&amp;L&amp;"Arial"&amp;8REPORT ON
GOVERNMENT
SERVICES 2022&amp;R&amp;"Arial"&amp;8SERVICES FOR PEOPLE
WITH DISABILITY
PAGE &amp;B&amp;P&amp;B</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U42"/>
  <sheetViews>
    <sheetView showGridLines="0" workbookViewId="0"/>
  </sheetViews>
  <sheetFormatPr defaultRowHeight="13.2" x14ac:dyDescent="0.25"/>
  <cols>
    <col min="1" max="11" width="1.6640625" customWidth="1"/>
    <col min="12" max="12" width="5.44140625" customWidth="1"/>
    <col min="13" max="21" width="6.6640625" customWidth="1"/>
  </cols>
  <sheetData>
    <row r="1" spans="1:21" ht="33.9" customHeight="1" x14ac:dyDescent="0.25">
      <c r="A1" s="8" t="s">
        <v>527</v>
      </c>
      <c r="B1" s="8"/>
      <c r="C1" s="8"/>
      <c r="D1" s="8"/>
      <c r="E1" s="8"/>
      <c r="F1" s="8"/>
      <c r="G1" s="8"/>
      <c r="H1" s="8"/>
      <c r="I1" s="8"/>
      <c r="J1" s="8"/>
      <c r="K1" s="72" t="s">
        <v>528</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103</v>
      </c>
    </row>
    <row r="3" spans="1:21" ht="29.4" customHeight="1" x14ac:dyDescent="0.25">
      <c r="A3" s="74" t="s">
        <v>529</v>
      </c>
      <c r="B3" s="74"/>
      <c r="C3" s="74"/>
      <c r="D3" s="74"/>
      <c r="E3" s="74"/>
      <c r="F3" s="74"/>
      <c r="G3" s="74"/>
      <c r="H3" s="74"/>
      <c r="I3" s="74"/>
      <c r="J3" s="74"/>
      <c r="K3" s="74"/>
      <c r="L3" s="77"/>
      <c r="M3" s="78"/>
      <c r="N3" s="78"/>
      <c r="O3" s="78"/>
      <c r="P3" s="78"/>
      <c r="Q3" s="78"/>
      <c r="R3" s="78"/>
      <c r="S3" s="78"/>
      <c r="T3" s="78"/>
      <c r="U3" s="78"/>
    </row>
    <row r="4" spans="1:21" ht="16.5" customHeight="1" x14ac:dyDescent="0.25">
      <c r="A4" s="7"/>
      <c r="B4" s="7" t="s">
        <v>530</v>
      </c>
      <c r="C4" s="7"/>
      <c r="D4" s="7"/>
      <c r="E4" s="7"/>
      <c r="F4" s="7"/>
      <c r="G4" s="7"/>
      <c r="H4" s="7"/>
      <c r="I4" s="7"/>
      <c r="J4" s="7"/>
      <c r="K4" s="7"/>
      <c r="L4" s="9"/>
      <c r="M4" s="10"/>
      <c r="N4" s="10"/>
      <c r="O4" s="10"/>
      <c r="P4" s="10"/>
      <c r="Q4" s="10"/>
      <c r="R4" s="10"/>
      <c r="S4" s="10"/>
      <c r="T4" s="10"/>
      <c r="U4" s="10"/>
    </row>
    <row r="5" spans="1:21" ht="16.5" customHeight="1" x14ac:dyDescent="0.25">
      <c r="A5" s="7"/>
      <c r="B5" s="7"/>
      <c r="C5" s="7" t="s">
        <v>531</v>
      </c>
      <c r="D5" s="7"/>
      <c r="E5" s="7"/>
      <c r="F5" s="7"/>
      <c r="G5" s="7"/>
      <c r="H5" s="7"/>
      <c r="I5" s="7"/>
      <c r="J5" s="7"/>
      <c r="K5" s="7"/>
      <c r="L5" s="9" t="s">
        <v>216</v>
      </c>
      <c r="M5" s="32">
        <v>20.9</v>
      </c>
      <c r="N5" s="32">
        <v>21.6</v>
      </c>
      <c r="O5" s="32">
        <v>26.2</v>
      </c>
      <c r="P5" s="32">
        <v>11.6</v>
      </c>
      <c r="Q5" s="32">
        <v>31.8</v>
      </c>
      <c r="R5" s="32">
        <v>30.6</v>
      </c>
      <c r="S5" s="32">
        <v>22.4</v>
      </c>
      <c r="T5" s="31">
        <v>4.4000000000000004</v>
      </c>
      <c r="U5" s="32">
        <v>20.8</v>
      </c>
    </row>
    <row r="6" spans="1:21" ht="16.5" customHeight="1" x14ac:dyDescent="0.25">
      <c r="A6" s="7"/>
      <c r="B6" s="7"/>
      <c r="C6" s="7" t="s">
        <v>532</v>
      </c>
      <c r="D6" s="7"/>
      <c r="E6" s="7"/>
      <c r="F6" s="7"/>
      <c r="G6" s="7"/>
      <c r="H6" s="7"/>
      <c r="I6" s="7"/>
      <c r="J6" s="7"/>
      <c r="K6" s="7"/>
      <c r="L6" s="9" t="s">
        <v>216</v>
      </c>
      <c r="M6" s="32">
        <v>18</v>
      </c>
      <c r="N6" s="32">
        <v>18.7</v>
      </c>
      <c r="O6" s="32">
        <v>22.1</v>
      </c>
      <c r="P6" s="32">
        <v>10</v>
      </c>
      <c r="Q6" s="32">
        <v>26.4</v>
      </c>
      <c r="R6" s="32">
        <v>23.5</v>
      </c>
      <c r="S6" s="32">
        <v>16</v>
      </c>
      <c r="T6" s="31">
        <v>3.4</v>
      </c>
      <c r="U6" s="32">
        <v>17.399999999999999</v>
      </c>
    </row>
    <row r="7" spans="1:21" ht="16.5" customHeight="1" x14ac:dyDescent="0.25">
      <c r="A7" s="7"/>
      <c r="B7" s="7" t="s">
        <v>533</v>
      </c>
      <c r="C7" s="7"/>
      <c r="D7" s="7"/>
      <c r="E7" s="7"/>
      <c r="F7" s="7"/>
      <c r="G7" s="7"/>
      <c r="H7" s="7"/>
      <c r="I7" s="7"/>
      <c r="J7" s="7"/>
      <c r="K7" s="7"/>
      <c r="L7" s="9"/>
      <c r="M7" s="10"/>
      <c r="N7" s="10"/>
      <c r="O7" s="10"/>
      <c r="P7" s="10"/>
      <c r="Q7" s="10"/>
      <c r="R7" s="10"/>
      <c r="S7" s="10"/>
      <c r="T7" s="10"/>
      <c r="U7" s="10"/>
    </row>
    <row r="8" spans="1:21" ht="16.5" customHeight="1" x14ac:dyDescent="0.25">
      <c r="A8" s="7"/>
      <c r="B8" s="7"/>
      <c r="C8" s="7" t="s">
        <v>531</v>
      </c>
      <c r="D8" s="7"/>
      <c r="E8" s="7"/>
      <c r="F8" s="7"/>
      <c r="G8" s="7"/>
      <c r="H8" s="7"/>
      <c r="I8" s="7"/>
      <c r="J8" s="7"/>
      <c r="K8" s="7"/>
      <c r="L8" s="9" t="s">
        <v>216</v>
      </c>
      <c r="M8" s="32">
        <v>19.600000000000001</v>
      </c>
      <c r="N8" s="32">
        <v>20.399999999999999</v>
      </c>
      <c r="O8" s="32">
        <v>24.2</v>
      </c>
      <c r="P8" s="32">
        <v>10.3</v>
      </c>
      <c r="Q8" s="32">
        <v>27.7</v>
      </c>
      <c r="R8" s="32">
        <v>25</v>
      </c>
      <c r="S8" s="32">
        <v>18.7</v>
      </c>
      <c r="T8" s="31">
        <v>3.6</v>
      </c>
      <c r="U8" s="32">
        <v>19</v>
      </c>
    </row>
    <row r="9" spans="1:21" ht="16.5" customHeight="1" x14ac:dyDescent="0.25">
      <c r="A9" s="7"/>
      <c r="B9" s="7"/>
      <c r="C9" s="7" t="s">
        <v>532</v>
      </c>
      <c r="D9" s="7"/>
      <c r="E9" s="7"/>
      <c r="F9" s="7"/>
      <c r="G9" s="7"/>
      <c r="H9" s="7"/>
      <c r="I9" s="7"/>
      <c r="J9" s="7"/>
      <c r="K9" s="7"/>
      <c r="L9" s="9" t="s">
        <v>216</v>
      </c>
      <c r="M9" s="32">
        <v>16.5</v>
      </c>
      <c r="N9" s="32">
        <v>17.2</v>
      </c>
      <c r="O9" s="32">
        <v>19.899999999999999</v>
      </c>
      <c r="P9" s="31">
        <v>8.6</v>
      </c>
      <c r="Q9" s="32">
        <v>22.7</v>
      </c>
      <c r="R9" s="32">
        <v>18.899999999999999</v>
      </c>
      <c r="S9" s="32">
        <v>12.7</v>
      </c>
      <c r="T9" s="31">
        <v>2.8</v>
      </c>
      <c r="U9" s="32">
        <v>15.6</v>
      </c>
    </row>
    <row r="10" spans="1:21" ht="16.5" customHeight="1" x14ac:dyDescent="0.25">
      <c r="A10" s="7"/>
      <c r="B10" s="7" t="s">
        <v>121</v>
      </c>
      <c r="C10" s="7"/>
      <c r="D10" s="7"/>
      <c r="E10" s="7"/>
      <c r="F10" s="7"/>
      <c r="G10" s="7"/>
      <c r="H10" s="7"/>
      <c r="I10" s="7"/>
      <c r="J10" s="7"/>
      <c r="K10" s="7"/>
      <c r="L10" s="9"/>
      <c r="M10" s="10"/>
      <c r="N10" s="10"/>
      <c r="O10" s="10"/>
      <c r="P10" s="10"/>
      <c r="Q10" s="10"/>
      <c r="R10" s="10"/>
      <c r="S10" s="10"/>
      <c r="T10" s="10"/>
      <c r="U10" s="10"/>
    </row>
    <row r="11" spans="1:21" ht="16.5" customHeight="1" x14ac:dyDescent="0.25">
      <c r="A11" s="7"/>
      <c r="B11" s="7"/>
      <c r="C11" s="7" t="s">
        <v>531</v>
      </c>
      <c r="D11" s="7"/>
      <c r="E11" s="7"/>
      <c r="F11" s="7"/>
      <c r="G11" s="7"/>
      <c r="H11" s="7"/>
      <c r="I11" s="7"/>
      <c r="J11" s="7"/>
      <c r="K11" s="7"/>
      <c r="L11" s="9" t="s">
        <v>216</v>
      </c>
      <c r="M11" s="32">
        <v>13.6</v>
      </c>
      <c r="N11" s="32">
        <v>13.9</v>
      </c>
      <c r="O11" s="32">
        <v>17.600000000000001</v>
      </c>
      <c r="P11" s="31">
        <v>6</v>
      </c>
      <c r="Q11" s="32">
        <v>18.8</v>
      </c>
      <c r="R11" s="32">
        <v>16.7</v>
      </c>
      <c r="S11" s="32">
        <v>11.5</v>
      </c>
      <c r="T11" s="31">
        <v>2</v>
      </c>
      <c r="U11" s="32">
        <v>12.9</v>
      </c>
    </row>
    <row r="12" spans="1:21" ht="16.5" customHeight="1" x14ac:dyDescent="0.25">
      <c r="A12" s="7"/>
      <c r="B12" s="7"/>
      <c r="C12" s="7" t="s">
        <v>532</v>
      </c>
      <c r="D12" s="7"/>
      <c r="E12" s="7"/>
      <c r="F12" s="7"/>
      <c r="G12" s="7"/>
      <c r="H12" s="7"/>
      <c r="I12" s="7"/>
      <c r="J12" s="7"/>
      <c r="K12" s="7"/>
      <c r="L12" s="9" t="s">
        <v>216</v>
      </c>
      <c r="M12" s="32">
        <v>11.2</v>
      </c>
      <c r="N12" s="32">
        <v>11.5</v>
      </c>
      <c r="O12" s="32">
        <v>14</v>
      </c>
      <c r="P12" s="31">
        <v>5.0999999999999996</v>
      </c>
      <c r="Q12" s="32">
        <v>15</v>
      </c>
      <c r="R12" s="32">
        <v>11.6</v>
      </c>
      <c r="S12" s="31">
        <v>7.2</v>
      </c>
      <c r="T12" s="31">
        <v>1.5</v>
      </c>
      <c r="U12" s="32">
        <v>10.3</v>
      </c>
    </row>
    <row r="13" spans="1:21" ht="16.5" customHeight="1" x14ac:dyDescent="0.25">
      <c r="A13" s="7"/>
      <c r="B13" s="7" t="s">
        <v>122</v>
      </c>
      <c r="C13" s="7"/>
      <c r="D13" s="7"/>
      <c r="E13" s="7"/>
      <c r="F13" s="7"/>
      <c r="G13" s="7"/>
      <c r="H13" s="7"/>
      <c r="I13" s="7"/>
      <c r="J13" s="7"/>
      <c r="K13" s="7"/>
      <c r="L13" s="9"/>
      <c r="M13" s="10"/>
      <c r="N13" s="10"/>
      <c r="O13" s="10"/>
      <c r="P13" s="10"/>
      <c r="Q13" s="10"/>
      <c r="R13" s="10"/>
      <c r="S13" s="10"/>
      <c r="T13" s="10"/>
      <c r="U13" s="10"/>
    </row>
    <row r="14" spans="1:21" ht="16.5" customHeight="1" x14ac:dyDescent="0.25">
      <c r="A14" s="7"/>
      <c r="B14" s="7"/>
      <c r="C14" s="7" t="s">
        <v>531</v>
      </c>
      <c r="D14" s="7"/>
      <c r="E14" s="7"/>
      <c r="F14" s="7"/>
      <c r="G14" s="7"/>
      <c r="H14" s="7"/>
      <c r="I14" s="7"/>
      <c r="J14" s="7"/>
      <c r="K14" s="7"/>
      <c r="L14" s="9" t="s">
        <v>216</v>
      </c>
      <c r="M14" s="32">
        <v>11.4</v>
      </c>
      <c r="N14" s="32">
        <v>11</v>
      </c>
      <c r="O14" s="32">
        <v>14.8</v>
      </c>
      <c r="P14" s="31">
        <v>4.7</v>
      </c>
      <c r="Q14" s="32">
        <v>15.6</v>
      </c>
      <c r="R14" s="32">
        <v>12</v>
      </c>
      <c r="S14" s="31">
        <v>9.3000000000000007</v>
      </c>
      <c r="T14" s="31">
        <v>1.7</v>
      </c>
      <c r="U14" s="32">
        <v>10.6</v>
      </c>
    </row>
    <row r="15" spans="1:21" ht="16.5" customHeight="1" x14ac:dyDescent="0.25">
      <c r="A15" s="7"/>
      <c r="B15" s="7"/>
      <c r="C15" s="7" t="s">
        <v>532</v>
      </c>
      <c r="D15" s="7"/>
      <c r="E15" s="7"/>
      <c r="F15" s="7"/>
      <c r="G15" s="7"/>
      <c r="H15" s="7"/>
      <c r="I15" s="7"/>
      <c r="J15" s="7"/>
      <c r="K15" s="7"/>
      <c r="L15" s="9" t="s">
        <v>216</v>
      </c>
      <c r="M15" s="31">
        <v>9.1999999999999993</v>
      </c>
      <c r="N15" s="31">
        <v>9.1</v>
      </c>
      <c r="O15" s="32">
        <v>11.8</v>
      </c>
      <c r="P15" s="31">
        <v>4</v>
      </c>
      <c r="Q15" s="32">
        <v>12.1</v>
      </c>
      <c r="R15" s="31">
        <v>8.6</v>
      </c>
      <c r="S15" s="31">
        <v>5.5</v>
      </c>
      <c r="T15" s="31">
        <v>1.3</v>
      </c>
      <c r="U15" s="31">
        <v>8.4</v>
      </c>
    </row>
    <row r="16" spans="1:21" ht="16.5" customHeight="1" x14ac:dyDescent="0.25">
      <c r="A16" s="7"/>
      <c r="B16" s="7" t="s">
        <v>123</v>
      </c>
      <c r="C16" s="7"/>
      <c r="D16" s="7"/>
      <c r="E16" s="7"/>
      <c r="F16" s="7"/>
      <c r="G16" s="7"/>
      <c r="H16" s="7"/>
      <c r="I16" s="7"/>
      <c r="J16" s="7"/>
      <c r="K16" s="7"/>
      <c r="L16" s="9"/>
      <c r="M16" s="10"/>
      <c r="N16" s="10"/>
      <c r="O16" s="10"/>
      <c r="P16" s="10"/>
      <c r="Q16" s="10"/>
      <c r="R16" s="10"/>
      <c r="S16" s="10"/>
      <c r="T16" s="10"/>
      <c r="U16" s="10"/>
    </row>
    <row r="17" spans="1:21" ht="16.5" customHeight="1" x14ac:dyDescent="0.25">
      <c r="A17" s="7"/>
      <c r="B17" s="7"/>
      <c r="C17" s="7" t="s">
        <v>531</v>
      </c>
      <c r="D17" s="7"/>
      <c r="E17" s="7"/>
      <c r="F17" s="7"/>
      <c r="G17" s="7"/>
      <c r="H17" s="7"/>
      <c r="I17" s="7"/>
      <c r="J17" s="7"/>
      <c r="K17" s="7"/>
      <c r="L17" s="9" t="s">
        <v>216</v>
      </c>
      <c r="M17" s="32">
        <v>12.6</v>
      </c>
      <c r="N17" s="32">
        <v>10.8</v>
      </c>
      <c r="O17" s="32">
        <v>14.3</v>
      </c>
      <c r="P17" s="31">
        <v>4.8</v>
      </c>
      <c r="Q17" s="32">
        <v>13.1</v>
      </c>
      <c r="R17" s="32">
        <v>11.9</v>
      </c>
      <c r="S17" s="31">
        <v>9.6</v>
      </c>
      <c r="T17" s="31">
        <v>1.8</v>
      </c>
      <c r="U17" s="32">
        <v>10.7</v>
      </c>
    </row>
    <row r="18" spans="1:21" ht="16.5" customHeight="1" x14ac:dyDescent="0.25">
      <c r="A18" s="7"/>
      <c r="B18" s="7"/>
      <c r="C18" s="7" t="s">
        <v>532</v>
      </c>
      <c r="D18" s="7"/>
      <c r="E18" s="7"/>
      <c r="F18" s="7"/>
      <c r="G18" s="7"/>
      <c r="H18" s="7"/>
      <c r="I18" s="7"/>
      <c r="J18" s="7"/>
      <c r="K18" s="7"/>
      <c r="L18" s="9" t="s">
        <v>216</v>
      </c>
      <c r="M18" s="32">
        <v>10</v>
      </c>
      <c r="N18" s="31">
        <v>9.3000000000000007</v>
      </c>
      <c r="O18" s="32">
        <v>11.5</v>
      </c>
      <c r="P18" s="31">
        <v>3.8</v>
      </c>
      <c r="Q18" s="32">
        <v>10.5</v>
      </c>
      <c r="R18" s="31">
        <v>8.1999999999999993</v>
      </c>
      <c r="S18" s="31">
        <v>6.5</v>
      </c>
      <c r="T18" s="31">
        <v>1.3</v>
      </c>
      <c r="U18" s="31">
        <v>8.5</v>
      </c>
    </row>
    <row r="19" spans="1:21" ht="16.5" customHeight="1" x14ac:dyDescent="0.25">
      <c r="A19" s="7"/>
      <c r="B19" s="7" t="s">
        <v>124</v>
      </c>
      <c r="C19" s="7"/>
      <c r="D19" s="7"/>
      <c r="E19" s="7"/>
      <c r="F19" s="7"/>
      <c r="G19" s="7"/>
      <c r="H19" s="7"/>
      <c r="I19" s="7"/>
      <c r="J19" s="7"/>
      <c r="K19" s="7"/>
      <c r="L19" s="9"/>
      <c r="M19" s="10"/>
      <c r="N19" s="10"/>
      <c r="O19" s="10"/>
      <c r="P19" s="10"/>
      <c r="Q19" s="10"/>
      <c r="R19" s="10"/>
      <c r="S19" s="10"/>
      <c r="T19" s="10"/>
      <c r="U19" s="10"/>
    </row>
    <row r="20" spans="1:21" ht="16.5" customHeight="1" x14ac:dyDescent="0.25">
      <c r="A20" s="7"/>
      <c r="B20" s="7"/>
      <c r="C20" s="7" t="s">
        <v>531</v>
      </c>
      <c r="D20" s="7"/>
      <c r="E20" s="7"/>
      <c r="F20" s="7"/>
      <c r="G20" s="7"/>
      <c r="H20" s="7"/>
      <c r="I20" s="7"/>
      <c r="J20" s="7"/>
      <c r="K20" s="7"/>
      <c r="L20" s="9" t="s">
        <v>216</v>
      </c>
      <c r="M20" s="32">
        <v>11.8</v>
      </c>
      <c r="N20" s="31">
        <v>9.9</v>
      </c>
      <c r="O20" s="32">
        <v>13.2</v>
      </c>
      <c r="P20" s="31">
        <v>4.9000000000000004</v>
      </c>
      <c r="Q20" s="32">
        <v>11.2</v>
      </c>
      <c r="R20" s="32">
        <v>10.7</v>
      </c>
      <c r="S20" s="31">
        <v>7.4</v>
      </c>
      <c r="T20" s="31">
        <v>1.3</v>
      </c>
      <c r="U20" s="31">
        <v>9.9</v>
      </c>
    </row>
    <row r="21" spans="1:21" ht="16.5" customHeight="1" x14ac:dyDescent="0.25">
      <c r="A21" s="7"/>
      <c r="B21" s="7"/>
      <c r="C21" s="7" t="s">
        <v>532</v>
      </c>
      <c r="D21" s="7"/>
      <c r="E21" s="7"/>
      <c r="F21" s="7"/>
      <c r="G21" s="7"/>
      <c r="H21" s="7"/>
      <c r="I21" s="7"/>
      <c r="J21" s="7"/>
      <c r="K21" s="7"/>
      <c r="L21" s="9" t="s">
        <v>216</v>
      </c>
      <c r="M21" s="31">
        <v>9.1</v>
      </c>
      <c r="N21" s="31">
        <v>8.3000000000000007</v>
      </c>
      <c r="O21" s="32">
        <v>10.3</v>
      </c>
      <c r="P21" s="31">
        <v>3.8</v>
      </c>
      <c r="Q21" s="31">
        <v>8.8000000000000007</v>
      </c>
      <c r="R21" s="31">
        <v>7.3</v>
      </c>
      <c r="S21" s="31">
        <v>4.7</v>
      </c>
      <c r="T21" s="31">
        <v>1</v>
      </c>
      <c r="U21" s="31">
        <v>7.6</v>
      </c>
    </row>
    <row r="22" spans="1:21" ht="16.5" customHeight="1" x14ac:dyDescent="0.25">
      <c r="A22" s="7"/>
      <c r="B22" s="7" t="s">
        <v>125</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531</v>
      </c>
      <c r="D23" s="7"/>
      <c r="E23" s="7"/>
      <c r="F23" s="7"/>
      <c r="G23" s="7"/>
      <c r="H23" s="7"/>
      <c r="I23" s="7"/>
      <c r="J23" s="7"/>
      <c r="K23" s="7"/>
      <c r="L23" s="9" t="s">
        <v>216</v>
      </c>
      <c r="M23" s="32">
        <v>11.3</v>
      </c>
      <c r="N23" s="31">
        <v>9.5</v>
      </c>
      <c r="O23" s="32">
        <v>13.3</v>
      </c>
      <c r="P23" s="31">
        <v>5</v>
      </c>
      <c r="Q23" s="32">
        <v>11.1</v>
      </c>
      <c r="R23" s="32">
        <v>10.6</v>
      </c>
      <c r="S23" s="31">
        <v>6.7</v>
      </c>
      <c r="T23" s="31">
        <v>1.6</v>
      </c>
      <c r="U23" s="31">
        <v>9.6</v>
      </c>
    </row>
    <row r="24" spans="1:21" ht="16.5" customHeight="1" x14ac:dyDescent="0.25">
      <c r="A24" s="7"/>
      <c r="B24" s="7"/>
      <c r="C24" s="7" t="s">
        <v>532</v>
      </c>
      <c r="D24" s="7"/>
      <c r="E24" s="7"/>
      <c r="F24" s="7"/>
      <c r="G24" s="7"/>
      <c r="H24" s="7"/>
      <c r="I24" s="7"/>
      <c r="J24" s="7"/>
      <c r="K24" s="7"/>
      <c r="L24" s="9" t="s">
        <v>216</v>
      </c>
      <c r="M24" s="31">
        <v>8.5</v>
      </c>
      <c r="N24" s="31">
        <v>8</v>
      </c>
      <c r="O24" s="31">
        <v>9.8000000000000007</v>
      </c>
      <c r="P24" s="31">
        <v>3.6</v>
      </c>
      <c r="Q24" s="31">
        <v>8.6999999999999993</v>
      </c>
      <c r="R24" s="31">
        <v>7</v>
      </c>
      <c r="S24" s="31">
        <v>4.7</v>
      </c>
      <c r="T24" s="31">
        <v>1.1000000000000001</v>
      </c>
      <c r="U24" s="31">
        <v>7.2</v>
      </c>
    </row>
    <row r="25" spans="1:21" ht="16.5" customHeight="1" x14ac:dyDescent="0.25">
      <c r="A25" s="7"/>
      <c r="B25" s="7" t="s">
        <v>126</v>
      </c>
      <c r="C25" s="7"/>
      <c r="D25" s="7"/>
      <c r="E25" s="7"/>
      <c r="F25" s="7"/>
      <c r="G25" s="7"/>
      <c r="H25" s="7"/>
      <c r="I25" s="7"/>
      <c r="J25" s="7"/>
      <c r="K25" s="7"/>
      <c r="L25" s="9"/>
      <c r="M25" s="10"/>
      <c r="N25" s="10"/>
      <c r="O25" s="10"/>
      <c r="P25" s="10"/>
      <c r="Q25" s="10"/>
      <c r="R25" s="10"/>
      <c r="S25" s="10"/>
      <c r="T25" s="10"/>
      <c r="U25" s="10"/>
    </row>
    <row r="26" spans="1:21" ht="16.5" customHeight="1" x14ac:dyDescent="0.25">
      <c r="A26" s="7"/>
      <c r="B26" s="7"/>
      <c r="C26" s="7" t="s">
        <v>531</v>
      </c>
      <c r="D26" s="7"/>
      <c r="E26" s="7"/>
      <c r="F26" s="7"/>
      <c r="G26" s="7"/>
      <c r="H26" s="7"/>
      <c r="I26" s="7"/>
      <c r="J26" s="7"/>
      <c r="K26" s="7"/>
      <c r="L26" s="9" t="s">
        <v>216</v>
      </c>
      <c r="M26" s="31">
        <v>9.6999999999999993</v>
      </c>
      <c r="N26" s="31">
        <v>7.9</v>
      </c>
      <c r="O26" s="32">
        <v>11.6</v>
      </c>
      <c r="P26" s="31">
        <v>4.8</v>
      </c>
      <c r="Q26" s="31">
        <v>8.9</v>
      </c>
      <c r="R26" s="31">
        <v>9.3000000000000007</v>
      </c>
      <c r="S26" s="31">
        <v>9.1</v>
      </c>
      <c r="T26" s="31">
        <v>1.1000000000000001</v>
      </c>
      <c r="U26" s="31">
        <v>8.3000000000000007</v>
      </c>
    </row>
    <row r="27" spans="1:21" ht="16.5" customHeight="1" x14ac:dyDescent="0.25">
      <c r="A27" s="7"/>
      <c r="B27" s="7"/>
      <c r="C27" s="7" t="s">
        <v>532</v>
      </c>
      <c r="D27" s="7"/>
      <c r="E27" s="7"/>
      <c r="F27" s="7"/>
      <c r="G27" s="7"/>
      <c r="H27" s="7"/>
      <c r="I27" s="7"/>
      <c r="J27" s="7"/>
      <c r="K27" s="7"/>
      <c r="L27" s="9" t="s">
        <v>216</v>
      </c>
      <c r="M27" s="31">
        <v>7.2</v>
      </c>
      <c r="N27" s="31">
        <v>6.6</v>
      </c>
      <c r="O27" s="31">
        <v>8.5</v>
      </c>
      <c r="P27" s="31">
        <v>3.4</v>
      </c>
      <c r="Q27" s="31">
        <v>7</v>
      </c>
      <c r="R27" s="31">
        <v>6.1</v>
      </c>
      <c r="S27" s="31">
        <v>5.9</v>
      </c>
      <c r="T27" s="31">
        <v>0.8</v>
      </c>
      <c r="U27" s="31">
        <v>6.1</v>
      </c>
    </row>
    <row r="28" spans="1:21" ht="16.5" customHeight="1" x14ac:dyDescent="0.25">
      <c r="A28" s="7"/>
      <c r="B28" s="7" t="s">
        <v>118</v>
      </c>
      <c r="C28" s="7"/>
      <c r="D28" s="7"/>
      <c r="E28" s="7"/>
      <c r="F28" s="7"/>
      <c r="G28" s="7"/>
      <c r="H28" s="7"/>
      <c r="I28" s="7"/>
      <c r="J28" s="7"/>
      <c r="K28" s="7"/>
      <c r="L28" s="9"/>
      <c r="M28" s="10"/>
      <c r="N28" s="10"/>
      <c r="O28" s="10"/>
      <c r="P28" s="10"/>
      <c r="Q28" s="10"/>
      <c r="R28" s="10"/>
      <c r="S28" s="10"/>
      <c r="T28" s="10"/>
      <c r="U28" s="10"/>
    </row>
    <row r="29" spans="1:21" ht="16.5" customHeight="1" x14ac:dyDescent="0.25">
      <c r="A29" s="7"/>
      <c r="B29" s="7"/>
      <c r="C29" s="7" t="s">
        <v>531</v>
      </c>
      <c r="D29" s="7"/>
      <c r="E29" s="7"/>
      <c r="F29" s="7"/>
      <c r="G29" s="7"/>
      <c r="H29" s="7"/>
      <c r="I29" s="7"/>
      <c r="J29" s="7"/>
      <c r="K29" s="7"/>
      <c r="L29" s="9" t="s">
        <v>216</v>
      </c>
      <c r="M29" s="31">
        <v>9.6999999999999993</v>
      </c>
      <c r="N29" s="31">
        <v>7.9</v>
      </c>
      <c r="O29" s="32">
        <v>11</v>
      </c>
      <c r="P29" s="31">
        <v>5.9</v>
      </c>
      <c r="Q29" s="32">
        <v>10</v>
      </c>
      <c r="R29" s="31">
        <v>9.1</v>
      </c>
      <c r="S29" s="31">
        <v>7.8</v>
      </c>
      <c r="T29" s="31">
        <v>2.2999999999999998</v>
      </c>
      <c r="U29" s="31">
        <v>8.5</v>
      </c>
    </row>
    <row r="30" spans="1:21" ht="16.5" customHeight="1" x14ac:dyDescent="0.25">
      <c r="A30" s="7"/>
      <c r="B30" s="7"/>
      <c r="C30" s="7" t="s">
        <v>532</v>
      </c>
      <c r="D30" s="7"/>
      <c r="E30" s="7"/>
      <c r="F30" s="7"/>
      <c r="G30" s="7"/>
      <c r="H30" s="7"/>
      <c r="I30" s="7"/>
      <c r="J30" s="7"/>
      <c r="K30" s="7"/>
      <c r="L30" s="9" t="s">
        <v>216</v>
      </c>
      <c r="M30" s="31">
        <v>7</v>
      </c>
      <c r="N30" s="31">
        <v>6.5</v>
      </c>
      <c r="O30" s="31">
        <v>8.3000000000000007</v>
      </c>
      <c r="P30" s="31">
        <v>4.2</v>
      </c>
      <c r="Q30" s="31">
        <v>7.6</v>
      </c>
      <c r="R30" s="31">
        <v>6</v>
      </c>
      <c r="S30" s="31">
        <v>5.6</v>
      </c>
      <c r="T30" s="31">
        <v>1.5</v>
      </c>
      <c r="U30" s="31">
        <v>6.2</v>
      </c>
    </row>
    <row r="31" spans="1:21" ht="16.5" customHeight="1" x14ac:dyDescent="0.25">
      <c r="A31" s="7"/>
      <c r="B31" s="7" t="s">
        <v>119</v>
      </c>
      <c r="C31" s="7"/>
      <c r="D31" s="7"/>
      <c r="E31" s="7"/>
      <c r="F31" s="7"/>
      <c r="G31" s="7"/>
      <c r="H31" s="7"/>
      <c r="I31" s="7"/>
      <c r="J31" s="7"/>
      <c r="K31" s="7"/>
      <c r="L31" s="9"/>
      <c r="M31" s="10"/>
      <c r="N31" s="10"/>
      <c r="O31" s="10"/>
      <c r="P31" s="10"/>
      <c r="Q31" s="10"/>
      <c r="R31" s="10"/>
      <c r="S31" s="10"/>
      <c r="T31" s="10"/>
      <c r="U31" s="10"/>
    </row>
    <row r="32" spans="1:21" ht="16.5" customHeight="1" x14ac:dyDescent="0.25">
      <c r="A32" s="7"/>
      <c r="B32" s="7"/>
      <c r="C32" s="7" t="s">
        <v>531</v>
      </c>
      <c r="D32" s="7"/>
      <c r="E32" s="7"/>
      <c r="F32" s="7"/>
      <c r="G32" s="7"/>
      <c r="H32" s="7"/>
      <c r="I32" s="7"/>
      <c r="J32" s="7"/>
      <c r="K32" s="7"/>
      <c r="L32" s="9" t="s">
        <v>216</v>
      </c>
      <c r="M32" s="32">
        <v>10</v>
      </c>
      <c r="N32" s="31">
        <v>8.1999999999999993</v>
      </c>
      <c r="O32" s="32">
        <v>10.9</v>
      </c>
      <c r="P32" s="31">
        <v>6.6</v>
      </c>
      <c r="Q32" s="32">
        <v>10.199999999999999</v>
      </c>
      <c r="R32" s="32">
        <v>10.8</v>
      </c>
      <c r="S32" s="31">
        <v>6.4</v>
      </c>
      <c r="T32" s="31">
        <v>3.7</v>
      </c>
      <c r="U32" s="31">
        <v>9</v>
      </c>
    </row>
    <row r="33" spans="1:21" ht="16.5" customHeight="1" x14ac:dyDescent="0.25">
      <c r="A33" s="14"/>
      <c r="B33" s="14"/>
      <c r="C33" s="14" t="s">
        <v>532</v>
      </c>
      <c r="D33" s="14"/>
      <c r="E33" s="14"/>
      <c r="F33" s="14"/>
      <c r="G33" s="14"/>
      <c r="H33" s="14"/>
      <c r="I33" s="14"/>
      <c r="J33" s="14"/>
      <c r="K33" s="14"/>
      <c r="L33" s="15" t="s">
        <v>216</v>
      </c>
      <c r="M33" s="36">
        <v>7.2</v>
      </c>
      <c r="N33" s="36">
        <v>6.5</v>
      </c>
      <c r="O33" s="36">
        <v>8.1</v>
      </c>
      <c r="P33" s="36">
        <v>4.7</v>
      </c>
      <c r="Q33" s="36">
        <v>7.4</v>
      </c>
      <c r="R33" s="36">
        <v>7.1</v>
      </c>
      <c r="S33" s="36">
        <v>4.4000000000000004</v>
      </c>
      <c r="T33" s="36">
        <v>2.5</v>
      </c>
      <c r="U33" s="36">
        <v>6.5</v>
      </c>
    </row>
    <row r="34" spans="1:21" ht="4.5" customHeight="1" x14ac:dyDescent="0.25">
      <c r="A34" s="27"/>
      <c r="B34" s="27"/>
      <c r="C34" s="2"/>
      <c r="D34" s="2"/>
      <c r="E34" s="2"/>
      <c r="F34" s="2"/>
      <c r="G34" s="2"/>
      <c r="H34" s="2"/>
      <c r="I34" s="2"/>
      <c r="J34" s="2"/>
      <c r="K34" s="2"/>
      <c r="L34" s="2"/>
      <c r="M34" s="2"/>
      <c r="N34" s="2"/>
      <c r="O34" s="2"/>
      <c r="P34" s="2"/>
      <c r="Q34" s="2"/>
      <c r="R34" s="2"/>
      <c r="S34" s="2"/>
      <c r="T34" s="2"/>
      <c r="U34" s="2"/>
    </row>
    <row r="35" spans="1:21" ht="16.5" customHeight="1" x14ac:dyDescent="0.25">
      <c r="A35" s="55"/>
      <c r="B35" s="55"/>
      <c r="C35" s="67" t="s">
        <v>456</v>
      </c>
      <c r="D35" s="67"/>
      <c r="E35" s="67"/>
      <c r="F35" s="67"/>
      <c r="G35" s="67"/>
      <c r="H35" s="67"/>
      <c r="I35" s="67"/>
      <c r="J35" s="67"/>
      <c r="K35" s="67"/>
      <c r="L35" s="67"/>
      <c r="M35" s="67"/>
      <c r="N35" s="67"/>
      <c r="O35" s="67"/>
      <c r="P35" s="67"/>
      <c r="Q35" s="67"/>
      <c r="R35" s="67"/>
      <c r="S35" s="67"/>
      <c r="T35" s="67"/>
      <c r="U35" s="67"/>
    </row>
    <row r="36" spans="1:21" ht="16.5" customHeight="1" x14ac:dyDescent="0.25">
      <c r="A36" s="55"/>
      <c r="B36" s="55"/>
      <c r="C36" s="67" t="s">
        <v>457</v>
      </c>
      <c r="D36" s="67"/>
      <c r="E36" s="67"/>
      <c r="F36" s="67"/>
      <c r="G36" s="67"/>
      <c r="H36" s="67"/>
      <c r="I36" s="67"/>
      <c r="J36" s="67"/>
      <c r="K36" s="67"/>
      <c r="L36" s="67"/>
      <c r="M36" s="67"/>
      <c r="N36" s="67"/>
      <c r="O36" s="67"/>
      <c r="P36" s="67"/>
      <c r="Q36" s="67"/>
      <c r="R36" s="67"/>
      <c r="S36" s="67"/>
      <c r="T36" s="67"/>
      <c r="U36" s="67"/>
    </row>
    <row r="37" spans="1:21" ht="4.5" customHeight="1" x14ac:dyDescent="0.25">
      <c r="A37" s="27"/>
      <c r="B37" s="27"/>
      <c r="C37" s="2"/>
      <c r="D37" s="2"/>
      <c r="E37" s="2"/>
      <c r="F37" s="2"/>
      <c r="G37" s="2"/>
      <c r="H37" s="2"/>
      <c r="I37" s="2"/>
      <c r="J37" s="2"/>
      <c r="K37" s="2"/>
      <c r="L37" s="2"/>
      <c r="M37" s="2"/>
      <c r="N37" s="2"/>
      <c r="O37" s="2"/>
      <c r="P37" s="2"/>
      <c r="Q37" s="2"/>
      <c r="R37" s="2"/>
      <c r="S37" s="2"/>
      <c r="T37" s="2"/>
      <c r="U37" s="2"/>
    </row>
    <row r="38" spans="1:21" ht="16.5" customHeight="1" x14ac:dyDescent="0.25">
      <c r="A38" s="27" t="s">
        <v>139</v>
      </c>
      <c r="B38" s="27"/>
      <c r="C38" s="67" t="s">
        <v>534</v>
      </c>
      <c r="D38" s="67"/>
      <c r="E38" s="67"/>
      <c r="F38" s="67"/>
      <c r="G38" s="67"/>
      <c r="H38" s="67"/>
      <c r="I38" s="67"/>
      <c r="J38" s="67"/>
      <c r="K38" s="67"/>
      <c r="L38" s="67"/>
      <c r="M38" s="67"/>
      <c r="N38" s="67"/>
      <c r="O38" s="67"/>
      <c r="P38" s="67"/>
      <c r="Q38" s="67"/>
      <c r="R38" s="67"/>
      <c r="S38" s="67"/>
      <c r="T38" s="67"/>
      <c r="U38" s="67"/>
    </row>
    <row r="39" spans="1:21" ht="29.4" customHeight="1" x14ac:dyDescent="0.25">
      <c r="A39" s="27" t="s">
        <v>141</v>
      </c>
      <c r="B39" s="27"/>
      <c r="C39" s="67" t="s">
        <v>535</v>
      </c>
      <c r="D39" s="67"/>
      <c r="E39" s="67"/>
      <c r="F39" s="67"/>
      <c r="G39" s="67"/>
      <c r="H39" s="67"/>
      <c r="I39" s="67"/>
      <c r="J39" s="67"/>
      <c r="K39" s="67"/>
      <c r="L39" s="67"/>
      <c r="M39" s="67"/>
      <c r="N39" s="67"/>
      <c r="O39" s="67"/>
      <c r="P39" s="67"/>
      <c r="Q39" s="67"/>
      <c r="R39" s="67"/>
      <c r="S39" s="67"/>
      <c r="T39" s="67"/>
      <c r="U39" s="67"/>
    </row>
    <row r="40" spans="1:21" ht="29.4" customHeight="1" x14ac:dyDescent="0.25">
      <c r="A40" s="27" t="s">
        <v>144</v>
      </c>
      <c r="B40" s="27"/>
      <c r="C40" s="67" t="s">
        <v>506</v>
      </c>
      <c r="D40" s="67"/>
      <c r="E40" s="67"/>
      <c r="F40" s="67"/>
      <c r="G40" s="67"/>
      <c r="H40" s="67"/>
      <c r="I40" s="67"/>
      <c r="J40" s="67"/>
      <c r="K40" s="67"/>
      <c r="L40" s="67"/>
      <c r="M40" s="67"/>
      <c r="N40" s="67"/>
      <c r="O40" s="67"/>
      <c r="P40" s="67"/>
      <c r="Q40" s="67"/>
      <c r="R40" s="67"/>
      <c r="S40" s="67"/>
      <c r="T40" s="67"/>
      <c r="U40" s="67"/>
    </row>
    <row r="41" spans="1:21" ht="4.5" customHeight="1" x14ac:dyDescent="0.25"/>
    <row r="42" spans="1:21" ht="55.2" customHeight="1" x14ac:dyDescent="0.25">
      <c r="A42" s="28" t="s">
        <v>167</v>
      </c>
      <c r="B42" s="27"/>
      <c r="C42" s="27"/>
      <c r="D42" s="27"/>
      <c r="E42" s="67" t="s">
        <v>536</v>
      </c>
      <c r="F42" s="67"/>
      <c r="G42" s="67"/>
      <c r="H42" s="67"/>
      <c r="I42" s="67"/>
      <c r="J42" s="67"/>
      <c r="K42" s="67"/>
      <c r="L42" s="67"/>
      <c r="M42" s="67"/>
      <c r="N42" s="67"/>
      <c r="O42" s="67"/>
      <c r="P42" s="67"/>
      <c r="Q42" s="67"/>
      <c r="R42" s="67"/>
      <c r="S42" s="67"/>
      <c r="T42" s="67"/>
      <c r="U42" s="67"/>
    </row>
  </sheetData>
  <mergeCells count="8">
    <mergeCell ref="C39:U39"/>
    <mergeCell ref="C40:U40"/>
    <mergeCell ref="E42:U42"/>
    <mergeCell ref="A3:U3"/>
    <mergeCell ref="K1:U1"/>
    <mergeCell ref="C35:U35"/>
    <mergeCell ref="C36:U36"/>
    <mergeCell ref="C38:U38"/>
  </mergeCells>
  <pageMargins left="0.7" right="0.7" top="0.75" bottom="0.75" header="0.3" footer="0.3"/>
  <pageSetup paperSize="9" fitToHeight="0" orientation="landscape" horizontalDpi="300" verticalDpi="300"/>
  <headerFooter scaleWithDoc="0" alignWithMargins="0">
    <oddHeader>&amp;C&amp;"Arial"&amp;8TABLE 15A.21</oddHeader>
    <oddFooter>&amp;L&amp;"Arial"&amp;8REPORT ON
GOVERNMENT
SERVICES 2022&amp;R&amp;"Arial"&amp;8SERVICES FOR PEOPLE
WITH DISABILITY
PAGE &amp;B&amp;P&amp;B</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U45"/>
  <sheetViews>
    <sheetView showGridLines="0" workbookViewId="0"/>
  </sheetViews>
  <sheetFormatPr defaultRowHeight="13.2" x14ac:dyDescent="0.25"/>
  <cols>
    <col min="1" max="11" width="1.6640625" customWidth="1"/>
    <col min="12" max="12" width="5.44140625" customWidth="1"/>
    <col min="13" max="21" width="6.6640625" customWidth="1"/>
  </cols>
  <sheetData>
    <row r="1" spans="1:21" ht="33.9" customHeight="1" x14ac:dyDescent="0.25">
      <c r="A1" s="8" t="s">
        <v>537</v>
      </c>
      <c r="B1" s="8"/>
      <c r="C1" s="8"/>
      <c r="D1" s="8"/>
      <c r="E1" s="8"/>
      <c r="F1" s="8"/>
      <c r="G1" s="8"/>
      <c r="H1" s="8"/>
      <c r="I1" s="8"/>
      <c r="J1" s="8"/>
      <c r="K1" s="72" t="s">
        <v>538</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103</v>
      </c>
    </row>
    <row r="3" spans="1:21" ht="29.4" customHeight="1" x14ac:dyDescent="0.25">
      <c r="A3" s="74" t="s">
        <v>529</v>
      </c>
      <c r="B3" s="74"/>
      <c r="C3" s="74"/>
      <c r="D3" s="74"/>
      <c r="E3" s="74"/>
      <c r="F3" s="74"/>
      <c r="G3" s="74"/>
      <c r="H3" s="74"/>
      <c r="I3" s="74"/>
      <c r="J3" s="74"/>
      <c r="K3" s="74"/>
      <c r="L3" s="77"/>
      <c r="M3" s="78"/>
      <c r="N3" s="78"/>
      <c r="O3" s="78"/>
      <c r="P3" s="78"/>
      <c r="Q3" s="78"/>
      <c r="R3" s="78"/>
      <c r="S3" s="78"/>
      <c r="T3" s="78"/>
      <c r="U3" s="78"/>
    </row>
    <row r="4" spans="1:21" ht="16.5" customHeight="1" x14ac:dyDescent="0.25">
      <c r="A4" s="7"/>
      <c r="B4" s="7" t="s">
        <v>530</v>
      </c>
      <c r="C4" s="7"/>
      <c r="D4" s="7"/>
      <c r="E4" s="7"/>
      <c r="F4" s="7"/>
      <c r="G4" s="7"/>
      <c r="H4" s="7"/>
      <c r="I4" s="7"/>
      <c r="J4" s="7"/>
      <c r="K4" s="7"/>
      <c r="L4" s="9"/>
      <c r="M4" s="10"/>
      <c r="N4" s="10"/>
      <c r="O4" s="10"/>
      <c r="P4" s="10"/>
      <c r="Q4" s="10"/>
      <c r="R4" s="10"/>
      <c r="S4" s="10"/>
      <c r="T4" s="10"/>
      <c r="U4" s="10"/>
    </row>
    <row r="5" spans="1:21" ht="16.5" customHeight="1" x14ac:dyDescent="0.25">
      <c r="A5" s="7"/>
      <c r="B5" s="7"/>
      <c r="C5" s="7" t="s">
        <v>531</v>
      </c>
      <c r="D5" s="7"/>
      <c r="E5" s="7"/>
      <c r="F5" s="7"/>
      <c r="G5" s="7"/>
      <c r="H5" s="7"/>
      <c r="I5" s="7"/>
      <c r="J5" s="7"/>
      <c r="K5" s="7"/>
      <c r="L5" s="9" t="s">
        <v>216</v>
      </c>
      <c r="M5" s="32">
        <v>12.3</v>
      </c>
      <c r="N5" s="32">
        <v>14.8</v>
      </c>
      <c r="O5" s="32">
        <v>15.3</v>
      </c>
      <c r="P5" s="31">
        <v>6.6</v>
      </c>
      <c r="Q5" s="32">
        <v>17.7</v>
      </c>
      <c r="R5" s="32">
        <v>21.5</v>
      </c>
      <c r="S5" s="31">
        <v>9</v>
      </c>
      <c r="T5" s="31">
        <v>3.2</v>
      </c>
      <c r="U5" s="32">
        <v>12.4</v>
      </c>
    </row>
    <row r="6" spans="1:21" ht="16.5" customHeight="1" x14ac:dyDescent="0.25">
      <c r="A6" s="7"/>
      <c r="B6" s="7"/>
      <c r="C6" s="7" t="s">
        <v>532</v>
      </c>
      <c r="D6" s="7"/>
      <c r="E6" s="7"/>
      <c r="F6" s="7"/>
      <c r="G6" s="7"/>
      <c r="H6" s="7"/>
      <c r="I6" s="7"/>
      <c r="J6" s="7"/>
      <c r="K6" s="7"/>
      <c r="L6" s="9" t="s">
        <v>216</v>
      </c>
      <c r="M6" s="32">
        <v>11.6</v>
      </c>
      <c r="N6" s="32">
        <v>13.3</v>
      </c>
      <c r="O6" s="32">
        <v>14.7</v>
      </c>
      <c r="P6" s="31">
        <v>6.4</v>
      </c>
      <c r="Q6" s="32">
        <v>15.5</v>
      </c>
      <c r="R6" s="32">
        <v>18.399999999999999</v>
      </c>
      <c r="S6" s="31">
        <v>6.7</v>
      </c>
      <c r="T6" s="31">
        <v>3.1</v>
      </c>
      <c r="U6" s="32">
        <v>11.5</v>
      </c>
    </row>
    <row r="7" spans="1:21" ht="16.5" customHeight="1" x14ac:dyDescent="0.25">
      <c r="A7" s="7"/>
      <c r="B7" s="7" t="s">
        <v>533</v>
      </c>
      <c r="C7" s="7"/>
      <c r="D7" s="7"/>
      <c r="E7" s="7"/>
      <c r="F7" s="7"/>
      <c r="G7" s="7"/>
      <c r="H7" s="7"/>
      <c r="I7" s="7"/>
      <c r="J7" s="7"/>
      <c r="K7" s="7"/>
      <c r="L7" s="9"/>
      <c r="M7" s="10"/>
      <c r="N7" s="10"/>
      <c r="O7" s="10"/>
      <c r="P7" s="10"/>
      <c r="Q7" s="10"/>
      <c r="R7" s="10"/>
      <c r="S7" s="10"/>
      <c r="T7" s="10"/>
      <c r="U7" s="10"/>
    </row>
    <row r="8" spans="1:21" ht="16.5" customHeight="1" x14ac:dyDescent="0.25">
      <c r="A8" s="7"/>
      <c r="B8" s="7"/>
      <c r="C8" s="7" t="s">
        <v>531</v>
      </c>
      <c r="D8" s="7"/>
      <c r="E8" s="7"/>
      <c r="F8" s="7"/>
      <c r="G8" s="7"/>
      <c r="H8" s="7"/>
      <c r="I8" s="7"/>
      <c r="J8" s="7"/>
      <c r="K8" s="7"/>
      <c r="L8" s="9" t="s">
        <v>216</v>
      </c>
      <c r="M8" s="32">
        <v>11.4</v>
      </c>
      <c r="N8" s="32">
        <v>14.8</v>
      </c>
      <c r="O8" s="32">
        <v>15.2</v>
      </c>
      <c r="P8" s="31">
        <v>6.1</v>
      </c>
      <c r="Q8" s="32">
        <v>17.399999999999999</v>
      </c>
      <c r="R8" s="32">
        <v>19.5</v>
      </c>
      <c r="S8" s="31">
        <v>7.9</v>
      </c>
      <c r="T8" s="31">
        <v>3.1</v>
      </c>
      <c r="U8" s="32">
        <v>11.9</v>
      </c>
    </row>
    <row r="9" spans="1:21" ht="16.5" customHeight="1" x14ac:dyDescent="0.25">
      <c r="A9" s="7"/>
      <c r="B9" s="7"/>
      <c r="C9" s="7" t="s">
        <v>532</v>
      </c>
      <c r="D9" s="7"/>
      <c r="E9" s="7"/>
      <c r="F9" s="7"/>
      <c r="G9" s="7"/>
      <c r="H9" s="7"/>
      <c r="I9" s="7"/>
      <c r="J9" s="7"/>
      <c r="K9" s="7"/>
      <c r="L9" s="9" t="s">
        <v>216</v>
      </c>
      <c r="M9" s="32">
        <v>10.4</v>
      </c>
      <c r="N9" s="32">
        <v>13.1</v>
      </c>
      <c r="O9" s="32">
        <v>14.1</v>
      </c>
      <c r="P9" s="31">
        <v>5.5</v>
      </c>
      <c r="Q9" s="32">
        <v>14.8</v>
      </c>
      <c r="R9" s="32">
        <v>16.100000000000001</v>
      </c>
      <c r="S9" s="31">
        <v>5.8</v>
      </c>
      <c r="T9" s="31">
        <v>2.6</v>
      </c>
      <c r="U9" s="32">
        <v>10.6</v>
      </c>
    </row>
    <row r="10" spans="1:21" ht="16.5" customHeight="1" x14ac:dyDescent="0.25">
      <c r="A10" s="7"/>
      <c r="B10" s="7" t="s">
        <v>121</v>
      </c>
      <c r="C10" s="7"/>
      <c r="D10" s="7"/>
      <c r="E10" s="7"/>
      <c r="F10" s="7"/>
      <c r="G10" s="7"/>
      <c r="H10" s="7"/>
      <c r="I10" s="7"/>
      <c r="J10" s="7"/>
      <c r="K10" s="7"/>
      <c r="L10" s="9"/>
      <c r="M10" s="10"/>
      <c r="N10" s="10"/>
      <c r="O10" s="10"/>
      <c r="P10" s="10"/>
      <c r="Q10" s="10"/>
      <c r="R10" s="10"/>
      <c r="S10" s="10"/>
      <c r="T10" s="10"/>
      <c r="U10" s="10"/>
    </row>
    <row r="11" spans="1:21" ht="16.5" customHeight="1" x14ac:dyDescent="0.25">
      <c r="A11" s="7"/>
      <c r="B11" s="7"/>
      <c r="C11" s="7" t="s">
        <v>531</v>
      </c>
      <c r="D11" s="7"/>
      <c r="E11" s="7"/>
      <c r="F11" s="7"/>
      <c r="G11" s="7"/>
      <c r="H11" s="7"/>
      <c r="I11" s="7"/>
      <c r="J11" s="7"/>
      <c r="K11" s="7"/>
      <c r="L11" s="9" t="s">
        <v>216</v>
      </c>
      <c r="M11" s="31">
        <v>9.9</v>
      </c>
      <c r="N11" s="32">
        <v>14.6</v>
      </c>
      <c r="O11" s="32">
        <v>13.7</v>
      </c>
      <c r="P11" s="31">
        <v>4.7</v>
      </c>
      <c r="Q11" s="32">
        <v>15.2</v>
      </c>
      <c r="R11" s="32">
        <v>17.5</v>
      </c>
      <c r="S11" s="31">
        <v>8.1999999999999993</v>
      </c>
      <c r="T11" s="31">
        <v>2.7</v>
      </c>
      <c r="U11" s="32">
        <v>10.5</v>
      </c>
    </row>
    <row r="12" spans="1:21" ht="16.5" customHeight="1" x14ac:dyDescent="0.25">
      <c r="A12" s="7"/>
      <c r="B12" s="7"/>
      <c r="C12" s="7" t="s">
        <v>532</v>
      </c>
      <c r="D12" s="7"/>
      <c r="E12" s="7"/>
      <c r="F12" s="7"/>
      <c r="G12" s="7"/>
      <c r="H12" s="7"/>
      <c r="I12" s="7"/>
      <c r="J12" s="7"/>
      <c r="K12" s="7"/>
      <c r="L12" s="9" t="s">
        <v>216</v>
      </c>
      <c r="M12" s="31">
        <v>8.8000000000000007</v>
      </c>
      <c r="N12" s="32">
        <v>12.2</v>
      </c>
      <c r="O12" s="32">
        <v>12.3</v>
      </c>
      <c r="P12" s="31">
        <v>4.2</v>
      </c>
      <c r="Q12" s="32">
        <v>12.5</v>
      </c>
      <c r="R12" s="32">
        <v>14.2</v>
      </c>
      <c r="S12" s="31">
        <v>5.8</v>
      </c>
      <c r="T12" s="31">
        <v>2.4</v>
      </c>
      <c r="U12" s="31">
        <v>9.1</v>
      </c>
    </row>
    <row r="13" spans="1:21" ht="16.5" customHeight="1" x14ac:dyDescent="0.25">
      <c r="A13" s="7"/>
      <c r="B13" s="7" t="s">
        <v>122</v>
      </c>
      <c r="C13" s="7"/>
      <c r="D13" s="7"/>
      <c r="E13" s="7"/>
      <c r="F13" s="7"/>
      <c r="G13" s="7"/>
      <c r="H13" s="7"/>
      <c r="I13" s="7"/>
      <c r="J13" s="7"/>
      <c r="K13" s="7"/>
      <c r="L13" s="9"/>
      <c r="M13" s="10"/>
      <c r="N13" s="10"/>
      <c r="O13" s="10"/>
      <c r="P13" s="10"/>
      <c r="Q13" s="10"/>
      <c r="R13" s="10"/>
      <c r="S13" s="10"/>
      <c r="T13" s="10"/>
      <c r="U13" s="10"/>
    </row>
    <row r="14" spans="1:21" ht="16.5" customHeight="1" x14ac:dyDescent="0.25">
      <c r="A14" s="7"/>
      <c r="B14" s="7"/>
      <c r="C14" s="7" t="s">
        <v>531</v>
      </c>
      <c r="D14" s="7"/>
      <c r="E14" s="7"/>
      <c r="F14" s="7"/>
      <c r="G14" s="7"/>
      <c r="H14" s="7"/>
      <c r="I14" s="7"/>
      <c r="J14" s="7"/>
      <c r="K14" s="7"/>
      <c r="L14" s="9" t="s">
        <v>216</v>
      </c>
      <c r="M14" s="31">
        <v>9</v>
      </c>
      <c r="N14" s="32">
        <v>11.6</v>
      </c>
      <c r="O14" s="32">
        <v>11.5</v>
      </c>
      <c r="P14" s="31">
        <v>2.9</v>
      </c>
      <c r="Q14" s="32">
        <v>12.2</v>
      </c>
      <c r="R14" s="32">
        <v>14.3</v>
      </c>
      <c r="S14" s="31">
        <v>8</v>
      </c>
      <c r="T14" s="31">
        <v>2.2999999999999998</v>
      </c>
      <c r="U14" s="31">
        <v>8.8000000000000007</v>
      </c>
    </row>
    <row r="15" spans="1:21" ht="16.5" customHeight="1" x14ac:dyDescent="0.25">
      <c r="A15" s="7"/>
      <c r="B15" s="7"/>
      <c r="C15" s="7" t="s">
        <v>532</v>
      </c>
      <c r="D15" s="7"/>
      <c r="E15" s="7"/>
      <c r="F15" s="7"/>
      <c r="G15" s="7"/>
      <c r="H15" s="7"/>
      <c r="I15" s="7"/>
      <c r="J15" s="7"/>
      <c r="K15" s="7"/>
      <c r="L15" s="9" t="s">
        <v>216</v>
      </c>
      <c r="M15" s="31">
        <v>7.8</v>
      </c>
      <c r="N15" s="31">
        <v>9.9</v>
      </c>
      <c r="O15" s="32">
        <v>10.5</v>
      </c>
      <c r="P15" s="31">
        <v>3</v>
      </c>
      <c r="Q15" s="32">
        <v>10.1</v>
      </c>
      <c r="R15" s="32">
        <v>11.8</v>
      </c>
      <c r="S15" s="31">
        <v>6.5</v>
      </c>
      <c r="T15" s="31">
        <v>2.1</v>
      </c>
      <c r="U15" s="31">
        <v>7.7</v>
      </c>
    </row>
    <row r="16" spans="1:21" ht="16.5" customHeight="1" x14ac:dyDescent="0.25">
      <c r="A16" s="7"/>
      <c r="B16" s="7" t="s">
        <v>123</v>
      </c>
      <c r="C16" s="7"/>
      <c r="D16" s="7"/>
      <c r="E16" s="7"/>
      <c r="F16" s="7"/>
      <c r="G16" s="7"/>
      <c r="H16" s="7"/>
      <c r="I16" s="7"/>
      <c r="J16" s="7"/>
      <c r="K16" s="7"/>
      <c r="L16" s="9"/>
      <c r="M16" s="10"/>
      <c r="N16" s="10"/>
      <c r="O16" s="10"/>
      <c r="P16" s="10"/>
      <c r="Q16" s="10"/>
      <c r="R16" s="10"/>
      <c r="S16" s="10"/>
      <c r="T16" s="10"/>
      <c r="U16" s="10"/>
    </row>
    <row r="17" spans="1:21" ht="16.5" customHeight="1" x14ac:dyDescent="0.25">
      <c r="A17" s="7"/>
      <c r="B17" s="7"/>
      <c r="C17" s="7" t="s">
        <v>531</v>
      </c>
      <c r="D17" s="7"/>
      <c r="E17" s="7"/>
      <c r="F17" s="7"/>
      <c r="G17" s="7"/>
      <c r="H17" s="7"/>
      <c r="I17" s="7"/>
      <c r="J17" s="7"/>
      <c r="K17" s="7"/>
      <c r="L17" s="9" t="s">
        <v>216</v>
      </c>
      <c r="M17" s="31">
        <v>7.7</v>
      </c>
      <c r="N17" s="31">
        <v>9.4</v>
      </c>
      <c r="O17" s="31">
        <v>9.6999999999999993</v>
      </c>
      <c r="P17" s="31">
        <v>4</v>
      </c>
      <c r="Q17" s="31">
        <v>7</v>
      </c>
      <c r="R17" s="32">
        <v>12.6</v>
      </c>
      <c r="S17" s="31">
        <v>5.7</v>
      </c>
      <c r="T17" s="31">
        <v>1.6</v>
      </c>
      <c r="U17" s="31">
        <v>7.4</v>
      </c>
    </row>
    <row r="18" spans="1:21" ht="16.5" customHeight="1" x14ac:dyDescent="0.25">
      <c r="A18" s="7"/>
      <c r="B18" s="7"/>
      <c r="C18" s="7" t="s">
        <v>532</v>
      </c>
      <c r="D18" s="7"/>
      <c r="E18" s="7"/>
      <c r="F18" s="7"/>
      <c r="G18" s="7"/>
      <c r="H18" s="7"/>
      <c r="I18" s="7"/>
      <c r="J18" s="7"/>
      <c r="K18" s="7"/>
      <c r="L18" s="9" t="s">
        <v>216</v>
      </c>
      <c r="M18" s="31">
        <v>6.6</v>
      </c>
      <c r="N18" s="31">
        <v>7.9</v>
      </c>
      <c r="O18" s="31">
        <v>8.5</v>
      </c>
      <c r="P18" s="31">
        <v>3.2</v>
      </c>
      <c r="Q18" s="31">
        <v>7.1</v>
      </c>
      <c r="R18" s="31">
        <v>9.8000000000000007</v>
      </c>
      <c r="S18" s="31">
        <v>4.2</v>
      </c>
      <c r="T18" s="31">
        <v>1.5</v>
      </c>
      <c r="U18" s="31">
        <v>6.4</v>
      </c>
    </row>
    <row r="19" spans="1:21" ht="16.5" customHeight="1" x14ac:dyDescent="0.25">
      <c r="A19" s="7"/>
      <c r="B19" s="7" t="s">
        <v>124</v>
      </c>
      <c r="C19" s="7"/>
      <c r="D19" s="7"/>
      <c r="E19" s="7"/>
      <c r="F19" s="7"/>
      <c r="G19" s="7"/>
      <c r="H19" s="7"/>
      <c r="I19" s="7"/>
      <c r="J19" s="7"/>
      <c r="K19" s="7"/>
      <c r="L19" s="9"/>
      <c r="M19" s="10"/>
      <c r="N19" s="10"/>
      <c r="O19" s="10"/>
      <c r="P19" s="10"/>
      <c r="Q19" s="10"/>
      <c r="R19" s="10"/>
      <c r="S19" s="10"/>
      <c r="T19" s="10"/>
      <c r="U19" s="10"/>
    </row>
    <row r="20" spans="1:21" ht="16.5" customHeight="1" x14ac:dyDescent="0.25">
      <c r="A20" s="7"/>
      <c r="B20" s="7"/>
      <c r="C20" s="7" t="s">
        <v>531</v>
      </c>
      <c r="D20" s="7"/>
      <c r="E20" s="7"/>
      <c r="F20" s="7"/>
      <c r="G20" s="7"/>
      <c r="H20" s="7"/>
      <c r="I20" s="7"/>
      <c r="J20" s="7"/>
      <c r="K20" s="7"/>
      <c r="L20" s="9" t="s">
        <v>216</v>
      </c>
      <c r="M20" s="31">
        <v>7.3</v>
      </c>
      <c r="N20" s="31">
        <v>9</v>
      </c>
      <c r="O20" s="31">
        <v>9.8000000000000007</v>
      </c>
      <c r="P20" s="31">
        <v>2.9</v>
      </c>
      <c r="Q20" s="31">
        <v>8.4</v>
      </c>
      <c r="R20" s="32">
        <v>12</v>
      </c>
      <c r="S20" s="31">
        <v>4.7</v>
      </c>
      <c r="T20" s="31">
        <v>1.6</v>
      </c>
      <c r="U20" s="31">
        <v>7.1</v>
      </c>
    </row>
    <row r="21" spans="1:21" ht="16.5" customHeight="1" x14ac:dyDescent="0.25">
      <c r="A21" s="7"/>
      <c r="B21" s="7"/>
      <c r="C21" s="7" t="s">
        <v>532</v>
      </c>
      <c r="D21" s="7"/>
      <c r="E21" s="7"/>
      <c r="F21" s="7"/>
      <c r="G21" s="7"/>
      <c r="H21" s="7"/>
      <c r="I21" s="7"/>
      <c r="J21" s="7"/>
      <c r="K21" s="7"/>
      <c r="L21" s="9" t="s">
        <v>216</v>
      </c>
      <c r="M21" s="31">
        <v>6.1</v>
      </c>
      <c r="N21" s="31">
        <v>7.5</v>
      </c>
      <c r="O21" s="31">
        <v>8.1999999999999993</v>
      </c>
      <c r="P21" s="31">
        <v>2.7</v>
      </c>
      <c r="Q21" s="31">
        <v>7</v>
      </c>
      <c r="R21" s="31">
        <v>9.3000000000000007</v>
      </c>
      <c r="S21" s="31">
        <v>3.8</v>
      </c>
      <c r="T21" s="31">
        <v>1.4</v>
      </c>
      <c r="U21" s="31">
        <v>5.9</v>
      </c>
    </row>
    <row r="22" spans="1:21" ht="16.5" customHeight="1" x14ac:dyDescent="0.25">
      <c r="A22" s="7"/>
      <c r="B22" s="7" t="s">
        <v>125</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531</v>
      </c>
      <c r="D23" s="7"/>
      <c r="E23" s="7"/>
      <c r="F23" s="7"/>
      <c r="G23" s="7"/>
      <c r="H23" s="7"/>
      <c r="I23" s="7"/>
      <c r="J23" s="7"/>
      <c r="K23" s="7"/>
      <c r="L23" s="9" t="s">
        <v>216</v>
      </c>
      <c r="M23" s="31">
        <v>7.9</v>
      </c>
      <c r="N23" s="31">
        <v>8.4</v>
      </c>
      <c r="O23" s="31">
        <v>9.4</v>
      </c>
      <c r="P23" s="31">
        <v>3.4</v>
      </c>
      <c r="Q23" s="31">
        <v>8.1999999999999993</v>
      </c>
      <c r="R23" s="32">
        <v>12.1</v>
      </c>
      <c r="S23" s="31">
        <v>6.2</v>
      </c>
      <c r="T23" s="31">
        <v>2.1</v>
      </c>
      <c r="U23" s="31">
        <v>7.3</v>
      </c>
    </row>
    <row r="24" spans="1:21" ht="16.5" customHeight="1" x14ac:dyDescent="0.25">
      <c r="A24" s="7"/>
      <c r="B24" s="7"/>
      <c r="C24" s="7" t="s">
        <v>532</v>
      </c>
      <c r="D24" s="7"/>
      <c r="E24" s="7"/>
      <c r="F24" s="7"/>
      <c r="G24" s="7"/>
      <c r="H24" s="7"/>
      <c r="I24" s="7"/>
      <c r="J24" s="7"/>
      <c r="K24" s="7"/>
      <c r="L24" s="9" t="s">
        <v>216</v>
      </c>
      <c r="M24" s="31">
        <v>6.4</v>
      </c>
      <c r="N24" s="31">
        <v>7.1</v>
      </c>
      <c r="O24" s="31">
        <v>8</v>
      </c>
      <c r="P24" s="31">
        <v>3.1</v>
      </c>
      <c r="Q24" s="31">
        <v>7</v>
      </c>
      <c r="R24" s="31">
        <v>9.6</v>
      </c>
      <c r="S24" s="31">
        <v>4.7</v>
      </c>
      <c r="T24" s="31">
        <v>2</v>
      </c>
      <c r="U24" s="31">
        <v>6.1</v>
      </c>
    </row>
    <row r="25" spans="1:21" ht="16.5" customHeight="1" x14ac:dyDescent="0.25">
      <c r="A25" s="7"/>
      <c r="B25" s="7" t="s">
        <v>126</v>
      </c>
      <c r="C25" s="7"/>
      <c r="D25" s="7"/>
      <c r="E25" s="7"/>
      <c r="F25" s="7"/>
      <c r="G25" s="7"/>
      <c r="H25" s="7"/>
      <c r="I25" s="7"/>
      <c r="J25" s="7"/>
      <c r="K25" s="7"/>
      <c r="L25" s="9"/>
      <c r="M25" s="10"/>
      <c r="N25" s="10"/>
      <c r="O25" s="10"/>
      <c r="P25" s="10"/>
      <c r="Q25" s="10"/>
      <c r="R25" s="10"/>
      <c r="S25" s="10"/>
      <c r="T25" s="10"/>
      <c r="U25" s="10"/>
    </row>
    <row r="26" spans="1:21" ht="16.5" customHeight="1" x14ac:dyDescent="0.25">
      <c r="A26" s="7"/>
      <c r="B26" s="7"/>
      <c r="C26" s="7" t="s">
        <v>531</v>
      </c>
      <c r="D26" s="7"/>
      <c r="E26" s="7"/>
      <c r="F26" s="7"/>
      <c r="G26" s="7"/>
      <c r="H26" s="7"/>
      <c r="I26" s="7"/>
      <c r="J26" s="7"/>
      <c r="K26" s="7"/>
      <c r="L26" s="9" t="s">
        <v>216</v>
      </c>
      <c r="M26" s="31">
        <v>8.4</v>
      </c>
      <c r="N26" s="31">
        <v>8.6999999999999993</v>
      </c>
      <c r="O26" s="31">
        <v>9.6</v>
      </c>
      <c r="P26" s="31">
        <v>3.8</v>
      </c>
      <c r="Q26" s="31">
        <v>8.1999999999999993</v>
      </c>
      <c r="R26" s="32">
        <v>12.3</v>
      </c>
      <c r="S26" s="31">
        <v>5.9</v>
      </c>
      <c r="T26" s="31">
        <v>2.6</v>
      </c>
      <c r="U26" s="31">
        <v>7.6</v>
      </c>
    </row>
    <row r="27" spans="1:21" ht="16.5" customHeight="1" x14ac:dyDescent="0.25">
      <c r="A27" s="7"/>
      <c r="B27" s="7"/>
      <c r="C27" s="7" t="s">
        <v>532</v>
      </c>
      <c r="D27" s="7"/>
      <c r="E27" s="7"/>
      <c r="F27" s="7"/>
      <c r="G27" s="7"/>
      <c r="H27" s="7"/>
      <c r="I27" s="7"/>
      <c r="J27" s="7"/>
      <c r="K27" s="7"/>
      <c r="L27" s="9" t="s">
        <v>216</v>
      </c>
      <c r="M27" s="31">
        <v>6.7</v>
      </c>
      <c r="N27" s="31">
        <v>7.3</v>
      </c>
      <c r="O27" s="31">
        <v>7.9</v>
      </c>
      <c r="P27" s="31">
        <v>3.1</v>
      </c>
      <c r="Q27" s="31">
        <v>6.8</v>
      </c>
      <c r="R27" s="31">
        <v>9.5</v>
      </c>
      <c r="S27" s="31">
        <v>4.5</v>
      </c>
      <c r="T27" s="31">
        <v>2.2000000000000002</v>
      </c>
      <c r="U27" s="31">
        <v>6.2</v>
      </c>
    </row>
    <row r="28" spans="1:21" ht="16.5" customHeight="1" x14ac:dyDescent="0.25">
      <c r="A28" s="7"/>
      <c r="B28" s="7" t="s">
        <v>118</v>
      </c>
      <c r="C28" s="7"/>
      <c r="D28" s="7"/>
      <c r="E28" s="7"/>
      <c r="F28" s="7"/>
      <c r="G28" s="7"/>
      <c r="H28" s="7"/>
      <c r="I28" s="7"/>
      <c r="J28" s="7"/>
      <c r="K28" s="7"/>
      <c r="L28" s="9"/>
      <c r="M28" s="10"/>
      <c r="N28" s="10"/>
      <c r="O28" s="10"/>
      <c r="P28" s="10"/>
      <c r="Q28" s="10"/>
      <c r="R28" s="10"/>
      <c r="S28" s="10"/>
      <c r="T28" s="10"/>
      <c r="U28" s="10"/>
    </row>
    <row r="29" spans="1:21" ht="16.5" customHeight="1" x14ac:dyDescent="0.25">
      <c r="A29" s="7"/>
      <c r="B29" s="7"/>
      <c r="C29" s="7" t="s">
        <v>531</v>
      </c>
      <c r="D29" s="7"/>
      <c r="E29" s="7"/>
      <c r="F29" s="7"/>
      <c r="G29" s="7"/>
      <c r="H29" s="7"/>
      <c r="I29" s="7"/>
      <c r="J29" s="7"/>
      <c r="K29" s="7"/>
      <c r="L29" s="9" t="s">
        <v>216</v>
      </c>
      <c r="M29" s="31">
        <v>8.9</v>
      </c>
      <c r="N29" s="31">
        <v>8.9</v>
      </c>
      <c r="O29" s="32">
        <v>10.3</v>
      </c>
      <c r="P29" s="31">
        <v>5.6</v>
      </c>
      <c r="Q29" s="32">
        <v>10</v>
      </c>
      <c r="R29" s="32">
        <v>14.1</v>
      </c>
      <c r="S29" s="31">
        <v>5.9</v>
      </c>
      <c r="T29" s="31">
        <v>6.3</v>
      </c>
      <c r="U29" s="31">
        <v>8.8000000000000007</v>
      </c>
    </row>
    <row r="30" spans="1:21" ht="16.5" customHeight="1" x14ac:dyDescent="0.25">
      <c r="A30" s="7"/>
      <c r="B30" s="7"/>
      <c r="C30" s="7" t="s">
        <v>532</v>
      </c>
      <c r="D30" s="7"/>
      <c r="E30" s="7"/>
      <c r="F30" s="7"/>
      <c r="G30" s="7"/>
      <c r="H30" s="7"/>
      <c r="I30" s="7"/>
      <c r="J30" s="7"/>
      <c r="K30" s="7"/>
      <c r="L30" s="9" t="s">
        <v>216</v>
      </c>
      <c r="M30" s="31">
        <v>7</v>
      </c>
      <c r="N30" s="31">
        <v>7.2</v>
      </c>
      <c r="O30" s="31">
        <v>8.3000000000000007</v>
      </c>
      <c r="P30" s="31">
        <v>4.5999999999999996</v>
      </c>
      <c r="Q30" s="31">
        <v>7.9</v>
      </c>
      <c r="R30" s="32">
        <v>10.5</v>
      </c>
      <c r="S30" s="31">
        <v>4.7</v>
      </c>
      <c r="T30" s="31">
        <v>5.0999999999999996</v>
      </c>
      <c r="U30" s="31">
        <v>6.9</v>
      </c>
    </row>
    <row r="31" spans="1:21" ht="16.5" customHeight="1" x14ac:dyDescent="0.25">
      <c r="A31" s="7"/>
      <c r="B31" s="7" t="s">
        <v>119</v>
      </c>
      <c r="C31" s="7"/>
      <c r="D31" s="7"/>
      <c r="E31" s="7"/>
      <c r="F31" s="7"/>
      <c r="G31" s="7"/>
      <c r="H31" s="7"/>
      <c r="I31" s="7"/>
      <c r="J31" s="7"/>
      <c r="K31" s="7"/>
      <c r="L31" s="9"/>
      <c r="M31" s="10"/>
      <c r="N31" s="10"/>
      <c r="O31" s="10"/>
      <c r="P31" s="10"/>
      <c r="Q31" s="10"/>
      <c r="R31" s="10"/>
      <c r="S31" s="10"/>
      <c r="T31" s="10"/>
      <c r="U31" s="10"/>
    </row>
    <row r="32" spans="1:21" ht="16.5" customHeight="1" x14ac:dyDescent="0.25">
      <c r="A32" s="7"/>
      <c r="B32" s="7"/>
      <c r="C32" s="7" t="s">
        <v>531</v>
      </c>
      <c r="D32" s="7"/>
      <c r="E32" s="7"/>
      <c r="F32" s="7"/>
      <c r="G32" s="7"/>
      <c r="H32" s="7"/>
      <c r="I32" s="7"/>
      <c r="J32" s="7"/>
      <c r="K32" s="7"/>
      <c r="L32" s="9" t="s">
        <v>216</v>
      </c>
      <c r="M32" s="31">
        <v>8.8000000000000007</v>
      </c>
      <c r="N32" s="31">
        <v>8.1999999999999993</v>
      </c>
      <c r="O32" s="32">
        <v>10.199999999999999</v>
      </c>
      <c r="P32" s="31">
        <v>6</v>
      </c>
      <c r="Q32" s="31">
        <v>9.8000000000000007</v>
      </c>
      <c r="R32" s="32">
        <v>14.5</v>
      </c>
      <c r="S32" s="31">
        <v>8.4</v>
      </c>
      <c r="T32" s="31">
        <v>6.6</v>
      </c>
      <c r="U32" s="31">
        <v>8.6999999999999993</v>
      </c>
    </row>
    <row r="33" spans="1:21" ht="16.5" customHeight="1" x14ac:dyDescent="0.25">
      <c r="A33" s="7"/>
      <c r="B33" s="7"/>
      <c r="C33" s="7" t="s">
        <v>532</v>
      </c>
      <c r="D33" s="7"/>
      <c r="E33" s="7"/>
      <c r="F33" s="7"/>
      <c r="G33" s="7"/>
      <c r="H33" s="7"/>
      <c r="I33" s="7"/>
      <c r="J33" s="7"/>
      <c r="K33" s="7"/>
      <c r="L33" s="9" t="s">
        <v>216</v>
      </c>
      <c r="M33" s="31">
        <v>6.7</v>
      </c>
      <c r="N33" s="31">
        <v>6.7</v>
      </c>
      <c r="O33" s="31">
        <v>7.9</v>
      </c>
      <c r="P33" s="31">
        <v>4.9000000000000004</v>
      </c>
      <c r="Q33" s="31">
        <v>7.5</v>
      </c>
      <c r="R33" s="32">
        <v>10</v>
      </c>
      <c r="S33" s="31">
        <v>5.9</v>
      </c>
      <c r="T33" s="31">
        <v>5.2</v>
      </c>
      <c r="U33" s="31">
        <v>6.7</v>
      </c>
    </row>
    <row r="34" spans="1:21" ht="16.5" customHeight="1" x14ac:dyDescent="0.25">
      <c r="A34" s="7"/>
      <c r="B34" s="7" t="s">
        <v>539</v>
      </c>
      <c r="C34" s="7"/>
      <c r="D34" s="7"/>
      <c r="E34" s="7"/>
      <c r="F34" s="7"/>
      <c r="G34" s="7"/>
      <c r="H34" s="7"/>
      <c r="I34" s="7"/>
      <c r="J34" s="7"/>
      <c r="K34" s="7"/>
      <c r="L34" s="9"/>
      <c r="M34" s="10"/>
      <c r="N34" s="10"/>
      <c r="O34" s="10"/>
      <c r="P34" s="10"/>
      <c r="Q34" s="10"/>
      <c r="R34" s="10"/>
      <c r="S34" s="10"/>
      <c r="T34" s="10"/>
      <c r="U34" s="10"/>
    </row>
    <row r="35" spans="1:21" ht="16.5" customHeight="1" x14ac:dyDescent="0.25">
      <c r="A35" s="7"/>
      <c r="B35" s="7"/>
      <c r="C35" s="7" t="s">
        <v>531</v>
      </c>
      <c r="D35" s="7"/>
      <c r="E35" s="7"/>
      <c r="F35" s="7"/>
      <c r="G35" s="7"/>
      <c r="H35" s="7"/>
      <c r="I35" s="7"/>
      <c r="J35" s="7"/>
      <c r="K35" s="7"/>
      <c r="L35" s="9" t="s">
        <v>216</v>
      </c>
      <c r="M35" s="31">
        <v>7.9</v>
      </c>
      <c r="N35" s="31">
        <v>8.5</v>
      </c>
      <c r="O35" s="31">
        <v>8.8000000000000007</v>
      </c>
      <c r="P35" s="31">
        <v>6</v>
      </c>
      <c r="Q35" s="31">
        <v>9.3000000000000007</v>
      </c>
      <c r="R35" s="32">
        <v>12.3</v>
      </c>
      <c r="S35" s="31">
        <v>7.5</v>
      </c>
      <c r="T35" s="31">
        <v>6.5</v>
      </c>
      <c r="U35" s="31">
        <v>8</v>
      </c>
    </row>
    <row r="36" spans="1:21" ht="16.5" customHeight="1" x14ac:dyDescent="0.25">
      <c r="A36" s="14"/>
      <c r="B36" s="14"/>
      <c r="C36" s="14" t="s">
        <v>532</v>
      </c>
      <c r="D36" s="14"/>
      <c r="E36" s="14"/>
      <c r="F36" s="14"/>
      <c r="G36" s="14"/>
      <c r="H36" s="14"/>
      <c r="I36" s="14"/>
      <c r="J36" s="14"/>
      <c r="K36" s="14"/>
      <c r="L36" s="15" t="s">
        <v>216</v>
      </c>
      <c r="M36" s="36">
        <v>5.8</v>
      </c>
      <c r="N36" s="36">
        <v>6.8</v>
      </c>
      <c r="O36" s="36">
        <v>6.7</v>
      </c>
      <c r="P36" s="36">
        <v>4.8</v>
      </c>
      <c r="Q36" s="36">
        <v>6.7</v>
      </c>
      <c r="R36" s="36">
        <v>8.6</v>
      </c>
      <c r="S36" s="36">
        <v>5.8</v>
      </c>
      <c r="T36" s="36">
        <v>5.0999999999999996</v>
      </c>
      <c r="U36" s="36">
        <v>6</v>
      </c>
    </row>
    <row r="37" spans="1:21" ht="4.5" customHeight="1" x14ac:dyDescent="0.25">
      <c r="A37" s="27"/>
      <c r="B37" s="27"/>
      <c r="C37" s="2"/>
      <c r="D37" s="2"/>
      <c r="E37" s="2"/>
      <c r="F37" s="2"/>
      <c r="G37" s="2"/>
      <c r="H37" s="2"/>
      <c r="I37" s="2"/>
      <c r="J37" s="2"/>
      <c r="K37" s="2"/>
      <c r="L37" s="2"/>
      <c r="M37" s="2"/>
      <c r="N37" s="2"/>
      <c r="O37" s="2"/>
      <c r="P37" s="2"/>
      <c r="Q37" s="2"/>
      <c r="R37" s="2"/>
      <c r="S37" s="2"/>
      <c r="T37" s="2"/>
      <c r="U37" s="2"/>
    </row>
    <row r="38" spans="1:21" ht="16.5" customHeight="1" x14ac:dyDescent="0.25">
      <c r="A38" s="55"/>
      <c r="B38" s="55"/>
      <c r="C38" s="67" t="s">
        <v>456</v>
      </c>
      <c r="D38" s="67"/>
      <c r="E38" s="67"/>
      <c r="F38" s="67"/>
      <c r="G38" s="67"/>
      <c r="H38" s="67"/>
      <c r="I38" s="67"/>
      <c r="J38" s="67"/>
      <c r="K38" s="67"/>
      <c r="L38" s="67"/>
      <c r="M38" s="67"/>
      <c r="N38" s="67"/>
      <c r="O38" s="67"/>
      <c r="P38" s="67"/>
      <c r="Q38" s="67"/>
      <c r="R38" s="67"/>
      <c r="S38" s="67"/>
      <c r="T38" s="67"/>
      <c r="U38" s="67"/>
    </row>
    <row r="39" spans="1:21" ht="16.5" customHeight="1" x14ac:dyDescent="0.25">
      <c r="A39" s="55"/>
      <c r="B39" s="55"/>
      <c r="C39" s="67" t="s">
        <v>457</v>
      </c>
      <c r="D39" s="67"/>
      <c r="E39" s="67"/>
      <c r="F39" s="67"/>
      <c r="G39" s="67"/>
      <c r="H39" s="67"/>
      <c r="I39" s="67"/>
      <c r="J39" s="67"/>
      <c r="K39" s="67"/>
      <c r="L39" s="67"/>
      <c r="M39" s="67"/>
      <c r="N39" s="67"/>
      <c r="O39" s="67"/>
      <c r="P39" s="67"/>
      <c r="Q39" s="67"/>
      <c r="R39" s="67"/>
      <c r="S39" s="67"/>
      <c r="T39" s="67"/>
      <c r="U39" s="67"/>
    </row>
    <row r="40" spans="1:21" ht="4.5" customHeight="1" x14ac:dyDescent="0.25">
      <c r="A40" s="27"/>
      <c r="B40" s="27"/>
      <c r="C40" s="2"/>
      <c r="D40" s="2"/>
      <c r="E40" s="2"/>
      <c r="F40" s="2"/>
      <c r="G40" s="2"/>
      <c r="H40" s="2"/>
      <c r="I40" s="2"/>
      <c r="J40" s="2"/>
      <c r="K40" s="2"/>
      <c r="L40" s="2"/>
      <c r="M40" s="2"/>
      <c r="N40" s="2"/>
      <c r="O40" s="2"/>
      <c r="P40" s="2"/>
      <c r="Q40" s="2"/>
      <c r="R40" s="2"/>
      <c r="S40" s="2"/>
      <c r="T40" s="2"/>
      <c r="U40" s="2"/>
    </row>
    <row r="41" spans="1:21" ht="16.5" customHeight="1" x14ac:dyDescent="0.25">
      <c r="A41" s="27" t="s">
        <v>139</v>
      </c>
      <c r="B41" s="27"/>
      <c r="C41" s="67" t="s">
        <v>540</v>
      </c>
      <c r="D41" s="67"/>
      <c r="E41" s="67"/>
      <c r="F41" s="67"/>
      <c r="G41" s="67"/>
      <c r="H41" s="67"/>
      <c r="I41" s="67"/>
      <c r="J41" s="67"/>
      <c r="K41" s="67"/>
      <c r="L41" s="67"/>
      <c r="M41" s="67"/>
      <c r="N41" s="67"/>
      <c r="O41" s="67"/>
      <c r="P41" s="67"/>
      <c r="Q41" s="67"/>
      <c r="R41" s="67"/>
      <c r="S41" s="67"/>
      <c r="T41" s="67"/>
      <c r="U41" s="67"/>
    </row>
    <row r="42" spans="1:21" ht="29.4" customHeight="1" x14ac:dyDescent="0.25">
      <c r="A42" s="27" t="s">
        <v>141</v>
      </c>
      <c r="B42" s="27"/>
      <c r="C42" s="67" t="s">
        <v>535</v>
      </c>
      <c r="D42" s="67"/>
      <c r="E42" s="67"/>
      <c r="F42" s="67"/>
      <c r="G42" s="67"/>
      <c r="H42" s="67"/>
      <c r="I42" s="67"/>
      <c r="J42" s="67"/>
      <c r="K42" s="67"/>
      <c r="L42" s="67"/>
      <c r="M42" s="67"/>
      <c r="N42" s="67"/>
      <c r="O42" s="67"/>
      <c r="P42" s="67"/>
      <c r="Q42" s="67"/>
      <c r="R42" s="67"/>
      <c r="S42" s="67"/>
      <c r="T42" s="67"/>
      <c r="U42" s="67"/>
    </row>
    <row r="43" spans="1:21" ht="29.4" customHeight="1" x14ac:dyDescent="0.25">
      <c r="A43" s="27" t="s">
        <v>144</v>
      </c>
      <c r="B43" s="27"/>
      <c r="C43" s="67" t="s">
        <v>506</v>
      </c>
      <c r="D43" s="67"/>
      <c r="E43" s="67"/>
      <c r="F43" s="67"/>
      <c r="G43" s="67"/>
      <c r="H43" s="67"/>
      <c r="I43" s="67"/>
      <c r="J43" s="67"/>
      <c r="K43" s="67"/>
      <c r="L43" s="67"/>
      <c r="M43" s="67"/>
      <c r="N43" s="67"/>
      <c r="O43" s="67"/>
      <c r="P43" s="67"/>
      <c r="Q43" s="67"/>
      <c r="R43" s="67"/>
      <c r="S43" s="67"/>
      <c r="T43" s="67"/>
      <c r="U43" s="67"/>
    </row>
    <row r="44" spans="1:21" ht="4.5" customHeight="1" x14ac:dyDescent="0.25"/>
    <row r="45" spans="1:21" ht="68.099999999999994" customHeight="1" x14ac:dyDescent="0.25">
      <c r="A45" s="28" t="s">
        <v>167</v>
      </c>
      <c r="B45" s="27"/>
      <c r="C45" s="27"/>
      <c r="D45" s="27"/>
      <c r="E45" s="67" t="s">
        <v>541</v>
      </c>
      <c r="F45" s="67"/>
      <c r="G45" s="67"/>
      <c r="H45" s="67"/>
      <c r="I45" s="67"/>
      <c r="J45" s="67"/>
      <c r="K45" s="67"/>
      <c r="L45" s="67"/>
      <c r="M45" s="67"/>
      <c r="N45" s="67"/>
      <c r="O45" s="67"/>
      <c r="P45" s="67"/>
      <c r="Q45" s="67"/>
      <c r="R45" s="67"/>
      <c r="S45" s="67"/>
      <c r="T45" s="67"/>
      <c r="U45" s="67"/>
    </row>
  </sheetData>
  <mergeCells count="8">
    <mergeCell ref="C42:U42"/>
    <mergeCell ref="C43:U43"/>
    <mergeCell ref="E45:U45"/>
    <mergeCell ref="A3:U3"/>
    <mergeCell ref="K1:U1"/>
    <mergeCell ref="C38:U38"/>
    <mergeCell ref="C39:U39"/>
    <mergeCell ref="C41:U41"/>
  </mergeCells>
  <pageMargins left="0.7" right="0.7" top="0.75" bottom="0.75" header="0.3" footer="0.3"/>
  <pageSetup paperSize="9" fitToHeight="0" orientation="landscape" horizontalDpi="300" verticalDpi="300"/>
  <headerFooter scaleWithDoc="0" alignWithMargins="0">
    <oddHeader>&amp;C&amp;"Arial"&amp;8TABLE 15A.22</oddHeader>
    <oddFooter>&amp;L&amp;"Arial"&amp;8REPORT ON
GOVERNMENT
SERVICES 2022&amp;R&amp;"Arial"&amp;8SERVICES FOR PEOPLE
WITH DISABILITY
PAGE &amp;B&amp;P&amp;B</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U52"/>
  <sheetViews>
    <sheetView showGridLines="0" workbookViewId="0"/>
  </sheetViews>
  <sheetFormatPr defaultRowHeight="13.2" x14ac:dyDescent="0.25"/>
  <cols>
    <col min="1" max="10" width="1.6640625" customWidth="1"/>
    <col min="11" max="11" width="31.6640625" customWidth="1"/>
    <col min="12" max="12" width="5.44140625" customWidth="1"/>
    <col min="13" max="21" width="8.109375" customWidth="1"/>
  </cols>
  <sheetData>
    <row r="1" spans="1:21" ht="33.9" customHeight="1" x14ac:dyDescent="0.25">
      <c r="A1" s="8" t="s">
        <v>542</v>
      </c>
      <c r="B1" s="8"/>
      <c r="C1" s="8"/>
      <c r="D1" s="8"/>
      <c r="E1" s="8"/>
      <c r="F1" s="8"/>
      <c r="G1" s="8"/>
      <c r="H1" s="8"/>
      <c r="I1" s="8"/>
      <c r="J1" s="8"/>
      <c r="K1" s="72" t="s">
        <v>543</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103</v>
      </c>
    </row>
    <row r="3" spans="1:21" ht="16.5" customHeight="1" x14ac:dyDescent="0.25">
      <c r="A3" s="7" t="s">
        <v>480</v>
      </c>
      <c r="B3" s="7"/>
      <c r="C3" s="7"/>
      <c r="D3" s="7"/>
      <c r="E3" s="7"/>
      <c r="F3" s="7"/>
      <c r="G3" s="7"/>
      <c r="H3" s="7"/>
      <c r="I3" s="7"/>
      <c r="J3" s="7"/>
      <c r="K3" s="7"/>
      <c r="L3" s="9"/>
      <c r="M3" s="10"/>
      <c r="N3" s="10"/>
      <c r="O3" s="10"/>
      <c r="P3" s="10"/>
      <c r="Q3" s="10"/>
      <c r="R3" s="10"/>
      <c r="S3" s="10"/>
      <c r="T3" s="10"/>
      <c r="U3" s="10"/>
    </row>
    <row r="4" spans="1:21" ht="16.5" customHeight="1" x14ac:dyDescent="0.25">
      <c r="A4" s="7"/>
      <c r="B4" s="7" t="s">
        <v>481</v>
      </c>
      <c r="C4" s="7"/>
      <c r="D4" s="7"/>
      <c r="E4" s="7"/>
      <c r="F4" s="7"/>
      <c r="G4" s="7"/>
      <c r="H4" s="7"/>
      <c r="I4" s="7"/>
      <c r="J4" s="7"/>
      <c r="K4" s="7"/>
      <c r="L4" s="9"/>
      <c r="M4" s="10"/>
      <c r="N4" s="10"/>
      <c r="O4" s="10"/>
      <c r="P4" s="10"/>
      <c r="Q4" s="10"/>
      <c r="R4" s="10"/>
      <c r="S4" s="10"/>
      <c r="T4" s="10"/>
      <c r="U4" s="10"/>
    </row>
    <row r="5" spans="1:21" ht="16.5" customHeight="1" x14ac:dyDescent="0.25">
      <c r="A5" s="7"/>
      <c r="B5" s="7"/>
      <c r="C5" s="7" t="s">
        <v>351</v>
      </c>
      <c r="D5" s="7"/>
      <c r="E5" s="7"/>
      <c r="F5" s="7"/>
      <c r="G5" s="7"/>
      <c r="H5" s="7"/>
      <c r="I5" s="7"/>
      <c r="J5" s="7"/>
      <c r="K5" s="7"/>
      <c r="L5" s="9"/>
      <c r="M5" s="10"/>
      <c r="N5" s="10"/>
      <c r="O5" s="10"/>
      <c r="P5" s="10"/>
      <c r="Q5" s="10"/>
      <c r="R5" s="10"/>
      <c r="S5" s="10"/>
      <c r="T5" s="10"/>
      <c r="U5" s="10"/>
    </row>
    <row r="6" spans="1:21" ht="16.5" customHeight="1" x14ac:dyDescent="0.25">
      <c r="A6" s="7"/>
      <c r="B6" s="7"/>
      <c r="C6" s="7"/>
      <c r="D6" s="7" t="s">
        <v>544</v>
      </c>
      <c r="E6" s="7"/>
      <c r="F6" s="7"/>
      <c r="G6" s="7"/>
      <c r="H6" s="7"/>
      <c r="I6" s="7"/>
      <c r="J6" s="7"/>
      <c r="K6" s="7"/>
      <c r="L6" s="9" t="s">
        <v>367</v>
      </c>
      <c r="M6" s="31">
        <v>5.7</v>
      </c>
      <c r="N6" s="31">
        <v>6.3</v>
      </c>
      <c r="O6" s="31">
        <v>5.7</v>
      </c>
      <c r="P6" s="31">
        <v>5</v>
      </c>
      <c r="Q6" s="31">
        <v>7.9</v>
      </c>
      <c r="R6" s="31">
        <v>5.7</v>
      </c>
      <c r="S6" s="31">
        <v>7.5</v>
      </c>
      <c r="T6" s="32">
        <v>10.5</v>
      </c>
      <c r="U6" s="31">
        <v>6</v>
      </c>
    </row>
    <row r="7" spans="1:21" ht="16.5" customHeight="1" x14ac:dyDescent="0.25">
      <c r="A7" s="7"/>
      <c r="B7" s="7"/>
      <c r="C7" s="7"/>
      <c r="D7" s="7" t="s">
        <v>545</v>
      </c>
      <c r="E7" s="7"/>
      <c r="F7" s="7"/>
      <c r="G7" s="7"/>
      <c r="H7" s="7"/>
      <c r="I7" s="7"/>
      <c r="J7" s="7"/>
      <c r="K7" s="7"/>
      <c r="L7" s="9" t="s">
        <v>367</v>
      </c>
      <c r="M7" s="29">
        <v>343.1</v>
      </c>
      <c r="N7" s="29">
        <v>359.3</v>
      </c>
      <c r="O7" s="29">
        <v>332.5</v>
      </c>
      <c r="P7" s="29">
        <v>301.8</v>
      </c>
      <c r="Q7" s="29">
        <v>374.8</v>
      </c>
      <c r="R7" s="29">
        <v>199.8</v>
      </c>
      <c r="S7" s="29">
        <v>557.1</v>
      </c>
      <c r="T7" s="29">
        <v>450</v>
      </c>
      <c r="U7" s="29">
        <v>348.4</v>
      </c>
    </row>
    <row r="8" spans="1:21" ht="16.5" customHeight="1" x14ac:dyDescent="0.25">
      <c r="A8" s="7"/>
      <c r="B8" s="7"/>
      <c r="C8" s="7" t="s">
        <v>353</v>
      </c>
      <c r="D8" s="7"/>
      <c r="E8" s="7"/>
      <c r="F8" s="7"/>
      <c r="G8" s="7"/>
      <c r="H8" s="7"/>
      <c r="I8" s="7"/>
      <c r="J8" s="7"/>
      <c r="K8" s="7"/>
      <c r="L8" s="9"/>
      <c r="M8" s="10"/>
      <c r="N8" s="10"/>
      <c r="O8" s="10"/>
      <c r="P8" s="10"/>
      <c r="Q8" s="10"/>
      <c r="R8" s="10"/>
      <c r="S8" s="10"/>
      <c r="T8" s="10"/>
      <c r="U8" s="10"/>
    </row>
    <row r="9" spans="1:21" ht="16.5" customHeight="1" x14ac:dyDescent="0.25">
      <c r="A9" s="7"/>
      <c r="B9" s="7"/>
      <c r="C9" s="7"/>
      <c r="D9" s="7" t="s">
        <v>546</v>
      </c>
      <c r="E9" s="7"/>
      <c r="F9" s="7"/>
      <c r="G9" s="7"/>
      <c r="H9" s="7"/>
      <c r="I9" s="7"/>
      <c r="J9" s="7"/>
      <c r="K9" s="7"/>
      <c r="L9" s="9" t="s">
        <v>367</v>
      </c>
      <c r="M9" s="32">
        <v>23</v>
      </c>
      <c r="N9" s="32">
        <v>24</v>
      </c>
      <c r="O9" s="32">
        <v>20</v>
      </c>
      <c r="P9" s="32">
        <v>15.7</v>
      </c>
      <c r="Q9" s="32">
        <v>27.4</v>
      </c>
      <c r="R9" s="32">
        <v>21.3</v>
      </c>
      <c r="S9" s="32">
        <v>23.7</v>
      </c>
      <c r="T9" s="32">
        <v>22</v>
      </c>
      <c r="U9" s="32">
        <v>22.1</v>
      </c>
    </row>
    <row r="10" spans="1:21" ht="16.5" customHeight="1" x14ac:dyDescent="0.25">
      <c r="A10" s="7"/>
      <c r="B10" s="7"/>
      <c r="C10" s="7"/>
      <c r="D10" s="7" t="s">
        <v>547</v>
      </c>
      <c r="E10" s="7"/>
      <c r="F10" s="7"/>
      <c r="G10" s="7"/>
      <c r="H10" s="7"/>
      <c r="I10" s="7"/>
      <c r="J10" s="7"/>
      <c r="K10" s="7"/>
      <c r="L10" s="9" t="s">
        <v>367</v>
      </c>
      <c r="M10" s="29">
        <v>893.5</v>
      </c>
      <c r="N10" s="29">
        <v>882.9</v>
      </c>
      <c r="O10" s="29">
        <v>749</v>
      </c>
      <c r="P10" s="29">
        <v>746.2</v>
      </c>
      <c r="Q10" s="29">
        <v>963.5</v>
      </c>
      <c r="R10" s="29">
        <v>822.2</v>
      </c>
      <c r="S10" s="41">
        <v>1032.0999999999999</v>
      </c>
      <c r="T10" s="41">
        <v>1035.5999999999999</v>
      </c>
      <c r="U10" s="29">
        <v>850.5</v>
      </c>
    </row>
    <row r="11" spans="1:21" ht="16.5" customHeight="1" x14ac:dyDescent="0.25">
      <c r="A11" s="7"/>
      <c r="B11" s="7" t="s">
        <v>315</v>
      </c>
      <c r="C11" s="7"/>
      <c r="D11" s="7"/>
      <c r="E11" s="7"/>
      <c r="F11" s="7"/>
      <c r="G11" s="7"/>
      <c r="H11" s="7"/>
      <c r="I11" s="7"/>
      <c r="J11" s="7"/>
      <c r="K11" s="7"/>
      <c r="L11" s="9"/>
      <c r="M11" s="10"/>
      <c r="N11" s="10"/>
      <c r="O11" s="10"/>
      <c r="P11" s="10"/>
      <c r="Q11" s="10"/>
      <c r="R11" s="10"/>
      <c r="S11" s="10"/>
      <c r="T11" s="10"/>
      <c r="U11" s="10"/>
    </row>
    <row r="12" spans="1:21" ht="16.5" customHeight="1" x14ac:dyDescent="0.25">
      <c r="A12" s="7"/>
      <c r="B12" s="7"/>
      <c r="C12" s="7" t="s">
        <v>548</v>
      </c>
      <c r="D12" s="7"/>
      <c r="E12" s="7"/>
      <c r="F12" s="7"/>
      <c r="G12" s="7"/>
      <c r="H12" s="7"/>
      <c r="I12" s="7"/>
      <c r="J12" s="7"/>
      <c r="K12" s="7"/>
      <c r="L12" s="9" t="s">
        <v>317</v>
      </c>
      <c r="M12" s="29">
        <v>207</v>
      </c>
      <c r="N12" s="32">
        <v>44</v>
      </c>
      <c r="O12" s="32">
        <v>33</v>
      </c>
      <c r="P12" s="41">
        <v>5046</v>
      </c>
      <c r="Q12" s="32">
        <v>49</v>
      </c>
      <c r="R12" s="32">
        <v>10</v>
      </c>
      <c r="S12" s="32">
        <v>70</v>
      </c>
      <c r="T12" s="31">
        <v>7</v>
      </c>
      <c r="U12" s="41">
        <v>5466</v>
      </c>
    </row>
    <row r="13" spans="1:21" ht="16.5" customHeight="1" x14ac:dyDescent="0.25">
      <c r="A13" s="7"/>
      <c r="B13" s="7" t="s">
        <v>481</v>
      </c>
      <c r="C13" s="7"/>
      <c r="D13" s="7"/>
      <c r="E13" s="7"/>
      <c r="F13" s="7"/>
      <c r="G13" s="7"/>
      <c r="H13" s="7"/>
      <c r="I13" s="7"/>
      <c r="J13" s="7"/>
      <c r="K13" s="7"/>
      <c r="L13" s="9"/>
      <c r="M13" s="10"/>
      <c r="N13" s="10"/>
      <c r="O13" s="10"/>
      <c r="P13" s="10"/>
      <c r="Q13" s="10"/>
      <c r="R13" s="10"/>
      <c r="S13" s="10"/>
      <c r="T13" s="10"/>
      <c r="U13" s="10"/>
    </row>
    <row r="14" spans="1:21" ht="16.5" customHeight="1" x14ac:dyDescent="0.25">
      <c r="A14" s="7"/>
      <c r="B14" s="7"/>
      <c r="C14" s="7" t="s">
        <v>549</v>
      </c>
      <c r="D14" s="7"/>
      <c r="E14" s="7"/>
      <c r="F14" s="7"/>
      <c r="G14" s="7"/>
      <c r="H14" s="7"/>
      <c r="I14" s="7"/>
      <c r="J14" s="7"/>
      <c r="K14" s="7"/>
      <c r="L14" s="9"/>
      <c r="M14" s="10"/>
      <c r="N14" s="10"/>
      <c r="O14" s="10"/>
      <c r="P14" s="10"/>
      <c r="Q14" s="10"/>
      <c r="R14" s="10"/>
      <c r="S14" s="10"/>
      <c r="T14" s="10"/>
      <c r="U14" s="10"/>
    </row>
    <row r="15" spans="1:21" ht="16.5" customHeight="1" x14ac:dyDescent="0.25">
      <c r="A15" s="7"/>
      <c r="B15" s="7"/>
      <c r="C15" s="7"/>
      <c r="D15" s="7" t="s">
        <v>550</v>
      </c>
      <c r="E15" s="7"/>
      <c r="F15" s="7"/>
      <c r="G15" s="7"/>
      <c r="H15" s="7"/>
      <c r="I15" s="7"/>
      <c r="J15" s="7"/>
      <c r="K15" s="7"/>
      <c r="L15" s="9" t="s">
        <v>367</v>
      </c>
      <c r="M15" s="32">
        <v>17.3</v>
      </c>
      <c r="N15" s="32">
        <v>18.100000000000001</v>
      </c>
      <c r="O15" s="32">
        <v>17.600000000000001</v>
      </c>
      <c r="P15" s="32">
        <v>14.9</v>
      </c>
      <c r="Q15" s="32">
        <v>23.1</v>
      </c>
      <c r="R15" s="32">
        <v>19.600000000000001</v>
      </c>
      <c r="S15" s="32">
        <v>19.3</v>
      </c>
      <c r="T15" s="32">
        <v>17.2</v>
      </c>
      <c r="U15" s="32">
        <v>17.8</v>
      </c>
    </row>
    <row r="16" spans="1:21" ht="16.5" customHeight="1" x14ac:dyDescent="0.25">
      <c r="A16" s="7" t="s">
        <v>325</v>
      </c>
      <c r="B16" s="7"/>
      <c r="C16" s="7"/>
      <c r="D16" s="7"/>
      <c r="E16" s="7"/>
      <c r="F16" s="7"/>
      <c r="G16" s="7"/>
      <c r="H16" s="7"/>
      <c r="I16" s="7"/>
      <c r="J16" s="7"/>
      <c r="K16" s="7"/>
      <c r="L16" s="9"/>
      <c r="M16" s="10"/>
      <c r="N16" s="10"/>
      <c r="O16" s="10"/>
      <c r="P16" s="10"/>
      <c r="Q16" s="10"/>
      <c r="R16" s="10"/>
      <c r="S16" s="10"/>
      <c r="T16" s="10"/>
      <c r="U16" s="10"/>
    </row>
    <row r="17" spans="1:21" ht="16.5" customHeight="1" x14ac:dyDescent="0.25">
      <c r="A17" s="7"/>
      <c r="B17" s="7" t="s">
        <v>481</v>
      </c>
      <c r="C17" s="7"/>
      <c r="D17" s="7"/>
      <c r="E17" s="7"/>
      <c r="F17" s="7"/>
      <c r="G17" s="7"/>
      <c r="H17" s="7"/>
      <c r="I17" s="7"/>
      <c r="J17" s="7"/>
      <c r="K17" s="7"/>
      <c r="L17" s="9"/>
      <c r="M17" s="10"/>
      <c r="N17" s="10"/>
      <c r="O17" s="10"/>
      <c r="P17" s="10"/>
      <c r="Q17" s="10"/>
      <c r="R17" s="10"/>
      <c r="S17" s="10"/>
      <c r="T17" s="10"/>
      <c r="U17" s="10"/>
    </row>
    <row r="18" spans="1:21" ht="16.5" customHeight="1" x14ac:dyDescent="0.25">
      <c r="A18" s="7"/>
      <c r="B18" s="7"/>
      <c r="C18" s="7" t="s">
        <v>351</v>
      </c>
      <c r="D18" s="7"/>
      <c r="E18" s="7"/>
      <c r="F18" s="7"/>
      <c r="G18" s="7"/>
      <c r="H18" s="7"/>
      <c r="I18" s="7"/>
      <c r="J18" s="7"/>
      <c r="K18" s="7"/>
      <c r="L18" s="9"/>
      <c r="M18" s="10"/>
      <c r="N18" s="10"/>
      <c r="O18" s="10"/>
      <c r="P18" s="10"/>
      <c r="Q18" s="10"/>
      <c r="R18" s="10"/>
      <c r="S18" s="10"/>
      <c r="T18" s="10"/>
      <c r="U18" s="10"/>
    </row>
    <row r="19" spans="1:21" ht="16.5" customHeight="1" x14ac:dyDescent="0.25">
      <c r="A19" s="7"/>
      <c r="B19" s="7"/>
      <c r="C19" s="7"/>
      <c r="D19" s="7" t="s">
        <v>544</v>
      </c>
      <c r="E19" s="7"/>
      <c r="F19" s="7"/>
      <c r="G19" s="7"/>
      <c r="H19" s="7"/>
      <c r="I19" s="7"/>
      <c r="J19" s="7"/>
      <c r="K19" s="7"/>
      <c r="L19" s="9" t="s">
        <v>367</v>
      </c>
      <c r="M19" s="31">
        <v>4.7</v>
      </c>
      <c r="N19" s="31">
        <v>5.3</v>
      </c>
      <c r="O19" s="31">
        <v>4.5</v>
      </c>
      <c r="P19" s="31">
        <v>4</v>
      </c>
      <c r="Q19" s="31">
        <v>6.7</v>
      </c>
      <c r="R19" s="31">
        <v>4.7</v>
      </c>
      <c r="S19" s="31">
        <v>6.8</v>
      </c>
      <c r="T19" s="31">
        <v>8.6999999999999993</v>
      </c>
      <c r="U19" s="31">
        <v>5</v>
      </c>
    </row>
    <row r="20" spans="1:21" ht="16.5" customHeight="1" x14ac:dyDescent="0.25">
      <c r="A20" s="7"/>
      <c r="B20" s="7"/>
      <c r="C20" s="7"/>
      <c r="D20" s="7" t="s">
        <v>545</v>
      </c>
      <c r="E20" s="7"/>
      <c r="F20" s="7"/>
      <c r="G20" s="7"/>
      <c r="H20" s="7"/>
      <c r="I20" s="7"/>
      <c r="J20" s="7"/>
      <c r="K20" s="7"/>
      <c r="L20" s="9" t="s">
        <v>367</v>
      </c>
      <c r="M20" s="29">
        <v>364.2</v>
      </c>
      <c r="N20" s="29">
        <v>366.3</v>
      </c>
      <c r="O20" s="29">
        <v>334.1</v>
      </c>
      <c r="P20" s="29">
        <v>303.60000000000002</v>
      </c>
      <c r="Q20" s="29">
        <v>372.3</v>
      </c>
      <c r="R20" s="29">
        <v>210</v>
      </c>
      <c r="S20" s="29">
        <v>563.5</v>
      </c>
      <c r="T20" s="29">
        <v>484.4</v>
      </c>
      <c r="U20" s="29">
        <v>359.7</v>
      </c>
    </row>
    <row r="21" spans="1:21" ht="16.5" customHeight="1" x14ac:dyDescent="0.25">
      <c r="A21" s="7"/>
      <c r="B21" s="7"/>
      <c r="C21" s="7" t="s">
        <v>353</v>
      </c>
      <c r="D21" s="7"/>
      <c r="E21" s="7"/>
      <c r="F21" s="7"/>
      <c r="G21" s="7"/>
      <c r="H21" s="7"/>
      <c r="I21" s="7"/>
      <c r="J21" s="7"/>
      <c r="K21" s="7"/>
      <c r="L21" s="9"/>
      <c r="M21" s="10"/>
      <c r="N21" s="10"/>
      <c r="O21" s="10"/>
      <c r="P21" s="10"/>
      <c r="Q21" s="10"/>
      <c r="R21" s="10"/>
      <c r="S21" s="10"/>
      <c r="T21" s="10"/>
      <c r="U21" s="10"/>
    </row>
    <row r="22" spans="1:21" ht="16.5" customHeight="1" x14ac:dyDescent="0.25">
      <c r="A22" s="7"/>
      <c r="B22" s="7"/>
      <c r="C22" s="7"/>
      <c r="D22" s="7" t="s">
        <v>546</v>
      </c>
      <c r="E22" s="7"/>
      <c r="F22" s="7"/>
      <c r="G22" s="7"/>
      <c r="H22" s="7"/>
      <c r="I22" s="7"/>
      <c r="J22" s="7"/>
      <c r="K22" s="7"/>
      <c r="L22" s="9" t="s">
        <v>367</v>
      </c>
      <c r="M22" s="32">
        <v>20</v>
      </c>
      <c r="N22" s="32">
        <v>20.9</v>
      </c>
      <c r="O22" s="32">
        <v>16.2</v>
      </c>
      <c r="P22" s="32">
        <v>12.2</v>
      </c>
      <c r="Q22" s="32">
        <v>23.7</v>
      </c>
      <c r="R22" s="32">
        <v>17.899999999999999</v>
      </c>
      <c r="S22" s="32">
        <v>21.4</v>
      </c>
      <c r="T22" s="32">
        <v>17.7</v>
      </c>
      <c r="U22" s="32">
        <v>18.7</v>
      </c>
    </row>
    <row r="23" spans="1:21" ht="16.5" customHeight="1" x14ac:dyDescent="0.25">
      <c r="A23" s="7"/>
      <c r="B23" s="7"/>
      <c r="C23" s="7"/>
      <c r="D23" s="7" t="s">
        <v>547</v>
      </c>
      <c r="E23" s="7"/>
      <c r="F23" s="7"/>
      <c r="G23" s="7"/>
      <c r="H23" s="7"/>
      <c r="I23" s="7"/>
      <c r="J23" s="7"/>
      <c r="K23" s="7"/>
      <c r="L23" s="9" t="s">
        <v>367</v>
      </c>
      <c r="M23" s="29">
        <v>989.4</v>
      </c>
      <c r="N23" s="29">
        <v>926.8</v>
      </c>
      <c r="O23" s="29">
        <v>775.6</v>
      </c>
      <c r="P23" s="29">
        <v>716.7</v>
      </c>
      <c r="Q23" s="29">
        <v>965</v>
      </c>
      <c r="R23" s="29">
        <v>880.9</v>
      </c>
      <c r="S23" s="41">
        <v>1043.5999999999999</v>
      </c>
      <c r="T23" s="41">
        <v>1164.5</v>
      </c>
      <c r="U23" s="29">
        <v>897.4</v>
      </c>
    </row>
    <row r="24" spans="1:21" ht="16.5" customHeight="1" x14ac:dyDescent="0.25">
      <c r="A24" s="7"/>
      <c r="B24" s="7" t="s">
        <v>315</v>
      </c>
      <c r="C24" s="7"/>
      <c r="D24" s="7"/>
      <c r="E24" s="7"/>
      <c r="F24" s="7"/>
      <c r="G24" s="7"/>
      <c r="H24" s="7"/>
      <c r="I24" s="7"/>
      <c r="J24" s="7"/>
      <c r="K24" s="7"/>
      <c r="L24" s="9"/>
      <c r="M24" s="10"/>
      <c r="N24" s="10"/>
      <c r="O24" s="10"/>
      <c r="P24" s="10"/>
      <c r="Q24" s="10"/>
      <c r="R24" s="10"/>
      <c r="S24" s="10"/>
      <c r="T24" s="10"/>
      <c r="U24" s="10"/>
    </row>
    <row r="25" spans="1:21" ht="16.5" customHeight="1" x14ac:dyDescent="0.25">
      <c r="A25" s="7"/>
      <c r="B25" s="7"/>
      <c r="C25" s="7" t="s">
        <v>548</v>
      </c>
      <c r="D25" s="7"/>
      <c r="E25" s="7"/>
      <c r="F25" s="7"/>
      <c r="G25" s="7"/>
      <c r="H25" s="7"/>
      <c r="I25" s="7"/>
      <c r="J25" s="7"/>
      <c r="K25" s="7"/>
      <c r="L25" s="9" t="s">
        <v>317</v>
      </c>
      <c r="M25" s="29">
        <v>255</v>
      </c>
      <c r="N25" s="29">
        <v>216</v>
      </c>
      <c r="O25" s="32">
        <v>32</v>
      </c>
      <c r="P25" s="41">
        <v>5589</v>
      </c>
      <c r="Q25" s="32">
        <v>99</v>
      </c>
      <c r="R25" s="32">
        <v>16</v>
      </c>
      <c r="S25" s="29">
        <v>101</v>
      </c>
      <c r="T25" s="31">
        <v>9</v>
      </c>
      <c r="U25" s="41">
        <v>6317</v>
      </c>
    </row>
    <row r="26" spans="1:21" ht="16.5" customHeight="1" x14ac:dyDescent="0.25">
      <c r="A26" s="7"/>
      <c r="B26" s="7" t="s">
        <v>481</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549</v>
      </c>
      <c r="D27" s="7"/>
      <c r="E27" s="7"/>
      <c r="F27" s="7"/>
      <c r="G27" s="7"/>
      <c r="H27" s="7"/>
      <c r="I27" s="7"/>
      <c r="J27" s="7"/>
      <c r="K27" s="7"/>
      <c r="L27" s="9"/>
      <c r="M27" s="10"/>
      <c r="N27" s="10"/>
      <c r="O27" s="10"/>
      <c r="P27" s="10"/>
      <c r="Q27" s="10"/>
      <c r="R27" s="10"/>
      <c r="S27" s="10"/>
      <c r="T27" s="10"/>
      <c r="U27" s="10"/>
    </row>
    <row r="28" spans="1:21" ht="16.5" customHeight="1" x14ac:dyDescent="0.25">
      <c r="A28" s="7"/>
      <c r="B28" s="7"/>
      <c r="C28" s="7"/>
      <c r="D28" s="7" t="s">
        <v>550</v>
      </c>
      <c r="E28" s="7"/>
      <c r="F28" s="7"/>
      <c r="G28" s="7"/>
      <c r="H28" s="7"/>
      <c r="I28" s="7"/>
      <c r="J28" s="7"/>
      <c r="K28" s="7"/>
      <c r="L28" s="9" t="s">
        <v>367</v>
      </c>
      <c r="M28" s="32">
        <v>15.1</v>
      </c>
      <c r="N28" s="32">
        <v>15.7</v>
      </c>
      <c r="O28" s="32">
        <v>14.2</v>
      </c>
      <c r="P28" s="32">
        <v>12.2</v>
      </c>
      <c r="Q28" s="32">
        <v>20</v>
      </c>
      <c r="R28" s="32">
        <v>16.5</v>
      </c>
      <c r="S28" s="32">
        <v>17.600000000000001</v>
      </c>
      <c r="T28" s="32">
        <v>14</v>
      </c>
      <c r="U28" s="32">
        <v>15.2</v>
      </c>
    </row>
    <row r="29" spans="1:21" ht="16.5" customHeight="1" x14ac:dyDescent="0.25">
      <c r="A29" s="7" t="s">
        <v>326</v>
      </c>
      <c r="B29" s="7"/>
      <c r="C29" s="7"/>
      <c r="D29" s="7"/>
      <c r="E29" s="7"/>
      <c r="F29" s="7"/>
      <c r="G29" s="7"/>
      <c r="H29" s="7"/>
      <c r="I29" s="7"/>
      <c r="J29" s="7"/>
      <c r="K29" s="7"/>
      <c r="L29" s="9"/>
      <c r="M29" s="10"/>
      <c r="N29" s="10"/>
      <c r="O29" s="10"/>
      <c r="P29" s="10"/>
      <c r="Q29" s="10"/>
      <c r="R29" s="10"/>
      <c r="S29" s="10"/>
      <c r="T29" s="10"/>
      <c r="U29" s="10"/>
    </row>
    <row r="30" spans="1:21" ht="16.5" customHeight="1" x14ac:dyDescent="0.25">
      <c r="A30" s="7"/>
      <c r="B30" s="7" t="s">
        <v>481</v>
      </c>
      <c r="C30" s="7"/>
      <c r="D30" s="7"/>
      <c r="E30" s="7"/>
      <c r="F30" s="7"/>
      <c r="G30" s="7"/>
      <c r="H30" s="7"/>
      <c r="I30" s="7"/>
      <c r="J30" s="7"/>
      <c r="K30" s="7"/>
      <c r="L30" s="9"/>
      <c r="M30" s="10"/>
      <c r="N30" s="10"/>
      <c r="O30" s="10"/>
      <c r="P30" s="10"/>
      <c r="Q30" s="10"/>
      <c r="R30" s="10"/>
      <c r="S30" s="10"/>
      <c r="T30" s="10"/>
      <c r="U30" s="10"/>
    </row>
    <row r="31" spans="1:21" ht="16.5" customHeight="1" x14ac:dyDescent="0.25">
      <c r="A31" s="7"/>
      <c r="B31" s="7"/>
      <c r="C31" s="7" t="s">
        <v>351</v>
      </c>
      <c r="D31" s="7"/>
      <c r="E31" s="7"/>
      <c r="F31" s="7"/>
      <c r="G31" s="7"/>
      <c r="H31" s="7"/>
      <c r="I31" s="7"/>
      <c r="J31" s="7"/>
      <c r="K31" s="7"/>
      <c r="L31" s="9"/>
      <c r="M31" s="10"/>
      <c r="N31" s="10"/>
      <c r="O31" s="10"/>
      <c r="P31" s="10"/>
      <c r="Q31" s="10"/>
      <c r="R31" s="10"/>
      <c r="S31" s="10"/>
      <c r="T31" s="10"/>
      <c r="U31" s="10"/>
    </row>
    <row r="32" spans="1:21" ht="16.5" customHeight="1" x14ac:dyDescent="0.25">
      <c r="A32" s="7"/>
      <c r="B32" s="7"/>
      <c r="C32" s="7"/>
      <c r="D32" s="7" t="s">
        <v>544</v>
      </c>
      <c r="E32" s="7"/>
      <c r="F32" s="7"/>
      <c r="G32" s="7"/>
      <c r="H32" s="7"/>
      <c r="I32" s="7"/>
      <c r="J32" s="7"/>
      <c r="K32" s="7"/>
      <c r="L32" s="9" t="s">
        <v>367</v>
      </c>
      <c r="M32" s="31">
        <v>3.6</v>
      </c>
      <c r="N32" s="31">
        <v>3.4</v>
      </c>
      <c r="O32" s="31">
        <v>2.9</v>
      </c>
      <c r="P32" s="31">
        <v>1.5</v>
      </c>
      <c r="Q32" s="31">
        <v>4.8</v>
      </c>
      <c r="R32" s="31">
        <v>3.4</v>
      </c>
      <c r="S32" s="31">
        <v>6</v>
      </c>
      <c r="T32" s="31">
        <v>6.3</v>
      </c>
      <c r="U32" s="31">
        <v>3.4</v>
      </c>
    </row>
    <row r="33" spans="1:21" ht="16.5" customHeight="1" x14ac:dyDescent="0.25">
      <c r="A33" s="7"/>
      <c r="B33" s="7"/>
      <c r="C33" s="7"/>
      <c r="D33" s="7" t="s">
        <v>545</v>
      </c>
      <c r="E33" s="7"/>
      <c r="F33" s="7"/>
      <c r="G33" s="7"/>
      <c r="H33" s="7"/>
      <c r="I33" s="7"/>
      <c r="J33" s="7"/>
      <c r="K33" s="7"/>
      <c r="L33" s="9" t="s">
        <v>367</v>
      </c>
      <c r="M33" s="29">
        <v>246.6</v>
      </c>
      <c r="N33" s="29">
        <v>248.1</v>
      </c>
      <c r="O33" s="29">
        <v>200.6</v>
      </c>
      <c r="P33" s="29">
        <v>117.5</v>
      </c>
      <c r="Q33" s="29">
        <v>269.39999999999998</v>
      </c>
      <c r="R33" s="29">
        <v>125.2</v>
      </c>
      <c r="S33" s="29">
        <v>543</v>
      </c>
      <c r="T33" s="29">
        <v>392.5</v>
      </c>
      <c r="U33" s="29">
        <v>236.7</v>
      </c>
    </row>
    <row r="34" spans="1:21" ht="16.5" customHeight="1" x14ac:dyDescent="0.25">
      <c r="A34" s="7"/>
      <c r="B34" s="7"/>
      <c r="C34" s="7" t="s">
        <v>353</v>
      </c>
      <c r="D34" s="7"/>
      <c r="E34" s="7"/>
      <c r="F34" s="7"/>
      <c r="G34" s="7"/>
      <c r="H34" s="7"/>
      <c r="I34" s="7"/>
      <c r="J34" s="7"/>
      <c r="K34" s="7"/>
      <c r="L34" s="9"/>
      <c r="M34" s="10"/>
      <c r="N34" s="10"/>
      <c r="O34" s="10"/>
      <c r="P34" s="10"/>
      <c r="Q34" s="10"/>
      <c r="R34" s="10"/>
      <c r="S34" s="10"/>
      <c r="T34" s="10"/>
      <c r="U34" s="10"/>
    </row>
    <row r="35" spans="1:21" ht="16.5" customHeight="1" x14ac:dyDescent="0.25">
      <c r="A35" s="7"/>
      <c r="B35" s="7"/>
      <c r="C35" s="7"/>
      <c r="D35" s="7" t="s">
        <v>546</v>
      </c>
      <c r="E35" s="7"/>
      <c r="F35" s="7"/>
      <c r="G35" s="7"/>
      <c r="H35" s="7"/>
      <c r="I35" s="7"/>
      <c r="J35" s="7"/>
      <c r="K35" s="7"/>
      <c r="L35" s="9" t="s">
        <v>367</v>
      </c>
      <c r="M35" s="32">
        <v>16.5</v>
      </c>
      <c r="N35" s="32">
        <v>15.4</v>
      </c>
      <c r="O35" s="32">
        <v>11.2</v>
      </c>
      <c r="P35" s="31">
        <v>4.9000000000000004</v>
      </c>
      <c r="Q35" s="32">
        <v>18.8</v>
      </c>
      <c r="R35" s="32">
        <v>13.3</v>
      </c>
      <c r="S35" s="32">
        <v>19.100000000000001</v>
      </c>
      <c r="T35" s="32">
        <v>11.9</v>
      </c>
      <c r="U35" s="32">
        <v>13.9</v>
      </c>
    </row>
    <row r="36" spans="1:21" ht="16.5" customHeight="1" x14ac:dyDescent="0.25">
      <c r="A36" s="7"/>
      <c r="B36" s="7"/>
      <c r="C36" s="7"/>
      <c r="D36" s="7" t="s">
        <v>547</v>
      </c>
      <c r="E36" s="7"/>
      <c r="F36" s="7"/>
      <c r="G36" s="7"/>
      <c r="H36" s="7"/>
      <c r="I36" s="7"/>
      <c r="J36" s="7"/>
      <c r="K36" s="7"/>
      <c r="L36" s="9" t="s">
        <v>367</v>
      </c>
      <c r="M36" s="29">
        <v>809.8</v>
      </c>
      <c r="N36" s="29">
        <v>787.5</v>
      </c>
      <c r="O36" s="29">
        <v>510.4</v>
      </c>
      <c r="P36" s="29">
        <v>317.60000000000002</v>
      </c>
      <c r="Q36" s="29">
        <v>792.2</v>
      </c>
      <c r="R36" s="29">
        <v>572.5</v>
      </c>
      <c r="S36" s="29">
        <v>965.5</v>
      </c>
      <c r="T36" s="29">
        <v>868.7</v>
      </c>
      <c r="U36" s="29">
        <v>684.4</v>
      </c>
    </row>
    <row r="37" spans="1:21" ht="16.5" customHeight="1" x14ac:dyDescent="0.25">
      <c r="A37" s="7"/>
      <c r="B37" s="7" t="s">
        <v>315</v>
      </c>
      <c r="C37" s="7"/>
      <c r="D37" s="7"/>
      <c r="E37" s="7"/>
      <c r="F37" s="7"/>
      <c r="G37" s="7"/>
      <c r="H37" s="7"/>
      <c r="I37" s="7"/>
      <c r="J37" s="7"/>
      <c r="K37" s="7"/>
      <c r="L37" s="9"/>
      <c r="M37" s="10"/>
      <c r="N37" s="10"/>
      <c r="O37" s="10"/>
      <c r="P37" s="10"/>
      <c r="Q37" s="10"/>
      <c r="R37" s="10"/>
      <c r="S37" s="10"/>
      <c r="T37" s="10"/>
      <c r="U37" s="10"/>
    </row>
    <row r="38" spans="1:21" ht="16.5" customHeight="1" x14ac:dyDescent="0.25">
      <c r="A38" s="7"/>
      <c r="B38" s="7"/>
      <c r="C38" s="7" t="s">
        <v>548</v>
      </c>
      <c r="D38" s="7"/>
      <c r="E38" s="7"/>
      <c r="F38" s="7"/>
      <c r="G38" s="7"/>
      <c r="H38" s="7"/>
      <c r="I38" s="7"/>
      <c r="J38" s="7"/>
      <c r="K38" s="7"/>
      <c r="L38" s="9" t="s">
        <v>317</v>
      </c>
      <c r="M38" s="29">
        <v>268</v>
      </c>
      <c r="N38" s="29">
        <v>301</v>
      </c>
      <c r="O38" s="32">
        <v>39</v>
      </c>
      <c r="P38" s="41">
        <v>5869</v>
      </c>
      <c r="Q38" s="29">
        <v>197</v>
      </c>
      <c r="R38" s="32">
        <v>12</v>
      </c>
      <c r="S38" s="29">
        <v>123</v>
      </c>
      <c r="T38" s="31">
        <v>1</v>
      </c>
      <c r="U38" s="41">
        <v>6810</v>
      </c>
    </row>
    <row r="39" spans="1:21" ht="16.5" customHeight="1" x14ac:dyDescent="0.25">
      <c r="A39" s="7"/>
      <c r="B39" s="7" t="s">
        <v>481</v>
      </c>
      <c r="C39" s="7"/>
      <c r="D39" s="7"/>
      <c r="E39" s="7"/>
      <c r="F39" s="7"/>
      <c r="G39" s="7"/>
      <c r="H39" s="7"/>
      <c r="I39" s="7"/>
      <c r="J39" s="7"/>
      <c r="K39" s="7"/>
      <c r="L39" s="9"/>
      <c r="M39" s="10"/>
      <c r="N39" s="10"/>
      <c r="O39" s="10"/>
      <c r="P39" s="10"/>
      <c r="Q39" s="10"/>
      <c r="R39" s="10"/>
      <c r="S39" s="10"/>
      <c r="T39" s="10"/>
      <c r="U39" s="10"/>
    </row>
    <row r="40" spans="1:21" ht="16.5" customHeight="1" x14ac:dyDescent="0.25">
      <c r="A40" s="7"/>
      <c r="B40" s="7"/>
      <c r="C40" s="7" t="s">
        <v>549</v>
      </c>
      <c r="D40" s="7"/>
      <c r="E40" s="7"/>
      <c r="F40" s="7"/>
      <c r="G40" s="7"/>
      <c r="H40" s="7"/>
      <c r="I40" s="7"/>
      <c r="J40" s="7"/>
      <c r="K40" s="7"/>
      <c r="L40" s="9"/>
      <c r="M40" s="10"/>
      <c r="N40" s="10"/>
      <c r="O40" s="10"/>
      <c r="P40" s="10"/>
      <c r="Q40" s="10"/>
      <c r="R40" s="10"/>
      <c r="S40" s="10"/>
      <c r="T40" s="10"/>
      <c r="U40" s="10"/>
    </row>
    <row r="41" spans="1:21" ht="16.5" customHeight="1" x14ac:dyDescent="0.25">
      <c r="A41" s="14"/>
      <c r="B41" s="14"/>
      <c r="C41" s="14"/>
      <c r="D41" s="14" t="s">
        <v>550</v>
      </c>
      <c r="E41" s="14"/>
      <c r="F41" s="14"/>
      <c r="G41" s="14"/>
      <c r="H41" s="14"/>
      <c r="I41" s="14"/>
      <c r="J41" s="14"/>
      <c r="K41" s="14"/>
      <c r="L41" s="15" t="s">
        <v>367</v>
      </c>
      <c r="M41" s="33">
        <v>12.4</v>
      </c>
      <c r="N41" s="33">
        <v>11.5</v>
      </c>
      <c r="O41" s="36">
        <v>9.8000000000000007</v>
      </c>
      <c r="P41" s="36">
        <v>6.3</v>
      </c>
      <c r="Q41" s="33">
        <v>15.9</v>
      </c>
      <c r="R41" s="33">
        <v>12.3</v>
      </c>
      <c r="S41" s="33">
        <v>15.7</v>
      </c>
      <c r="T41" s="36">
        <v>9.5</v>
      </c>
      <c r="U41" s="33">
        <v>11.3</v>
      </c>
    </row>
    <row r="42" spans="1:21" ht="4.5" customHeight="1" x14ac:dyDescent="0.25">
      <c r="A42" s="27"/>
      <c r="B42" s="27"/>
      <c r="C42" s="2"/>
      <c r="D42" s="2"/>
      <c r="E42" s="2"/>
      <c r="F42" s="2"/>
      <c r="G42" s="2"/>
      <c r="H42" s="2"/>
      <c r="I42" s="2"/>
      <c r="J42" s="2"/>
      <c r="K42" s="2"/>
      <c r="L42" s="2"/>
      <c r="M42" s="2"/>
      <c r="N42" s="2"/>
      <c r="O42" s="2"/>
      <c r="P42" s="2"/>
      <c r="Q42" s="2"/>
      <c r="R42" s="2"/>
      <c r="S42" s="2"/>
      <c r="T42" s="2"/>
      <c r="U42" s="2"/>
    </row>
    <row r="43" spans="1:21" ht="16.5" customHeight="1" x14ac:dyDescent="0.25">
      <c r="A43" s="55"/>
      <c r="B43" s="55"/>
      <c r="C43" s="67" t="s">
        <v>456</v>
      </c>
      <c r="D43" s="67"/>
      <c r="E43" s="67"/>
      <c r="F43" s="67"/>
      <c r="G43" s="67"/>
      <c r="H43" s="67"/>
      <c r="I43" s="67"/>
      <c r="J43" s="67"/>
      <c r="K43" s="67"/>
      <c r="L43" s="67"/>
      <c r="M43" s="67"/>
      <c r="N43" s="67"/>
      <c r="O43" s="67"/>
      <c r="P43" s="67"/>
      <c r="Q43" s="67"/>
      <c r="R43" s="67"/>
      <c r="S43" s="67"/>
      <c r="T43" s="67"/>
      <c r="U43" s="67"/>
    </row>
    <row r="44" spans="1:21" ht="16.5" customHeight="1" x14ac:dyDescent="0.25">
      <c r="A44" s="55"/>
      <c r="B44" s="55"/>
      <c r="C44" s="67" t="s">
        <v>457</v>
      </c>
      <c r="D44" s="67"/>
      <c r="E44" s="67"/>
      <c r="F44" s="67"/>
      <c r="G44" s="67"/>
      <c r="H44" s="67"/>
      <c r="I44" s="67"/>
      <c r="J44" s="67"/>
      <c r="K44" s="67"/>
      <c r="L44" s="67"/>
      <c r="M44" s="67"/>
      <c r="N44" s="67"/>
      <c r="O44" s="67"/>
      <c r="P44" s="67"/>
      <c r="Q44" s="67"/>
      <c r="R44" s="67"/>
      <c r="S44" s="67"/>
      <c r="T44" s="67"/>
      <c r="U44" s="67"/>
    </row>
    <row r="45" spans="1:21" ht="4.5" customHeight="1" x14ac:dyDescent="0.25">
      <c r="A45" s="27"/>
      <c r="B45" s="27"/>
      <c r="C45" s="2"/>
      <c r="D45" s="2"/>
      <c r="E45" s="2"/>
      <c r="F45" s="2"/>
      <c r="G45" s="2"/>
      <c r="H45" s="2"/>
      <c r="I45" s="2"/>
      <c r="J45" s="2"/>
      <c r="K45" s="2"/>
      <c r="L45" s="2"/>
      <c r="M45" s="2"/>
      <c r="N45" s="2"/>
      <c r="O45" s="2"/>
      <c r="P45" s="2"/>
      <c r="Q45" s="2"/>
      <c r="R45" s="2"/>
      <c r="S45" s="2"/>
      <c r="T45" s="2"/>
      <c r="U45" s="2"/>
    </row>
    <row r="46" spans="1:21" ht="29.4" customHeight="1" x14ac:dyDescent="0.25">
      <c r="A46" s="27" t="s">
        <v>139</v>
      </c>
      <c r="B46" s="27"/>
      <c r="C46" s="67" t="s">
        <v>356</v>
      </c>
      <c r="D46" s="67"/>
      <c r="E46" s="67"/>
      <c r="F46" s="67"/>
      <c r="G46" s="67"/>
      <c r="H46" s="67"/>
      <c r="I46" s="67"/>
      <c r="J46" s="67"/>
      <c r="K46" s="67"/>
      <c r="L46" s="67"/>
      <c r="M46" s="67"/>
      <c r="N46" s="67"/>
      <c r="O46" s="67"/>
      <c r="P46" s="67"/>
      <c r="Q46" s="67"/>
      <c r="R46" s="67"/>
      <c r="S46" s="67"/>
      <c r="T46" s="67"/>
      <c r="U46" s="67"/>
    </row>
    <row r="47" spans="1:21" ht="16.5" customHeight="1" x14ac:dyDescent="0.25">
      <c r="A47" s="27" t="s">
        <v>141</v>
      </c>
      <c r="B47" s="27"/>
      <c r="C47" s="67" t="s">
        <v>487</v>
      </c>
      <c r="D47" s="67"/>
      <c r="E47" s="67"/>
      <c r="F47" s="67"/>
      <c r="G47" s="67"/>
      <c r="H47" s="67"/>
      <c r="I47" s="67"/>
      <c r="J47" s="67"/>
      <c r="K47" s="67"/>
      <c r="L47" s="67"/>
      <c r="M47" s="67"/>
      <c r="N47" s="67"/>
      <c r="O47" s="67"/>
      <c r="P47" s="67"/>
      <c r="Q47" s="67"/>
      <c r="R47" s="67"/>
      <c r="S47" s="67"/>
      <c r="T47" s="67"/>
      <c r="U47" s="67"/>
    </row>
    <row r="48" spans="1:21" ht="16.5" customHeight="1" x14ac:dyDescent="0.25">
      <c r="A48" s="27" t="s">
        <v>144</v>
      </c>
      <c r="B48" s="27"/>
      <c r="C48" s="67" t="s">
        <v>328</v>
      </c>
      <c r="D48" s="67"/>
      <c r="E48" s="67"/>
      <c r="F48" s="67"/>
      <c r="G48" s="67"/>
      <c r="H48" s="67"/>
      <c r="I48" s="67"/>
      <c r="J48" s="67"/>
      <c r="K48" s="67"/>
      <c r="L48" s="67"/>
      <c r="M48" s="67"/>
      <c r="N48" s="67"/>
      <c r="O48" s="67"/>
      <c r="P48" s="67"/>
      <c r="Q48" s="67"/>
      <c r="R48" s="67"/>
      <c r="S48" s="67"/>
      <c r="T48" s="67"/>
      <c r="U48" s="67"/>
    </row>
    <row r="49" spans="1:21" ht="55.2" customHeight="1" x14ac:dyDescent="0.25">
      <c r="A49" s="27" t="s">
        <v>146</v>
      </c>
      <c r="B49" s="27"/>
      <c r="C49" s="67" t="s">
        <v>329</v>
      </c>
      <c r="D49" s="67"/>
      <c r="E49" s="67"/>
      <c r="F49" s="67"/>
      <c r="G49" s="67"/>
      <c r="H49" s="67"/>
      <c r="I49" s="67"/>
      <c r="J49" s="67"/>
      <c r="K49" s="67"/>
      <c r="L49" s="67"/>
      <c r="M49" s="67"/>
      <c r="N49" s="67"/>
      <c r="O49" s="67"/>
      <c r="P49" s="67"/>
      <c r="Q49" s="67"/>
      <c r="R49" s="67"/>
      <c r="S49" s="67"/>
      <c r="T49" s="67"/>
      <c r="U49" s="67"/>
    </row>
    <row r="50" spans="1:21" ht="55.2" customHeight="1" x14ac:dyDescent="0.25">
      <c r="A50" s="27" t="s">
        <v>150</v>
      </c>
      <c r="B50" s="27"/>
      <c r="C50" s="67" t="s">
        <v>489</v>
      </c>
      <c r="D50" s="67"/>
      <c r="E50" s="67"/>
      <c r="F50" s="67"/>
      <c r="G50" s="67"/>
      <c r="H50" s="67"/>
      <c r="I50" s="67"/>
      <c r="J50" s="67"/>
      <c r="K50" s="67"/>
      <c r="L50" s="67"/>
      <c r="M50" s="67"/>
      <c r="N50" s="67"/>
      <c r="O50" s="67"/>
      <c r="P50" s="67"/>
      <c r="Q50" s="67"/>
      <c r="R50" s="67"/>
      <c r="S50" s="67"/>
      <c r="T50" s="67"/>
      <c r="U50" s="67"/>
    </row>
    <row r="51" spans="1:21" ht="4.5" customHeight="1" x14ac:dyDescent="0.25"/>
    <row r="52" spans="1:21" ht="16.5" customHeight="1" x14ac:dyDescent="0.25">
      <c r="A52" s="28" t="s">
        <v>167</v>
      </c>
      <c r="B52" s="27"/>
      <c r="C52" s="27"/>
      <c r="D52" s="27"/>
      <c r="E52" s="67" t="s">
        <v>342</v>
      </c>
      <c r="F52" s="67"/>
      <c r="G52" s="67"/>
      <c r="H52" s="67"/>
      <c r="I52" s="67"/>
      <c r="J52" s="67"/>
      <c r="K52" s="67"/>
      <c r="L52" s="67"/>
      <c r="M52" s="67"/>
      <c r="N52" s="67"/>
      <c r="O52" s="67"/>
      <c r="P52" s="67"/>
      <c r="Q52" s="67"/>
      <c r="R52" s="67"/>
      <c r="S52" s="67"/>
      <c r="T52" s="67"/>
      <c r="U52" s="67"/>
    </row>
  </sheetData>
  <mergeCells count="9">
    <mergeCell ref="C48:U48"/>
    <mergeCell ref="C49:U49"/>
    <mergeCell ref="C50:U50"/>
    <mergeCell ref="E52:U52"/>
    <mergeCell ref="K1:U1"/>
    <mergeCell ref="C43:U43"/>
    <mergeCell ref="C44:U44"/>
    <mergeCell ref="C46:U46"/>
    <mergeCell ref="C47:U47"/>
  </mergeCells>
  <pageMargins left="0.7" right="0.7" top="0.75" bottom="0.75" header="0.3" footer="0.3"/>
  <pageSetup paperSize="9" fitToHeight="0" orientation="landscape" horizontalDpi="300" verticalDpi="300"/>
  <headerFooter scaleWithDoc="0" alignWithMargins="0">
    <oddHeader>&amp;C&amp;"Arial"&amp;8TABLE 15A.23</oddHeader>
    <oddFooter>&amp;L&amp;"Arial"&amp;8REPORT ON
GOVERNMENT
SERVICES 2022&amp;R&amp;"Arial"&amp;8SERVICES FOR PEOPLE
WITH DISABILITY
PAGE &amp;B&amp;P&amp;B</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U105"/>
  <sheetViews>
    <sheetView showGridLines="0" workbookViewId="0"/>
  </sheetViews>
  <sheetFormatPr defaultRowHeight="13.2" x14ac:dyDescent="0.25"/>
  <cols>
    <col min="1" max="10" width="1.6640625" customWidth="1"/>
    <col min="11" max="11" width="36" customWidth="1"/>
    <col min="12" max="12" width="5.44140625" customWidth="1"/>
    <col min="13" max="20" width="8.109375" customWidth="1"/>
    <col min="21" max="21" width="8.44140625" customWidth="1"/>
  </cols>
  <sheetData>
    <row r="1" spans="1:21" ht="17.399999999999999" customHeight="1" x14ac:dyDescent="0.25">
      <c r="A1" s="8" t="s">
        <v>551</v>
      </c>
      <c r="B1" s="8"/>
      <c r="C1" s="8"/>
      <c r="D1" s="8"/>
      <c r="E1" s="8"/>
      <c r="F1" s="8"/>
      <c r="G1" s="8"/>
      <c r="H1" s="8"/>
      <c r="I1" s="8"/>
      <c r="J1" s="8"/>
      <c r="K1" s="72" t="s">
        <v>552</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296</v>
      </c>
    </row>
    <row r="3" spans="1:21" ht="16.5" customHeight="1" x14ac:dyDescent="0.25">
      <c r="A3" s="7" t="s">
        <v>494</v>
      </c>
      <c r="B3" s="7"/>
      <c r="C3" s="7"/>
      <c r="D3" s="7"/>
      <c r="E3" s="7"/>
      <c r="F3" s="7"/>
      <c r="G3" s="7"/>
      <c r="H3" s="7"/>
      <c r="I3" s="7"/>
      <c r="J3" s="7"/>
      <c r="K3" s="7"/>
      <c r="L3" s="9"/>
      <c r="M3" s="10"/>
      <c r="N3" s="10"/>
      <c r="O3" s="10"/>
      <c r="P3" s="10"/>
      <c r="Q3" s="10"/>
      <c r="R3" s="10"/>
      <c r="S3" s="10"/>
      <c r="T3" s="10"/>
      <c r="U3" s="10"/>
    </row>
    <row r="4" spans="1:21" ht="16.5" customHeight="1" x14ac:dyDescent="0.25">
      <c r="A4" s="7"/>
      <c r="B4" s="7" t="s">
        <v>383</v>
      </c>
      <c r="C4" s="7"/>
      <c r="D4" s="7"/>
      <c r="E4" s="7"/>
      <c r="F4" s="7"/>
      <c r="G4" s="7"/>
      <c r="H4" s="7"/>
      <c r="I4" s="7"/>
      <c r="J4" s="7"/>
      <c r="K4" s="7"/>
      <c r="L4" s="9"/>
      <c r="M4" s="10"/>
      <c r="N4" s="10"/>
      <c r="O4" s="10"/>
      <c r="P4" s="10"/>
      <c r="Q4" s="10"/>
      <c r="R4" s="10"/>
      <c r="S4" s="10"/>
      <c r="T4" s="10"/>
      <c r="U4" s="10"/>
    </row>
    <row r="5" spans="1:21" ht="16.5" customHeight="1" x14ac:dyDescent="0.25">
      <c r="A5" s="7"/>
      <c r="B5" s="7"/>
      <c r="C5" s="7" t="s">
        <v>553</v>
      </c>
      <c r="D5" s="7"/>
      <c r="E5" s="7"/>
      <c r="F5" s="7"/>
      <c r="G5" s="7"/>
      <c r="H5" s="7"/>
      <c r="I5" s="7"/>
      <c r="J5" s="7"/>
      <c r="K5" s="7"/>
      <c r="L5" s="9"/>
      <c r="M5" s="10"/>
      <c r="N5" s="10"/>
      <c r="O5" s="10"/>
      <c r="P5" s="10"/>
      <c r="Q5" s="10"/>
      <c r="R5" s="10"/>
      <c r="S5" s="10"/>
      <c r="T5" s="10"/>
      <c r="U5" s="10"/>
    </row>
    <row r="6" spans="1:21" ht="16.5" customHeight="1" x14ac:dyDescent="0.25">
      <c r="A6" s="7"/>
      <c r="B6" s="7"/>
      <c r="C6" s="7"/>
      <c r="D6" s="7" t="s">
        <v>554</v>
      </c>
      <c r="E6" s="7"/>
      <c r="F6" s="7"/>
      <c r="G6" s="7"/>
      <c r="H6" s="7"/>
      <c r="I6" s="7"/>
      <c r="J6" s="7"/>
      <c r="K6" s="7"/>
      <c r="L6" s="9" t="s">
        <v>367</v>
      </c>
      <c r="M6" s="31">
        <v>8.9</v>
      </c>
      <c r="N6" s="31">
        <v>9.1999999999999993</v>
      </c>
      <c r="O6" s="31">
        <v>9.3000000000000007</v>
      </c>
      <c r="P6" s="31">
        <v>5.5</v>
      </c>
      <c r="Q6" s="32">
        <v>14</v>
      </c>
      <c r="R6" s="31">
        <v>8.1999999999999993</v>
      </c>
      <c r="S6" s="31">
        <v>6.6</v>
      </c>
      <c r="T6" s="31">
        <v>3.2</v>
      </c>
      <c r="U6" s="31">
        <v>8.9</v>
      </c>
    </row>
    <row r="7" spans="1:21" ht="29.4" customHeight="1" x14ac:dyDescent="0.25">
      <c r="A7" s="7"/>
      <c r="B7" s="7"/>
      <c r="C7" s="7"/>
      <c r="D7" s="74" t="s">
        <v>555</v>
      </c>
      <c r="E7" s="74"/>
      <c r="F7" s="74"/>
      <c r="G7" s="74"/>
      <c r="H7" s="74"/>
      <c r="I7" s="74"/>
      <c r="J7" s="74"/>
      <c r="K7" s="74"/>
      <c r="L7" s="9" t="s">
        <v>367</v>
      </c>
      <c r="M7" s="29">
        <v>658.7</v>
      </c>
      <c r="N7" s="29">
        <v>701.7</v>
      </c>
      <c r="O7" s="29">
        <v>795.7</v>
      </c>
      <c r="P7" s="29">
        <v>449.6</v>
      </c>
      <c r="Q7" s="41">
        <v>1062.7</v>
      </c>
      <c r="R7" s="29">
        <v>494.7</v>
      </c>
      <c r="S7" s="29">
        <v>607.9</v>
      </c>
      <c r="T7" s="29">
        <v>227.1</v>
      </c>
      <c r="U7" s="29">
        <v>684.3</v>
      </c>
    </row>
    <row r="8" spans="1:21" ht="16.5" customHeight="1" x14ac:dyDescent="0.25">
      <c r="A8" s="7"/>
      <c r="B8" s="7"/>
      <c r="C8" s="7" t="s">
        <v>556</v>
      </c>
      <c r="D8" s="7"/>
      <c r="E8" s="7"/>
      <c r="F8" s="7"/>
      <c r="G8" s="7"/>
      <c r="H8" s="7"/>
      <c r="I8" s="7"/>
      <c r="J8" s="7"/>
      <c r="K8" s="7"/>
      <c r="L8" s="9"/>
      <c r="M8" s="10"/>
      <c r="N8" s="10"/>
      <c r="O8" s="10"/>
      <c r="P8" s="10"/>
      <c r="Q8" s="10"/>
      <c r="R8" s="10"/>
      <c r="S8" s="10"/>
      <c r="T8" s="10"/>
      <c r="U8" s="10"/>
    </row>
    <row r="9" spans="1:21" ht="16.5" customHeight="1" x14ac:dyDescent="0.25">
      <c r="A9" s="7"/>
      <c r="B9" s="7"/>
      <c r="C9" s="7"/>
      <c r="D9" s="7" t="s">
        <v>557</v>
      </c>
      <c r="E9" s="7"/>
      <c r="F9" s="7"/>
      <c r="G9" s="7"/>
      <c r="H9" s="7"/>
      <c r="I9" s="7"/>
      <c r="J9" s="7"/>
      <c r="K9" s="7"/>
      <c r="L9" s="9" t="s">
        <v>367</v>
      </c>
      <c r="M9" s="32">
        <v>13.4</v>
      </c>
      <c r="N9" s="32">
        <v>12.8</v>
      </c>
      <c r="O9" s="32">
        <v>17.399999999999999</v>
      </c>
      <c r="P9" s="32">
        <v>11.7</v>
      </c>
      <c r="Q9" s="32">
        <v>23.2</v>
      </c>
      <c r="R9" s="32">
        <v>18.899999999999999</v>
      </c>
      <c r="S9" s="32">
        <v>11.7</v>
      </c>
      <c r="T9" s="31">
        <v>5.5</v>
      </c>
      <c r="U9" s="32">
        <v>14.7</v>
      </c>
    </row>
    <row r="10" spans="1:21" ht="29.4" customHeight="1" x14ac:dyDescent="0.25">
      <c r="A10" s="7"/>
      <c r="B10" s="7"/>
      <c r="C10" s="7"/>
      <c r="D10" s="74" t="s">
        <v>558</v>
      </c>
      <c r="E10" s="74"/>
      <c r="F10" s="74"/>
      <c r="G10" s="74"/>
      <c r="H10" s="74"/>
      <c r="I10" s="74"/>
      <c r="J10" s="74"/>
      <c r="K10" s="74"/>
      <c r="L10" s="9" t="s">
        <v>367</v>
      </c>
      <c r="M10" s="29">
        <v>626.79999999999995</v>
      </c>
      <c r="N10" s="29">
        <v>630.1</v>
      </c>
      <c r="O10" s="29">
        <v>812.3</v>
      </c>
      <c r="P10" s="29">
        <v>542.5</v>
      </c>
      <c r="Q10" s="41">
        <v>1140.0999999999999</v>
      </c>
      <c r="R10" s="29">
        <v>929.1</v>
      </c>
      <c r="S10" s="29">
        <v>519.70000000000005</v>
      </c>
      <c r="T10" s="29">
        <v>196.8</v>
      </c>
      <c r="U10" s="29">
        <v>694.4</v>
      </c>
    </row>
    <row r="11" spans="1:21" ht="16.5" customHeight="1" x14ac:dyDescent="0.25">
      <c r="A11" s="7"/>
      <c r="B11" s="7"/>
      <c r="C11" s="7" t="s">
        <v>453</v>
      </c>
      <c r="D11" s="7"/>
      <c r="E11" s="7"/>
      <c r="F11" s="7"/>
      <c r="G11" s="7"/>
      <c r="H11" s="7"/>
      <c r="I11" s="7"/>
      <c r="J11" s="7"/>
      <c r="K11" s="7"/>
      <c r="L11" s="9"/>
      <c r="M11" s="10"/>
      <c r="N11" s="10"/>
      <c r="O11" s="10"/>
      <c r="P11" s="10"/>
      <c r="Q11" s="10"/>
      <c r="R11" s="10"/>
      <c r="S11" s="10"/>
      <c r="T11" s="10"/>
      <c r="U11" s="10"/>
    </row>
    <row r="12" spans="1:21" ht="16.5" customHeight="1" x14ac:dyDescent="0.25">
      <c r="A12" s="7"/>
      <c r="B12" s="7"/>
      <c r="C12" s="7"/>
      <c r="D12" s="7" t="s">
        <v>482</v>
      </c>
      <c r="E12" s="7"/>
      <c r="F12" s="7"/>
      <c r="G12" s="7"/>
      <c r="H12" s="7"/>
      <c r="I12" s="7"/>
      <c r="J12" s="7"/>
      <c r="K12" s="7"/>
      <c r="L12" s="9" t="s">
        <v>367</v>
      </c>
      <c r="M12" s="32">
        <v>12.2</v>
      </c>
      <c r="N12" s="32">
        <v>11.8</v>
      </c>
      <c r="O12" s="32">
        <v>16.3</v>
      </c>
      <c r="P12" s="32">
        <v>10.5</v>
      </c>
      <c r="Q12" s="32">
        <v>21.7</v>
      </c>
      <c r="R12" s="32">
        <v>18.2</v>
      </c>
      <c r="S12" s="32">
        <v>10.5</v>
      </c>
      <c r="T12" s="31">
        <v>5.0999999999999996</v>
      </c>
      <c r="U12" s="32">
        <v>13.4</v>
      </c>
    </row>
    <row r="13" spans="1:21" ht="16.5" customHeight="1" x14ac:dyDescent="0.25">
      <c r="A13" s="7"/>
      <c r="B13" s="7" t="s">
        <v>405</v>
      </c>
      <c r="C13" s="7"/>
      <c r="D13" s="7"/>
      <c r="E13" s="7"/>
      <c r="F13" s="7"/>
      <c r="G13" s="7"/>
      <c r="H13" s="7"/>
      <c r="I13" s="7"/>
      <c r="J13" s="7"/>
      <c r="K13" s="7"/>
      <c r="L13" s="9"/>
      <c r="M13" s="10"/>
      <c r="N13" s="10"/>
      <c r="O13" s="10"/>
      <c r="P13" s="10"/>
      <c r="Q13" s="10"/>
      <c r="R13" s="10"/>
      <c r="S13" s="10"/>
      <c r="T13" s="10"/>
      <c r="U13" s="10"/>
    </row>
    <row r="14" spans="1:21" ht="16.5" customHeight="1" x14ac:dyDescent="0.25">
      <c r="A14" s="7"/>
      <c r="B14" s="7"/>
      <c r="C14" s="7" t="s">
        <v>553</v>
      </c>
      <c r="D14" s="7"/>
      <c r="E14" s="7"/>
      <c r="F14" s="7"/>
      <c r="G14" s="7"/>
      <c r="H14" s="7"/>
      <c r="I14" s="7"/>
      <c r="J14" s="7"/>
      <c r="K14" s="7"/>
      <c r="L14" s="9"/>
      <c r="M14" s="10"/>
      <c r="N14" s="10"/>
      <c r="O14" s="10"/>
      <c r="P14" s="10"/>
      <c r="Q14" s="10"/>
      <c r="R14" s="10"/>
      <c r="S14" s="10"/>
      <c r="T14" s="10"/>
      <c r="U14" s="10"/>
    </row>
    <row r="15" spans="1:21" ht="16.5" customHeight="1" x14ac:dyDescent="0.25">
      <c r="A15" s="7"/>
      <c r="B15" s="7"/>
      <c r="C15" s="7"/>
      <c r="D15" s="7" t="s">
        <v>554</v>
      </c>
      <c r="E15" s="7"/>
      <c r="F15" s="7"/>
      <c r="G15" s="7"/>
      <c r="H15" s="7"/>
      <c r="I15" s="7"/>
      <c r="J15" s="7"/>
      <c r="K15" s="7"/>
      <c r="L15" s="9" t="s">
        <v>367</v>
      </c>
      <c r="M15" s="31">
        <v>8</v>
      </c>
      <c r="N15" s="31">
        <v>8.8000000000000007</v>
      </c>
      <c r="O15" s="31">
        <v>8.1999999999999993</v>
      </c>
      <c r="P15" s="31">
        <v>4.5999999999999996</v>
      </c>
      <c r="Q15" s="32">
        <v>11.9</v>
      </c>
      <c r="R15" s="31">
        <v>7.4</v>
      </c>
      <c r="S15" s="31">
        <v>6.2</v>
      </c>
      <c r="T15" s="31">
        <v>3</v>
      </c>
      <c r="U15" s="31">
        <v>8.1</v>
      </c>
    </row>
    <row r="16" spans="1:21" ht="29.4" customHeight="1" x14ac:dyDescent="0.25">
      <c r="A16" s="7"/>
      <c r="B16" s="7"/>
      <c r="C16" s="7"/>
      <c r="D16" s="74" t="s">
        <v>555</v>
      </c>
      <c r="E16" s="74"/>
      <c r="F16" s="74"/>
      <c r="G16" s="74"/>
      <c r="H16" s="74"/>
      <c r="I16" s="74"/>
      <c r="J16" s="74"/>
      <c r="K16" s="74"/>
      <c r="L16" s="9" t="s">
        <v>367</v>
      </c>
      <c r="M16" s="29">
        <v>581.4</v>
      </c>
      <c r="N16" s="29">
        <v>661.7</v>
      </c>
      <c r="O16" s="29">
        <v>699.2</v>
      </c>
      <c r="P16" s="29">
        <v>379.4</v>
      </c>
      <c r="Q16" s="29">
        <v>892.6</v>
      </c>
      <c r="R16" s="29">
        <v>436.7</v>
      </c>
      <c r="S16" s="29">
        <v>572.4</v>
      </c>
      <c r="T16" s="29">
        <v>197.7</v>
      </c>
      <c r="U16" s="29">
        <v>613.79999999999995</v>
      </c>
    </row>
    <row r="17" spans="1:21" ht="16.5" customHeight="1" x14ac:dyDescent="0.25">
      <c r="A17" s="7"/>
      <c r="B17" s="7"/>
      <c r="C17" s="7" t="s">
        <v>556</v>
      </c>
      <c r="D17" s="7"/>
      <c r="E17" s="7"/>
      <c r="F17" s="7"/>
      <c r="G17" s="7"/>
      <c r="H17" s="7"/>
      <c r="I17" s="7"/>
      <c r="J17" s="7"/>
      <c r="K17" s="7"/>
      <c r="L17" s="9"/>
      <c r="M17" s="10"/>
      <c r="N17" s="10"/>
      <c r="O17" s="10"/>
      <c r="P17" s="10"/>
      <c r="Q17" s="10"/>
      <c r="R17" s="10"/>
      <c r="S17" s="10"/>
      <c r="T17" s="10"/>
      <c r="U17" s="10"/>
    </row>
    <row r="18" spans="1:21" ht="16.5" customHeight="1" x14ac:dyDescent="0.25">
      <c r="A18" s="7"/>
      <c r="B18" s="7"/>
      <c r="C18" s="7"/>
      <c r="D18" s="7" t="s">
        <v>557</v>
      </c>
      <c r="E18" s="7"/>
      <c r="F18" s="7"/>
      <c r="G18" s="7"/>
      <c r="H18" s="7"/>
      <c r="I18" s="7"/>
      <c r="J18" s="7"/>
      <c r="K18" s="7"/>
      <c r="L18" s="9" t="s">
        <v>367</v>
      </c>
      <c r="M18" s="32">
        <v>12.4</v>
      </c>
      <c r="N18" s="32">
        <v>12.2</v>
      </c>
      <c r="O18" s="32">
        <v>15.9</v>
      </c>
      <c r="P18" s="32">
        <v>10.4</v>
      </c>
      <c r="Q18" s="32">
        <v>20.7</v>
      </c>
      <c r="R18" s="32">
        <v>16.399999999999999</v>
      </c>
      <c r="S18" s="32">
        <v>10.3</v>
      </c>
      <c r="T18" s="31">
        <v>5</v>
      </c>
      <c r="U18" s="32">
        <v>13.5</v>
      </c>
    </row>
    <row r="19" spans="1:21" ht="29.4" customHeight="1" x14ac:dyDescent="0.25">
      <c r="A19" s="7"/>
      <c r="B19" s="7"/>
      <c r="C19" s="7"/>
      <c r="D19" s="74" t="s">
        <v>558</v>
      </c>
      <c r="E19" s="74"/>
      <c r="F19" s="74"/>
      <c r="G19" s="74"/>
      <c r="H19" s="74"/>
      <c r="I19" s="74"/>
      <c r="J19" s="74"/>
      <c r="K19" s="74"/>
      <c r="L19" s="9" t="s">
        <v>367</v>
      </c>
      <c r="M19" s="29">
        <v>581.4</v>
      </c>
      <c r="N19" s="29">
        <v>588.6</v>
      </c>
      <c r="O19" s="29">
        <v>750.7</v>
      </c>
      <c r="P19" s="29">
        <v>482.1</v>
      </c>
      <c r="Q19" s="41">
        <v>1031.5999999999999</v>
      </c>
      <c r="R19" s="29">
        <v>805.8</v>
      </c>
      <c r="S19" s="29">
        <v>464.4</v>
      </c>
      <c r="T19" s="29">
        <v>174.1</v>
      </c>
      <c r="U19" s="29">
        <v>637.6</v>
      </c>
    </row>
    <row r="20" spans="1:21" ht="16.5" customHeight="1" x14ac:dyDescent="0.25">
      <c r="A20" s="7"/>
      <c r="B20" s="7"/>
      <c r="C20" s="7" t="s">
        <v>453</v>
      </c>
      <c r="D20" s="7"/>
      <c r="E20" s="7"/>
      <c r="F20" s="7"/>
      <c r="G20" s="7"/>
      <c r="H20" s="7"/>
      <c r="I20" s="7"/>
      <c r="J20" s="7"/>
      <c r="K20" s="7"/>
      <c r="L20" s="9"/>
      <c r="M20" s="10"/>
      <c r="N20" s="10"/>
      <c r="O20" s="10"/>
      <c r="P20" s="10"/>
      <c r="Q20" s="10"/>
      <c r="R20" s="10"/>
      <c r="S20" s="10"/>
      <c r="T20" s="10"/>
      <c r="U20" s="10"/>
    </row>
    <row r="21" spans="1:21" ht="16.5" customHeight="1" x14ac:dyDescent="0.25">
      <c r="A21" s="7"/>
      <c r="B21" s="7"/>
      <c r="C21" s="7"/>
      <c r="D21" s="7" t="s">
        <v>482</v>
      </c>
      <c r="E21" s="7"/>
      <c r="F21" s="7"/>
      <c r="G21" s="7"/>
      <c r="H21" s="7"/>
      <c r="I21" s="7"/>
      <c r="J21" s="7"/>
      <c r="K21" s="7"/>
      <c r="L21" s="9" t="s">
        <v>367</v>
      </c>
      <c r="M21" s="32">
        <v>11.2</v>
      </c>
      <c r="N21" s="32">
        <v>11.3</v>
      </c>
      <c r="O21" s="32">
        <v>14.8</v>
      </c>
      <c r="P21" s="31">
        <v>9.1999999999999993</v>
      </c>
      <c r="Q21" s="32">
        <v>19.3</v>
      </c>
      <c r="R21" s="32">
        <v>15.8</v>
      </c>
      <c r="S21" s="31">
        <v>9.3000000000000007</v>
      </c>
      <c r="T21" s="31">
        <v>4.7</v>
      </c>
      <c r="U21" s="32">
        <v>12.3</v>
      </c>
    </row>
    <row r="22" spans="1:21" ht="16.5" customHeight="1" x14ac:dyDescent="0.25">
      <c r="A22" s="7"/>
      <c r="B22" s="7" t="s">
        <v>121</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553</v>
      </c>
      <c r="D23" s="7"/>
      <c r="E23" s="7"/>
      <c r="F23" s="7"/>
      <c r="G23" s="7"/>
      <c r="H23" s="7"/>
      <c r="I23" s="7"/>
      <c r="J23" s="7"/>
      <c r="K23" s="7"/>
      <c r="L23" s="9"/>
      <c r="M23" s="10"/>
      <c r="N23" s="10"/>
      <c r="O23" s="10"/>
      <c r="P23" s="10"/>
      <c r="Q23" s="10"/>
      <c r="R23" s="10"/>
      <c r="S23" s="10"/>
      <c r="T23" s="10"/>
      <c r="U23" s="10"/>
    </row>
    <row r="24" spans="1:21" ht="16.5" customHeight="1" x14ac:dyDescent="0.25">
      <c r="A24" s="7"/>
      <c r="B24" s="7"/>
      <c r="C24" s="7"/>
      <c r="D24" s="7" t="s">
        <v>554</v>
      </c>
      <c r="E24" s="7"/>
      <c r="F24" s="7"/>
      <c r="G24" s="7"/>
      <c r="H24" s="7"/>
      <c r="I24" s="7"/>
      <c r="J24" s="7"/>
      <c r="K24" s="7"/>
      <c r="L24" s="9" t="s">
        <v>367</v>
      </c>
      <c r="M24" s="31">
        <v>6.1</v>
      </c>
      <c r="N24" s="31">
        <v>6.9</v>
      </c>
      <c r="O24" s="31">
        <v>5.9</v>
      </c>
      <c r="P24" s="31">
        <v>3.2</v>
      </c>
      <c r="Q24" s="31">
        <v>8.5</v>
      </c>
      <c r="R24" s="31">
        <v>5.9</v>
      </c>
      <c r="S24" s="31">
        <v>3.9</v>
      </c>
      <c r="T24" s="31">
        <v>2.2999999999999998</v>
      </c>
      <c r="U24" s="31">
        <v>6.1</v>
      </c>
    </row>
    <row r="25" spans="1:21" ht="29.4" customHeight="1" x14ac:dyDescent="0.25">
      <c r="A25" s="7"/>
      <c r="B25" s="7"/>
      <c r="C25" s="7"/>
      <c r="D25" s="74" t="s">
        <v>555</v>
      </c>
      <c r="E25" s="74"/>
      <c r="F25" s="74"/>
      <c r="G25" s="74"/>
      <c r="H25" s="74"/>
      <c r="I25" s="74"/>
      <c r="J25" s="74"/>
      <c r="K25" s="74"/>
      <c r="L25" s="9" t="s">
        <v>367</v>
      </c>
      <c r="M25" s="29">
        <v>421.8</v>
      </c>
      <c r="N25" s="29">
        <v>483</v>
      </c>
      <c r="O25" s="29">
        <v>475.6</v>
      </c>
      <c r="P25" s="29">
        <v>240.2</v>
      </c>
      <c r="Q25" s="29">
        <v>585.20000000000005</v>
      </c>
      <c r="R25" s="29">
        <v>317</v>
      </c>
      <c r="S25" s="29">
        <v>348.9</v>
      </c>
      <c r="T25" s="29">
        <v>142.30000000000001</v>
      </c>
      <c r="U25" s="29">
        <v>432.4</v>
      </c>
    </row>
    <row r="26" spans="1:21" ht="16.5" customHeight="1" x14ac:dyDescent="0.25">
      <c r="A26" s="7"/>
      <c r="B26" s="7"/>
      <c r="C26" s="7" t="s">
        <v>556</v>
      </c>
      <c r="D26" s="7"/>
      <c r="E26" s="7"/>
      <c r="F26" s="7"/>
      <c r="G26" s="7"/>
      <c r="H26" s="7"/>
      <c r="I26" s="7"/>
      <c r="J26" s="7"/>
      <c r="K26" s="7"/>
      <c r="L26" s="9"/>
      <c r="M26" s="10"/>
      <c r="N26" s="10"/>
      <c r="O26" s="10"/>
      <c r="P26" s="10"/>
      <c r="Q26" s="10"/>
      <c r="R26" s="10"/>
      <c r="S26" s="10"/>
      <c r="T26" s="10"/>
      <c r="U26" s="10"/>
    </row>
    <row r="27" spans="1:21" ht="16.5" customHeight="1" x14ac:dyDescent="0.25">
      <c r="A27" s="7"/>
      <c r="B27" s="7"/>
      <c r="C27" s="7"/>
      <c r="D27" s="7" t="s">
        <v>557</v>
      </c>
      <c r="E27" s="7"/>
      <c r="F27" s="7"/>
      <c r="G27" s="7"/>
      <c r="H27" s="7"/>
      <c r="I27" s="7"/>
      <c r="J27" s="7"/>
      <c r="K27" s="7"/>
      <c r="L27" s="9" t="s">
        <v>367</v>
      </c>
      <c r="M27" s="31">
        <v>9.8000000000000007</v>
      </c>
      <c r="N27" s="31">
        <v>9.8000000000000007</v>
      </c>
      <c r="O27" s="32">
        <v>13.1</v>
      </c>
      <c r="P27" s="31">
        <v>8.4</v>
      </c>
      <c r="Q27" s="32">
        <v>17.5</v>
      </c>
      <c r="R27" s="32">
        <v>13.3</v>
      </c>
      <c r="S27" s="31">
        <v>7.4</v>
      </c>
      <c r="T27" s="31">
        <v>3.8</v>
      </c>
      <c r="U27" s="32">
        <v>10.8</v>
      </c>
    </row>
    <row r="28" spans="1:21" ht="29.4" customHeight="1" x14ac:dyDescent="0.25">
      <c r="A28" s="7"/>
      <c r="B28" s="7"/>
      <c r="C28" s="7"/>
      <c r="D28" s="74" t="s">
        <v>558</v>
      </c>
      <c r="E28" s="74"/>
      <c r="F28" s="74"/>
      <c r="G28" s="74"/>
      <c r="H28" s="74"/>
      <c r="I28" s="74"/>
      <c r="J28" s="74"/>
      <c r="K28" s="74"/>
      <c r="L28" s="9" t="s">
        <v>367</v>
      </c>
      <c r="M28" s="29">
        <v>463.4</v>
      </c>
      <c r="N28" s="29">
        <v>476.2</v>
      </c>
      <c r="O28" s="29">
        <v>609.4</v>
      </c>
      <c r="P28" s="29">
        <v>379.5</v>
      </c>
      <c r="Q28" s="29">
        <v>846</v>
      </c>
      <c r="R28" s="29">
        <v>651.6</v>
      </c>
      <c r="S28" s="29">
        <v>334.1</v>
      </c>
      <c r="T28" s="29">
        <v>129.9</v>
      </c>
      <c r="U28" s="29">
        <v>508.2</v>
      </c>
    </row>
    <row r="29" spans="1:21" ht="16.5" customHeight="1" x14ac:dyDescent="0.25">
      <c r="A29" s="7"/>
      <c r="B29" s="7"/>
      <c r="C29" s="7" t="s">
        <v>453</v>
      </c>
      <c r="D29" s="7"/>
      <c r="E29" s="7"/>
      <c r="F29" s="7"/>
      <c r="G29" s="7"/>
      <c r="H29" s="7"/>
      <c r="I29" s="7"/>
      <c r="J29" s="7"/>
      <c r="K29" s="7"/>
      <c r="L29" s="9"/>
      <c r="M29" s="10"/>
      <c r="N29" s="10"/>
      <c r="O29" s="10"/>
      <c r="P29" s="10"/>
      <c r="Q29" s="10"/>
      <c r="R29" s="10"/>
      <c r="S29" s="10"/>
      <c r="T29" s="10"/>
      <c r="U29" s="10"/>
    </row>
    <row r="30" spans="1:21" ht="16.5" customHeight="1" x14ac:dyDescent="0.25">
      <c r="A30" s="7"/>
      <c r="B30" s="7"/>
      <c r="C30" s="7"/>
      <c r="D30" s="7" t="s">
        <v>482</v>
      </c>
      <c r="E30" s="7"/>
      <c r="F30" s="7"/>
      <c r="G30" s="7"/>
      <c r="H30" s="7"/>
      <c r="I30" s="7"/>
      <c r="J30" s="7"/>
      <c r="K30" s="7"/>
      <c r="L30" s="9" t="s">
        <v>367</v>
      </c>
      <c r="M30" s="31">
        <v>8.8000000000000007</v>
      </c>
      <c r="N30" s="31">
        <v>9</v>
      </c>
      <c r="O30" s="32">
        <v>12.1</v>
      </c>
      <c r="P30" s="31">
        <v>7.4</v>
      </c>
      <c r="Q30" s="32">
        <v>16</v>
      </c>
      <c r="R30" s="32">
        <v>12.5</v>
      </c>
      <c r="S30" s="31">
        <v>6.6</v>
      </c>
      <c r="T30" s="31">
        <v>3.5</v>
      </c>
      <c r="U30" s="31">
        <v>9.6999999999999993</v>
      </c>
    </row>
    <row r="31" spans="1:21" ht="16.5" customHeight="1" x14ac:dyDescent="0.25">
      <c r="A31" s="7"/>
      <c r="B31" s="7" t="s">
        <v>122</v>
      </c>
      <c r="C31" s="7"/>
      <c r="D31" s="7"/>
      <c r="E31" s="7"/>
      <c r="F31" s="7"/>
      <c r="G31" s="7"/>
      <c r="H31" s="7"/>
      <c r="I31" s="7"/>
      <c r="J31" s="7"/>
      <c r="K31" s="7"/>
      <c r="L31" s="9"/>
      <c r="M31" s="10"/>
      <c r="N31" s="10"/>
      <c r="O31" s="10"/>
      <c r="P31" s="10"/>
      <c r="Q31" s="10"/>
      <c r="R31" s="10"/>
      <c r="S31" s="10"/>
      <c r="T31" s="10"/>
      <c r="U31" s="10"/>
    </row>
    <row r="32" spans="1:21" ht="16.5" customHeight="1" x14ac:dyDescent="0.25">
      <c r="A32" s="7"/>
      <c r="B32" s="7"/>
      <c r="C32" s="7" t="s">
        <v>553</v>
      </c>
      <c r="D32" s="7"/>
      <c r="E32" s="7"/>
      <c r="F32" s="7"/>
      <c r="G32" s="7"/>
      <c r="H32" s="7"/>
      <c r="I32" s="7"/>
      <c r="J32" s="7"/>
      <c r="K32" s="7"/>
      <c r="L32" s="9"/>
      <c r="M32" s="10"/>
      <c r="N32" s="10"/>
      <c r="O32" s="10"/>
      <c r="P32" s="10"/>
      <c r="Q32" s="10"/>
      <c r="R32" s="10"/>
      <c r="S32" s="10"/>
      <c r="T32" s="10"/>
      <c r="U32" s="10"/>
    </row>
    <row r="33" spans="1:21" ht="16.5" customHeight="1" x14ac:dyDescent="0.25">
      <c r="A33" s="7"/>
      <c r="B33" s="7"/>
      <c r="C33" s="7"/>
      <c r="D33" s="7" t="s">
        <v>554</v>
      </c>
      <c r="E33" s="7"/>
      <c r="F33" s="7"/>
      <c r="G33" s="7"/>
      <c r="H33" s="7"/>
      <c r="I33" s="7"/>
      <c r="J33" s="7"/>
      <c r="K33" s="7"/>
      <c r="L33" s="9" t="s">
        <v>367</v>
      </c>
      <c r="M33" s="31">
        <v>6.2</v>
      </c>
      <c r="N33" s="31">
        <v>6.5</v>
      </c>
      <c r="O33" s="31">
        <v>5.3</v>
      </c>
      <c r="P33" s="31">
        <v>2.7</v>
      </c>
      <c r="Q33" s="31">
        <v>7.5</v>
      </c>
      <c r="R33" s="31">
        <v>5.9</v>
      </c>
      <c r="S33" s="31">
        <v>2.5</v>
      </c>
      <c r="T33" s="31">
        <v>2.2000000000000002</v>
      </c>
      <c r="U33" s="31">
        <v>5.8</v>
      </c>
    </row>
    <row r="34" spans="1:21" ht="29.4" customHeight="1" x14ac:dyDescent="0.25">
      <c r="A34" s="7"/>
      <c r="B34" s="7"/>
      <c r="C34" s="7"/>
      <c r="D34" s="74" t="s">
        <v>555</v>
      </c>
      <c r="E34" s="74"/>
      <c r="F34" s="74"/>
      <c r="G34" s="74"/>
      <c r="H34" s="74"/>
      <c r="I34" s="74"/>
      <c r="J34" s="74"/>
      <c r="K34" s="74"/>
      <c r="L34" s="9" t="s">
        <v>367</v>
      </c>
      <c r="M34" s="29">
        <v>423.4</v>
      </c>
      <c r="N34" s="29">
        <v>448.5</v>
      </c>
      <c r="O34" s="29">
        <v>436.9</v>
      </c>
      <c r="P34" s="29">
        <v>205.8</v>
      </c>
      <c r="Q34" s="29">
        <v>518.1</v>
      </c>
      <c r="R34" s="29">
        <v>321.89999999999998</v>
      </c>
      <c r="S34" s="29">
        <v>202</v>
      </c>
      <c r="T34" s="29">
        <v>137.80000000000001</v>
      </c>
      <c r="U34" s="29">
        <v>409.1</v>
      </c>
    </row>
    <row r="35" spans="1:21" ht="16.5" customHeight="1" x14ac:dyDescent="0.25">
      <c r="A35" s="7"/>
      <c r="B35" s="7"/>
      <c r="C35" s="7" t="s">
        <v>556</v>
      </c>
      <c r="D35" s="7"/>
      <c r="E35" s="7"/>
      <c r="F35" s="7"/>
      <c r="G35" s="7"/>
      <c r="H35" s="7"/>
      <c r="I35" s="7"/>
      <c r="J35" s="7"/>
      <c r="K35" s="7"/>
      <c r="L35" s="9"/>
      <c r="M35" s="10"/>
      <c r="N35" s="10"/>
      <c r="O35" s="10"/>
      <c r="P35" s="10"/>
      <c r="Q35" s="10"/>
      <c r="R35" s="10"/>
      <c r="S35" s="10"/>
      <c r="T35" s="10"/>
      <c r="U35" s="10"/>
    </row>
    <row r="36" spans="1:21" ht="16.5" customHeight="1" x14ac:dyDescent="0.25">
      <c r="A36" s="7"/>
      <c r="B36" s="7"/>
      <c r="C36" s="7"/>
      <c r="D36" s="7" t="s">
        <v>557</v>
      </c>
      <c r="E36" s="7"/>
      <c r="F36" s="7"/>
      <c r="G36" s="7"/>
      <c r="H36" s="7"/>
      <c r="I36" s="7"/>
      <c r="J36" s="7"/>
      <c r="K36" s="7"/>
      <c r="L36" s="9" t="s">
        <v>367</v>
      </c>
      <c r="M36" s="31">
        <v>9.9</v>
      </c>
      <c r="N36" s="31">
        <v>9.5</v>
      </c>
      <c r="O36" s="32">
        <v>12.2</v>
      </c>
      <c r="P36" s="31">
        <v>7.3</v>
      </c>
      <c r="Q36" s="32">
        <v>16.5</v>
      </c>
      <c r="R36" s="32">
        <v>11.2</v>
      </c>
      <c r="S36" s="31">
        <v>6.1</v>
      </c>
      <c r="T36" s="31">
        <v>3.3</v>
      </c>
      <c r="U36" s="32">
        <v>10.3</v>
      </c>
    </row>
    <row r="37" spans="1:21" ht="29.4" customHeight="1" x14ac:dyDescent="0.25">
      <c r="A37" s="7"/>
      <c r="B37" s="7"/>
      <c r="C37" s="7"/>
      <c r="D37" s="74" t="s">
        <v>558</v>
      </c>
      <c r="E37" s="74"/>
      <c r="F37" s="74"/>
      <c r="G37" s="74"/>
      <c r="H37" s="74"/>
      <c r="I37" s="74"/>
      <c r="J37" s="74"/>
      <c r="K37" s="74"/>
      <c r="L37" s="9" t="s">
        <v>367</v>
      </c>
      <c r="M37" s="29">
        <v>468.5</v>
      </c>
      <c r="N37" s="29">
        <v>461</v>
      </c>
      <c r="O37" s="29">
        <v>576.20000000000005</v>
      </c>
      <c r="P37" s="29">
        <v>333.8</v>
      </c>
      <c r="Q37" s="29">
        <v>823</v>
      </c>
      <c r="R37" s="29">
        <v>542</v>
      </c>
      <c r="S37" s="29">
        <v>263.7</v>
      </c>
      <c r="T37" s="29">
        <v>114.5</v>
      </c>
      <c r="U37" s="29">
        <v>487.9</v>
      </c>
    </row>
    <row r="38" spans="1:21" ht="16.5" customHeight="1" x14ac:dyDescent="0.25">
      <c r="A38" s="7"/>
      <c r="B38" s="7"/>
      <c r="C38" s="7" t="s">
        <v>453</v>
      </c>
      <c r="D38" s="7"/>
      <c r="E38" s="7"/>
      <c r="F38" s="7"/>
      <c r="G38" s="7"/>
      <c r="H38" s="7"/>
      <c r="I38" s="7"/>
      <c r="J38" s="7"/>
      <c r="K38" s="7"/>
      <c r="L38" s="9"/>
      <c r="M38" s="10"/>
      <c r="N38" s="10"/>
      <c r="O38" s="10"/>
      <c r="P38" s="10"/>
      <c r="Q38" s="10"/>
      <c r="R38" s="10"/>
      <c r="S38" s="10"/>
      <c r="T38" s="10"/>
      <c r="U38" s="10"/>
    </row>
    <row r="39" spans="1:21" ht="16.5" customHeight="1" x14ac:dyDescent="0.25">
      <c r="A39" s="7"/>
      <c r="B39" s="7"/>
      <c r="C39" s="7"/>
      <c r="D39" s="7" t="s">
        <v>482</v>
      </c>
      <c r="E39" s="7"/>
      <c r="F39" s="7"/>
      <c r="G39" s="7"/>
      <c r="H39" s="7"/>
      <c r="I39" s="7"/>
      <c r="J39" s="7"/>
      <c r="K39" s="7"/>
      <c r="L39" s="9" t="s">
        <v>367</v>
      </c>
      <c r="M39" s="31">
        <v>8.9</v>
      </c>
      <c r="N39" s="31">
        <v>8.6999999999999993</v>
      </c>
      <c r="O39" s="32">
        <v>11.3</v>
      </c>
      <c r="P39" s="31">
        <v>6.3</v>
      </c>
      <c r="Q39" s="32">
        <v>15.1</v>
      </c>
      <c r="R39" s="32">
        <v>10.7</v>
      </c>
      <c r="S39" s="31">
        <v>5.2</v>
      </c>
      <c r="T39" s="31">
        <v>3.1</v>
      </c>
      <c r="U39" s="31">
        <v>9.3000000000000007</v>
      </c>
    </row>
    <row r="40" spans="1:21" ht="16.5" customHeight="1" x14ac:dyDescent="0.25">
      <c r="A40" s="7"/>
      <c r="B40" s="7" t="s">
        <v>123</v>
      </c>
      <c r="C40" s="7"/>
      <c r="D40" s="7"/>
      <c r="E40" s="7"/>
      <c r="F40" s="7"/>
      <c r="G40" s="7"/>
      <c r="H40" s="7"/>
      <c r="I40" s="7"/>
      <c r="J40" s="7"/>
      <c r="K40" s="7"/>
      <c r="L40" s="9"/>
      <c r="M40" s="10"/>
      <c r="N40" s="10"/>
      <c r="O40" s="10"/>
      <c r="P40" s="10"/>
      <c r="Q40" s="10"/>
      <c r="R40" s="10"/>
      <c r="S40" s="10"/>
      <c r="T40" s="10"/>
      <c r="U40" s="10"/>
    </row>
    <row r="41" spans="1:21" ht="16.5" customHeight="1" x14ac:dyDescent="0.25">
      <c r="A41" s="7"/>
      <c r="B41" s="7"/>
      <c r="C41" s="7" t="s">
        <v>553</v>
      </c>
      <c r="D41" s="7"/>
      <c r="E41" s="7"/>
      <c r="F41" s="7"/>
      <c r="G41" s="7"/>
      <c r="H41" s="7"/>
      <c r="I41" s="7"/>
      <c r="J41" s="7"/>
      <c r="K41" s="7"/>
      <c r="L41" s="9"/>
      <c r="M41" s="10"/>
      <c r="N41" s="10"/>
      <c r="O41" s="10"/>
      <c r="P41" s="10"/>
      <c r="Q41" s="10"/>
      <c r="R41" s="10"/>
      <c r="S41" s="10"/>
      <c r="T41" s="10"/>
      <c r="U41" s="10"/>
    </row>
    <row r="42" spans="1:21" ht="16.5" customHeight="1" x14ac:dyDescent="0.25">
      <c r="A42" s="7"/>
      <c r="B42" s="7"/>
      <c r="C42" s="7"/>
      <c r="D42" s="7" t="s">
        <v>554</v>
      </c>
      <c r="E42" s="7"/>
      <c r="F42" s="7"/>
      <c r="G42" s="7"/>
      <c r="H42" s="7"/>
      <c r="I42" s="7"/>
      <c r="J42" s="7"/>
      <c r="K42" s="7"/>
      <c r="L42" s="9" t="s">
        <v>367</v>
      </c>
      <c r="M42" s="31">
        <v>6.5</v>
      </c>
      <c r="N42" s="31">
        <v>6.2</v>
      </c>
      <c r="O42" s="31">
        <v>5</v>
      </c>
      <c r="P42" s="31">
        <v>2.6</v>
      </c>
      <c r="Q42" s="31">
        <v>6.7</v>
      </c>
      <c r="R42" s="31">
        <v>5.9</v>
      </c>
      <c r="S42" s="31">
        <v>1.9</v>
      </c>
      <c r="T42" s="31">
        <v>2.4</v>
      </c>
      <c r="U42" s="31">
        <v>5.7</v>
      </c>
    </row>
    <row r="43" spans="1:21" ht="29.4" customHeight="1" x14ac:dyDescent="0.25">
      <c r="A43" s="7"/>
      <c r="B43" s="7"/>
      <c r="C43" s="7"/>
      <c r="D43" s="74" t="s">
        <v>555</v>
      </c>
      <c r="E43" s="74"/>
      <c r="F43" s="74"/>
      <c r="G43" s="74"/>
      <c r="H43" s="74"/>
      <c r="I43" s="74"/>
      <c r="J43" s="74"/>
      <c r="K43" s="74"/>
      <c r="L43" s="9" t="s">
        <v>367</v>
      </c>
      <c r="M43" s="29">
        <v>445</v>
      </c>
      <c r="N43" s="29">
        <v>427.9</v>
      </c>
      <c r="O43" s="29">
        <v>414.9</v>
      </c>
      <c r="P43" s="29">
        <v>205</v>
      </c>
      <c r="Q43" s="29">
        <v>469.5</v>
      </c>
      <c r="R43" s="29">
        <v>327.39999999999998</v>
      </c>
      <c r="S43" s="29">
        <v>161.1</v>
      </c>
      <c r="T43" s="29">
        <v>147.9</v>
      </c>
      <c r="U43" s="29">
        <v>405.2</v>
      </c>
    </row>
    <row r="44" spans="1:21" ht="16.5" customHeight="1" x14ac:dyDescent="0.25">
      <c r="A44" s="7"/>
      <c r="B44" s="7"/>
      <c r="C44" s="7" t="s">
        <v>556</v>
      </c>
      <c r="D44" s="7"/>
      <c r="E44" s="7"/>
      <c r="F44" s="7"/>
      <c r="G44" s="7"/>
      <c r="H44" s="7"/>
      <c r="I44" s="7"/>
      <c r="J44" s="7"/>
      <c r="K44" s="7"/>
      <c r="L44" s="9"/>
      <c r="M44" s="10"/>
      <c r="N44" s="10"/>
      <c r="O44" s="10"/>
      <c r="P44" s="10"/>
      <c r="Q44" s="10"/>
      <c r="R44" s="10"/>
      <c r="S44" s="10"/>
      <c r="T44" s="10"/>
      <c r="U44" s="10"/>
    </row>
    <row r="45" spans="1:21" ht="16.5" customHeight="1" x14ac:dyDescent="0.25">
      <c r="A45" s="7"/>
      <c r="B45" s="7"/>
      <c r="C45" s="7"/>
      <c r="D45" s="7" t="s">
        <v>557</v>
      </c>
      <c r="E45" s="7"/>
      <c r="F45" s="7"/>
      <c r="G45" s="7"/>
      <c r="H45" s="7"/>
      <c r="I45" s="7"/>
      <c r="J45" s="7"/>
      <c r="K45" s="7"/>
      <c r="L45" s="9" t="s">
        <v>367</v>
      </c>
      <c r="M45" s="32">
        <v>10.8</v>
      </c>
      <c r="N45" s="31">
        <v>9.6999999999999993</v>
      </c>
      <c r="O45" s="32">
        <v>12</v>
      </c>
      <c r="P45" s="31">
        <v>6.9</v>
      </c>
      <c r="Q45" s="32">
        <v>15.1</v>
      </c>
      <c r="R45" s="32">
        <v>11.5</v>
      </c>
      <c r="S45" s="31">
        <v>6.4</v>
      </c>
      <c r="T45" s="31">
        <v>3.4</v>
      </c>
      <c r="U45" s="32">
        <v>10.4</v>
      </c>
    </row>
    <row r="46" spans="1:21" ht="29.4" customHeight="1" x14ac:dyDescent="0.25">
      <c r="A46" s="7"/>
      <c r="B46" s="7"/>
      <c r="C46" s="7"/>
      <c r="D46" s="74" t="s">
        <v>558</v>
      </c>
      <c r="E46" s="74"/>
      <c r="F46" s="74"/>
      <c r="G46" s="74"/>
      <c r="H46" s="74"/>
      <c r="I46" s="74"/>
      <c r="J46" s="74"/>
      <c r="K46" s="74"/>
      <c r="L46" s="9" t="s">
        <v>367</v>
      </c>
      <c r="M46" s="29">
        <v>522.29999999999995</v>
      </c>
      <c r="N46" s="29">
        <v>474.9</v>
      </c>
      <c r="O46" s="29">
        <v>583.1</v>
      </c>
      <c r="P46" s="29">
        <v>317.39999999999998</v>
      </c>
      <c r="Q46" s="29">
        <v>750.2</v>
      </c>
      <c r="R46" s="29">
        <v>569.6</v>
      </c>
      <c r="S46" s="29">
        <v>284.3</v>
      </c>
      <c r="T46" s="29">
        <v>117</v>
      </c>
      <c r="U46" s="29">
        <v>502</v>
      </c>
    </row>
    <row r="47" spans="1:21" ht="16.5" customHeight="1" x14ac:dyDescent="0.25">
      <c r="A47" s="7"/>
      <c r="B47" s="7"/>
      <c r="C47" s="7" t="s">
        <v>453</v>
      </c>
      <c r="D47" s="7"/>
      <c r="E47" s="7"/>
      <c r="F47" s="7"/>
      <c r="G47" s="7"/>
      <c r="H47" s="7"/>
      <c r="I47" s="7"/>
      <c r="J47" s="7"/>
      <c r="K47" s="7"/>
      <c r="L47" s="9"/>
      <c r="M47" s="10"/>
      <c r="N47" s="10"/>
      <c r="O47" s="10"/>
      <c r="P47" s="10"/>
      <c r="Q47" s="10"/>
      <c r="R47" s="10"/>
      <c r="S47" s="10"/>
      <c r="T47" s="10"/>
      <c r="U47" s="10"/>
    </row>
    <row r="48" spans="1:21" ht="16.5" customHeight="1" x14ac:dyDescent="0.25">
      <c r="A48" s="7"/>
      <c r="B48" s="7"/>
      <c r="C48" s="7"/>
      <c r="D48" s="7" t="s">
        <v>482</v>
      </c>
      <c r="E48" s="7"/>
      <c r="F48" s="7"/>
      <c r="G48" s="7"/>
      <c r="H48" s="7"/>
      <c r="I48" s="7"/>
      <c r="J48" s="7"/>
      <c r="K48" s="7"/>
      <c r="L48" s="9" t="s">
        <v>367</v>
      </c>
      <c r="M48" s="31">
        <v>9.6</v>
      </c>
      <c r="N48" s="31">
        <v>8.8000000000000007</v>
      </c>
      <c r="O48" s="32">
        <v>11</v>
      </c>
      <c r="P48" s="31">
        <v>6</v>
      </c>
      <c r="Q48" s="32">
        <v>13.6</v>
      </c>
      <c r="R48" s="32">
        <v>10.9</v>
      </c>
      <c r="S48" s="31">
        <v>5.3</v>
      </c>
      <c r="T48" s="31">
        <v>3.3</v>
      </c>
      <c r="U48" s="31">
        <v>9.3000000000000007</v>
      </c>
    </row>
    <row r="49" spans="1:21" ht="16.5" customHeight="1" x14ac:dyDescent="0.25">
      <c r="A49" s="7"/>
      <c r="B49" s="7" t="s">
        <v>124</v>
      </c>
      <c r="C49" s="7"/>
      <c r="D49" s="7"/>
      <c r="E49" s="7"/>
      <c r="F49" s="7"/>
      <c r="G49" s="7"/>
      <c r="H49" s="7"/>
      <c r="I49" s="7"/>
      <c r="J49" s="7"/>
      <c r="K49" s="7"/>
      <c r="L49" s="9"/>
      <c r="M49" s="10"/>
      <c r="N49" s="10"/>
      <c r="O49" s="10"/>
      <c r="P49" s="10"/>
      <c r="Q49" s="10"/>
      <c r="R49" s="10"/>
      <c r="S49" s="10"/>
      <c r="T49" s="10"/>
      <c r="U49" s="10"/>
    </row>
    <row r="50" spans="1:21" ht="16.5" customHeight="1" x14ac:dyDescent="0.25">
      <c r="A50" s="7"/>
      <c r="B50" s="7"/>
      <c r="C50" s="7" t="s">
        <v>553</v>
      </c>
      <c r="D50" s="7"/>
      <c r="E50" s="7"/>
      <c r="F50" s="7"/>
      <c r="G50" s="7"/>
      <c r="H50" s="7"/>
      <c r="I50" s="7"/>
      <c r="J50" s="7"/>
      <c r="K50" s="7"/>
      <c r="L50" s="9"/>
      <c r="M50" s="10"/>
      <c r="N50" s="10"/>
      <c r="O50" s="10"/>
      <c r="P50" s="10"/>
      <c r="Q50" s="10"/>
      <c r="R50" s="10"/>
      <c r="S50" s="10"/>
      <c r="T50" s="10"/>
      <c r="U50" s="10"/>
    </row>
    <row r="51" spans="1:21" ht="16.5" customHeight="1" x14ac:dyDescent="0.25">
      <c r="A51" s="7"/>
      <c r="B51" s="7"/>
      <c r="C51" s="7"/>
      <c r="D51" s="7" t="s">
        <v>554</v>
      </c>
      <c r="E51" s="7"/>
      <c r="F51" s="7"/>
      <c r="G51" s="7"/>
      <c r="H51" s="7"/>
      <c r="I51" s="7"/>
      <c r="J51" s="7"/>
      <c r="K51" s="7"/>
      <c r="L51" s="9" t="s">
        <v>367</v>
      </c>
      <c r="M51" s="31">
        <v>6.3</v>
      </c>
      <c r="N51" s="31">
        <v>6.3</v>
      </c>
      <c r="O51" s="31">
        <v>4.9000000000000004</v>
      </c>
      <c r="P51" s="31">
        <v>2.5</v>
      </c>
      <c r="Q51" s="31">
        <v>6.4</v>
      </c>
      <c r="R51" s="31">
        <v>5.0999999999999996</v>
      </c>
      <c r="S51" s="31">
        <v>1.9</v>
      </c>
      <c r="T51" s="31">
        <v>1.9</v>
      </c>
      <c r="U51" s="31">
        <v>5.6</v>
      </c>
    </row>
    <row r="52" spans="1:21" ht="29.4" customHeight="1" x14ac:dyDescent="0.25">
      <c r="A52" s="7"/>
      <c r="B52" s="7"/>
      <c r="C52" s="7"/>
      <c r="D52" s="74" t="s">
        <v>555</v>
      </c>
      <c r="E52" s="74"/>
      <c r="F52" s="74"/>
      <c r="G52" s="74"/>
      <c r="H52" s="74"/>
      <c r="I52" s="74"/>
      <c r="J52" s="74"/>
      <c r="K52" s="74"/>
      <c r="L52" s="9" t="s">
        <v>367</v>
      </c>
      <c r="M52" s="29">
        <v>469.8</v>
      </c>
      <c r="N52" s="29">
        <v>492</v>
      </c>
      <c r="O52" s="29">
        <v>512.1</v>
      </c>
      <c r="P52" s="29">
        <v>227.5</v>
      </c>
      <c r="Q52" s="29">
        <v>541.5</v>
      </c>
      <c r="R52" s="29">
        <v>520.70000000000005</v>
      </c>
      <c r="S52" s="29">
        <v>182.5</v>
      </c>
      <c r="T52" s="29">
        <v>154.69999999999999</v>
      </c>
      <c r="U52" s="29">
        <v>453.1</v>
      </c>
    </row>
    <row r="53" spans="1:21" ht="16.5" customHeight="1" x14ac:dyDescent="0.25">
      <c r="A53" s="7"/>
      <c r="B53" s="7"/>
      <c r="C53" s="7" t="s">
        <v>556</v>
      </c>
      <c r="D53" s="7"/>
      <c r="E53" s="7"/>
      <c r="F53" s="7"/>
      <c r="G53" s="7"/>
      <c r="H53" s="7"/>
      <c r="I53" s="7"/>
      <c r="J53" s="7"/>
      <c r="K53" s="7"/>
      <c r="L53" s="9"/>
      <c r="M53" s="10"/>
      <c r="N53" s="10"/>
      <c r="O53" s="10"/>
      <c r="P53" s="10"/>
      <c r="Q53" s="10"/>
      <c r="R53" s="10"/>
      <c r="S53" s="10"/>
      <c r="T53" s="10"/>
      <c r="U53" s="10"/>
    </row>
    <row r="54" spans="1:21" ht="16.5" customHeight="1" x14ac:dyDescent="0.25">
      <c r="A54" s="7"/>
      <c r="B54" s="7"/>
      <c r="C54" s="7"/>
      <c r="D54" s="7" t="s">
        <v>557</v>
      </c>
      <c r="E54" s="7"/>
      <c r="F54" s="7"/>
      <c r="G54" s="7"/>
      <c r="H54" s="7"/>
      <c r="I54" s="7"/>
      <c r="J54" s="7"/>
      <c r="K54" s="7"/>
      <c r="L54" s="9" t="s">
        <v>367</v>
      </c>
      <c r="M54" s="32">
        <v>10.9</v>
      </c>
      <c r="N54" s="31">
        <v>9.8000000000000007</v>
      </c>
      <c r="O54" s="32">
        <v>11.5</v>
      </c>
      <c r="P54" s="31">
        <v>6.8</v>
      </c>
      <c r="Q54" s="32">
        <v>13.9</v>
      </c>
      <c r="R54" s="32">
        <v>10.8</v>
      </c>
      <c r="S54" s="31">
        <v>6.9</v>
      </c>
      <c r="T54" s="31">
        <v>3.1</v>
      </c>
      <c r="U54" s="32">
        <v>10.3</v>
      </c>
    </row>
    <row r="55" spans="1:21" ht="29.4" customHeight="1" x14ac:dyDescent="0.25">
      <c r="A55" s="7"/>
      <c r="B55" s="7"/>
      <c r="C55" s="7"/>
      <c r="D55" s="74" t="s">
        <v>558</v>
      </c>
      <c r="E55" s="74"/>
      <c r="F55" s="74"/>
      <c r="G55" s="74"/>
      <c r="H55" s="74"/>
      <c r="I55" s="74"/>
      <c r="J55" s="74"/>
      <c r="K55" s="74"/>
      <c r="L55" s="9" t="s">
        <v>367</v>
      </c>
      <c r="M55" s="29">
        <v>514.1</v>
      </c>
      <c r="N55" s="29">
        <v>487.6</v>
      </c>
      <c r="O55" s="29">
        <v>536.29999999999995</v>
      </c>
      <c r="P55" s="29">
        <v>302.60000000000002</v>
      </c>
      <c r="Q55" s="29">
        <v>680.9</v>
      </c>
      <c r="R55" s="29">
        <v>527.4</v>
      </c>
      <c r="S55" s="29">
        <v>313.89999999999998</v>
      </c>
      <c r="T55" s="29">
        <v>108.5</v>
      </c>
      <c r="U55" s="29">
        <v>484.9</v>
      </c>
    </row>
    <row r="56" spans="1:21" ht="16.5" customHeight="1" x14ac:dyDescent="0.25">
      <c r="A56" s="7"/>
      <c r="B56" s="7"/>
      <c r="C56" s="7" t="s">
        <v>453</v>
      </c>
      <c r="D56" s="7"/>
      <c r="E56" s="7"/>
      <c r="F56" s="7"/>
      <c r="G56" s="7"/>
      <c r="H56" s="7"/>
      <c r="I56" s="7"/>
      <c r="J56" s="7"/>
      <c r="K56" s="7"/>
      <c r="L56" s="9"/>
      <c r="M56" s="10"/>
      <c r="N56" s="10"/>
      <c r="O56" s="10"/>
      <c r="P56" s="10"/>
      <c r="Q56" s="10"/>
      <c r="R56" s="10"/>
      <c r="S56" s="10"/>
      <c r="T56" s="10"/>
      <c r="U56" s="10"/>
    </row>
    <row r="57" spans="1:21" ht="16.5" customHeight="1" x14ac:dyDescent="0.25">
      <c r="A57" s="7"/>
      <c r="B57" s="7"/>
      <c r="C57" s="7"/>
      <c r="D57" s="7" t="s">
        <v>482</v>
      </c>
      <c r="E57" s="7"/>
      <c r="F57" s="7"/>
      <c r="G57" s="7"/>
      <c r="H57" s="7"/>
      <c r="I57" s="7"/>
      <c r="J57" s="7"/>
      <c r="K57" s="7"/>
      <c r="L57" s="9" t="s">
        <v>367</v>
      </c>
      <c r="M57" s="31">
        <v>9.6999999999999993</v>
      </c>
      <c r="N57" s="31">
        <v>9</v>
      </c>
      <c r="O57" s="32">
        <v>10.6</v>
      </c>
      <c r="P57" s="31">
        <v>5.9</v>
      </c>
      <c r="Q57" s="32">
        <v>12.7</v>
      </c>
      <c r="R57" s="32">
        <v>10.3</v>
      </c>
      <c r="S57" s="31">
        <v>5.8</v>
      </c>
      <c r="T57" s="31">
        <v>2.9</v>
      </c>
      <c r="U57" s="31">
        <v>9.1999999999999993</v>
      </c>
    </row>
    <row r="58" spans="1:21" ht="16.5" customHeight="1" x14ac:dyDescent="0.25">
      <c r="A58" s="7"/>
      <c r="B58" s="7" t="s">
        <v>125</v>
      </c>
      <c r="C58" s="7"/>
      <c r="D58" s="7"/>
      <c r="E58" s="7"/>
      <c r="F58" s="7"/>
      <c r="G58" s="7"/>
      <c r="H58" s="7"/>
      <c r="I58" s="7"/>
      <c r="J58" s="7"/>
      <c r="K58" s="7"/>
      <c r="L58" s="9"/>
      <c r="M58" s="10"/>
      <c r="N58" s="10"/>
      <c r="O58" s="10"/>
      <c r="P58" s="10"/>
      <c r="Q58" s="10"/>
      <c r="R58" s="10"/>
      <c r="S58" s="10"/>
      <c r="T58" s="10"/>
      <c r="U58" s="10"/>
    </row>
    <row r="59" spans="1:21" ht="16.5" customHeight="1" x14ac:dyDescent="0.25">
      <c r="A59" s="7"/>
      <c r="B59" s="7"/>
      <c r="C59" s="7" t="s">
        <v>553</v>
      </c>
      <c r="D59" s="7"/>
      <c r="E59" s="7"/>
      <c r="F59" s="7"/>
      <c r="G59" s="7"/>
      <c r="H59" s="7"/>
      <c r="I59" s="7"/>
      <c r="J59" s="7"/>
      <c r="K59" s="7"/>
      <c r="L59" s="9"/>
      <c r="M59" s="10"/>
      <c r="N59" s="10"/>
      <c r="O59" s="10"/>
      <c r="P59" s="10"/>
      <c r="Q59" s="10"/>
      <c r="R59" s="10"/>
      <c r="S59" s="10"/>
      <c r="T59" s="10"/>
      <c r="U59" s="10"/>
    </row>
    <row r="60" spans="1:21" ht="16.5" customHeight="1" x14ac:dyDescent="0.25">
      <c r="A60" s="7"/>
      <c r="B60" s="7"/>
      <c r="C60" s="7"/>
      <c r="D60" s="7" t="s">
        <v>554</v>
      </c>
      <c r="E60" s="7"/>
      <c r="F60" s="7"/>
      <c r="G60" s="7"/>
      <c r="H60" s="7"/>
      <c r="I60" s="7"/>
      <c r="J60" s="7"/>
      <c r="K60" s="7"/>
      <c r="L60" s="9" t="s">
        <v>367</v>
      </c>
      <c r="M60" s="31">
        <v>6.6</v>
      </c>
      <c r="N60" s="31">
        <v>6.9</v>
      </c>
      <c r="O60" s="31">
        <v>4.7</v>
      </c>
      <c r="P60" s="31">
        <v>2.7</v>
      </c>
      <c r="Q60" s="31">
        <v>6.4</v>
      </c>
      <c r="R60" s="31">
        <v>4.7</v>
      </c>
      <c r="S60" s="31">
        <v>2.5</v>
      </c>
      <c r="T60" s="31">
        <v>2.1</v>
      </c>
      <c r="U60" s="31">
        <v>5.9</v>
      </c>
    </row>
    <row r="61" spans="1:21" ht="29.4" customHeight="1" x14ac:dyDescent="0.25">
      <c r="A61" s="7"/>
      <c r="B61" s="7"/>
      <c r="C61" s="7"/>
      <c r="D61" s="74" t="s">
        <v>555</v>
      </c>
      <c r="E61" s="74"/>
      <c r="F61" s="74"/>
      <c r="G61" s="74"/>
      <c r="H61" s="74"/>
      <c r="I61" s="74"/>
      <c r="J61" s="74"/>
      <c r="K61" s="74"/>
      <c r="L61" s="9" t="s">
        <v>367</v>
      </c>
      <c r="M61" s="29">
        <v>463.8</v>
      </c>
      <c r="N61" s="29">
        <v>483.4</v>
      </c>
      <c r="O61" s="29">
        <v>422.9</v>
      </c>
      <c r="P61" s="29">
        <v>222.8</v>
      </c>
      <c r="Q61" s="29">
        <v>474.7</v>
      </c>
      <c r="R61" s="29">
        <v>296.3</v>
      </c>
      <c r="S61" s="29">
        <v>224.5</v>
      </c>
      <c r="T61" s="29">
        <v>172</v>
      </c>
      <c r="U61" s="29">
        <v>434</v>
      </c>
    </row>
    <row r="62" spans="1:21" ht="16.5" customHeight="1" x14ac:dyDescent="0.25">
      <c r="A62" s="7"/>
      <c r="B62" s="7"/>
      <c r="C62" s="7" t="s">
        <v>556</v>
      </c>
      <c r="D62" s="7"/>
      <c r="E62" s="7"/>
      <c r="F62" s="7"/>
      <c r="G62" s="7"/>
      <c r="H62" s="7"/>
      <c r="I62" s="7"/>
      <c r="J62" s="7"/>
      <c r="K62" s="7"/>
      <c r="L62" s="9"/>
      <c r="M62" s="10"/>
      <c r="N62" s="10"/>
      <c r="O62" s="10"/>
      <c r="P62" s="10"/>
      <c r="Q62" s="10"/>
      <c r="R62" s="10"/>
      <c r="S62" s="10"/>
      <c r="T62" s="10"/>
      <c r="U62" s="10"/>
    </row>
    <row r="63" spans="1:21" ht="16.5" customHeight="1" x14ac:dyDescent="0.25">
      <c r="A63" s="7"/>
      <c r="B63" s="7"/>
      <c r="C63" s="7"/>
      <c r="D63" s="7" t="s">
        <v>557</v>
      </c>
      <c r="E63" s="7"/>
      <c r="F63" s="7"/>
      <c r="G63" s="7"/>
      <c r="H63" s="7"/>
      <c r="I63" s="7"/>
      <c r="J63" s="7"/>
      <c r="K63" s="7"/>
      <c r="L63" s="9" t="s">
        <v>367</v>
      </c>
      <c r="M63" s="32">
        <v>11</v>
      </c>
      <c r="N63" s="32">
        <v>10.199999999999999</v>
      </c>
      <c r="O63" s="32">
        <v>11.1</v>
      </c>
      <c r="P63" s="31">
        <v>7.2</v>
      </c>
      <c r="Q63" s="32">
        <v>13.8</v>
      </c>
      <c r="R63" s="32">
        <v>10.7</v>
      </c>
      <c r="S63" s="31">
        <v>7.4</v>
      </c>
      <c r="T63" s="31">
        <v>3.2</v>
      </c>
      <c r="U63" s="32">
        <v>10.3</v>
      </c>
    </row>
    <row r="64" spans="1:21" ht="29.4" customHeight="1" x14ac:dyDescent="0.25">
      <c r="A64" s="7"/>
      <c r="B64" s="7"/>
      <c r="C64" s="7"/>
      <c r="D64" s="74" t="s">
        <v>558</v>
      </c>
      <c r="E64" s="74"/>
      <c r="F64" s="74"/>
      <c r="G64" s="74"/>
      <c r="H64" s="74"/>
      <c r="I64" s="74"/>
      <c r="J64" s="74"/>
      <c r="K64" s="74"/>
      <c r="L64" s="9" t="s">
        <v>367</v>
      </c>
      <c r="M64" s="29">
        <v>541.9</v>
      </c>
      <c r="N64" s="29">
        <v>508.2</v>
      </c>
      <c r="O64" s="29">
        <v>537.20000000000005</v>
      </c>
      <c r="P64" s="29">
        <v>326.2</v>
      </c>
      <c r="Q64" s="29">
        <v>701.1</v>
      </c>
      <c r="R64" s="29">
        <v>539.9</v>
      </c>
      <c r="S64" s="29">
        <v>342.6</v>
      </c>
      <c r="T64" s="29">
        <v>114.9</v>
      </c>
      <c r="U64" s="29">
        <v>503</v>
      </c>
    </row>
    <row r="65" spans="1:21" ht="16.5" customHeight="1" x14ac:dyDescent="0.25">
      <c r="A65" s="7"/>
      <c r="B65" s="7"/>
      <c r="C65" s="7" t="s">
        <v>453</v>
      </c>
      <c r="D65" s="7"/>
      <c r="E65" s="7"/>
      <c r="F65" s="7"/>
      <c r="G65" s="7"/>
      <c r="H65" s="7"/>
      <c r="I65" s="7"/>
      <c r="J65" s="7"/>
      <c r="K65" s="7"/>
      <c r="L65" s="9"/>
      <c r="M65" s="10"/>
      <c r="N65" s="10"/>
      <c r="O65" s="10"/>
      <c r="P65" s="10"/>
      <c r="Q65" s="10"/>
      <c r="R65" s="10"/>
      <c r="S65" s="10"/>
      <c r="T65" s="10"/>
      <c r="U65" s="10"/>
    </row>
    <row r="66" spans="1:21" ht="16.5" customHeight="1" x14ac:dyDescent="0.25">
      <c r="A66" s="7"/>
      <c r="B66" s="7"/>
      <c r="C66" s="7"/>
      <c r="D66" s="7" t="s">
        <v>482</v>
      </c>
      <c r="E66" s="7"/>
      <c r="F66" s="7"/>
      <c r="G66" s="7"/>
      <c r="H66" s="7"/>
      <c r="I66" s="7"/>
      <c r="J66" s="7"/>
      <c r="K66" s="7"/>
      <c r="L66" s="9" t="s">
        <v>367</v>
      </c>
      <c r="M66" s="31">
        <v>9.8000000000000007</v>
      </c>
      <c r="N66" s="31">
        <v>9.3000000000000007</v>
      </c>
      <c r="O66" s="32">
        <v>10.3</v>
      </c>
      <c r="P66" s="31">
        <v>6.2</v>
      </c>
      <c r="Q66" s="32">
        <v>12.6</v>
      </c>
      <c r="R66" s="32">
        <v>10.3</v>
      </c>
      <c r="S66" s="31">
        <v>6.3</v>
      </c>
      <c r="T66" s="31">
        <v>3</v>
      </c>
      <c r="U66" s="31">
        <v>9.3000000000000007</v>
      </c>
    </row>
    <row r="67" spans="1:21" ht="16.5" customHeight="1" x14ac:dyDescent="0.25">
      <c r="A67" s="7"/>
      <c r="B67" s="7" t="s">
        <v>126</v>
      </c>
      <c r="C67" s="7"/>
      <c r="D67" s="7"/>
      <c r="E67" s="7"/>
      <c r="F67" s="7"/>
      <c r="G67" s="7"/>
      <c r="H67" s="7"/>
      <c r="I67" s="7"/>
      <c r="J67" s="7"/>
      <c r="K67" s="7"/>
      <c r="L67" s="9"/>
      <c r="M67" s="10"/>
      <c r="N67" s="10"/>
      <c r="O67" s="10"/>
      <c r="P67" s="10"/>
      <c r="Q67" s="10"/>
      <c r="R67" s="10"/>
      <c r="S67" s="10"/>
      <c r="T67" s="10"/>
      <c r="U67" s="10"/>
    </row>
    <row r="68" spans="1:21" ht="16.5" customHeight="1" x14ac:dyDescent="0.25">
      <c r="A68" s="7"/>
      <c r="B68" s="7"/>
      <c r="C68" s="7" t="s">
        <v>553</v>
      </c>
      <c r="D68" s="7"/>
      <c r="E68" s="7"/>
      <c r="F68" s="7"/>
      <c r="G68" s="7"/>
      <c r="H68" s="7"/>
      <c r="I68" s="7"/>
      <c r="J68" s="7"/>
      <c r="K68" s="7"/>
      <c r="L68" s="9"/>
      <c r="M68" s="10"/>
      <c r="N68" s="10"/>
      <c r="O68" s="10"/>
      <c r="P68" s="10"/>
      <c r="Q68" s="10"/>
      <c r="R68" s="10"/>
      <c r="S68" s="10"/>
      <c r="T68" s="10"/>
      <c r="U68" s="10"/>
    </row>
    <row r="69" spans="1:21" ht="16.5" customHeight="1" x14ac:dyDescent="0.25">
      <c r="A69" s="7"/>
      <c r="B69" s="7"/>
      <c r="C69" s="7"/>
      <c r="D69" s="7" t="s">
        <v>554</v>
      </c>
      <c r="E69" s="7"/>
      <c r="F69" s="7"/>
      <c r="G69" s="7"/>
      <c r="H69" s="7"/>
      <c r="I69" s="7"/>
      <c r="J69" s="7"/>
      <c r="K69" s="7"/>
      <c r="L69" s="9" t="s">
        <v>367</v>
      </c>
      <c r="M69" s="31">
        <v>6.8</v>
      </c>
      <c r="N69" s="31">
        <v>7</v>
      </c>
      <c r="O69" s="31">
        <v>5</v>
      </c>
      <c r="P69" s="31">
        <v>3.1</v>
      </c>
      <c r="Q69" s="31">
        <v>6.7</v>
      </c>
      <c r="R69" s="31">
        <v>5.0999999999999996</v>
      </c>
      <c r="S69" s="31">
        <v>3.2</v>
      </c>
      <c r="T69" s="31">
        <v>2</v>
      </c>
      <c r="U69" s="31">
        <v>6.1</v>
      </c>
    </row>
    <row r="70" spans="1:21" ht="29.4" customHeight="1" x14ac:dyDescent="0.25">
      <c r="A70" s="7"/>
      <c r="B70" s="7"/>
      <c r="C70" s="7"/>
      <c r="D70" s="74" t="s">
        <v>555</v>
      </c>
      <c r="E70" s="74"/>
      <c r="F70" s="74"/>
      <c r="G70" s="74"/>
      <c r="H70" s="74"/>
      <c r="I70" s="74"/>
      <c r="J70" s="74"/>
      <c r="K70" s="74"/>
      <c r="L70" s="9" t="s">
        <v>367</v>
      </c>
      <c r="M70" s="29">
        <v>474.9</v>
      </c>
      <c r="N70" s="29">
        <v>483.3</v>
      </c>
      <c r="O70" s="29">
        <v>508.5</v>
      </c>
      <c r="P70" s="29">
        <v>264.8</v>
      </c>
      <c r="Q70" s="29">
        <v>515.6</v>
      </c>
      <c r="R70" s="29">
        <v>543.4</v>
      </c>
      <c r="S70" s="29">
        <v>268.5</v>
      </c>
      <c r="T70" s="29">
        <v>189.7</v>
      </c>
      <c r="U70" s="29">
        <v>457.4</v>
      </c>
    </row>
    <row r="71" spans="1:21" ht="16.5" customHeight="1" x14ac:dyDescent="0.25">
      <c r="A71" s="7"/>
      <c r="B71" s="7"/>
      <c r="C71" s="7" t="s">
        <v>556</v>
      </c>
      <c r="D71" s="7"/>
      <c r="E71" s="7"/>
      <c r="F71" s="7"/>
      <c r="G71" s="7"/>
      <c r="H71" s="7"/>
      <c r="I71" s="7"/>
      <c r="J71" s="7"/>
      <c r="K71" s="7"/>
      <c r="L71" s="9"/>
      <c r="M71" s="10"/>
      <c r="N71" s="10"/>
      <c r="O71" s="10"/>
      <c r="P71" s="10"/>
      <c r="Q71" s="10"/>
      <c r="R71" s="10"/>
      <c r="S71" s="10"/>
      <c r="T71" s="10"/>
      <c r="U71" s="10"/>
    </row>
    <row r="72" spans="1:21" ht="16.5" customHeight="1" x14ac:dyDescent="0.25">
      <c r="A72" s="7"/>
      <c r="B72" s="7"/>
      <c r="C72" s="7"/>
      <c r="D72" s="7" t="s">
        <v>557</v>
      </c>
      <c r="E72" s="7"/>
      <c r="F72" s="7"/>
      <c r="G72" s="7"/>
      <c r="H72" s="7"/>
      <c r="I72" s="7"/>
      <c r="J72" s="7"/>
      <c r="K72" s="7"/>
      <c r="L72" s="9" t="s">
        <v>367</v>
      </c>
      <c r="M72" s="31">
        <v>9.6999999999999993</v>
      </c>
      <c r="N72" s="31">
        <v>8.6999999999999993</v>
      </c>
      <c r="O72" s="31">
        <v>9.8000000000000007</v>
      </c>
      <c r="P72" s="31">
        <v>6.4</v>
      </c>
      <c r="Q72" s="32">
        <v>12.5</v>
      </c>
      <c r="R72" s="32">
        <v>10</v>
      </c>
      <c r="S72" s="31">
        <v>7.2</v>
      </c>
      <c r="T72" s="31">
        <v>2.7</v>
      </c>
      <c r="U72" s="31">
        <v>9.1</v>
      </c>
    </row>
    <row r="73" spans="1:21" ht="29.4" customHeight="1" x14ac:dyDescent="0.25">
      <c r="A73" s="7"/>
      <c r="B73" s="7"/>
      <c r="C73" s="7"/>
      <c r="D73" s="74" t="s">
        <v>558</v>
      </c>
      <c r="E73" s="74"/>
      <c r="F73" s="74"/>
      <c r="G73" s="74"/>
      <c r="H73" s="74"/>
      <c r="I73" s="74"/>
      <c r="J73" s="74"/>
      <c r="K73" s="74"/>
      <c r="L73" s="9" t="s">
        <v>367</v>
      </c>
      <c r="M73" s="29">
        <v>493.3</v>
      </c>
      <c r="N73" s="29">
        <v>456</v>
      </c>
      <c r="O73" s="29">
        <v>475.5</v>
      </c>
      <c r="P73" s="29">
        <v>305.3</v>
      </c>
      <c r="Q73" s="29">
        <v>637.9</v>
      </c>
      <c r="R73" s="29">
        <v>518.79999999999995</v>
      </c>
      <c r="S73" s="29">
        <v>343.9</v>
      </c>
      <c r="T73" s="32">
        <v>95</v>
      </c>
      <c r="U73" s="29">
        <v>455.3</v>
      </c>
    </row>
    <row r="74" spans="1:21" ht="16.5" customHeight="1" x14ac:dyDescent="0.25">
      <c r="A74" s="7"/>
      <c r="B74" s="7"/>
      <c r="C74" s="7" t="s">
        <v>453</v>
      </c>
      <c r="D74" s="7"/>
      <c r="E74" s="7"/>
      <c r="F74" s="7"/>
      <c r="G74" s="7"/>
      <c r="H74" s="7"/>
      <c r="I74" s="7"/>
      <c r="J74" s="7"/>
      <c r="K74" s="7"/>
      <c r="L74" s="9"/>
      <c r="M74" s="10"/>
      <c r="N74" s="10"/>
      <c r="O74" s="10"/>
      <c r="P74" s="10"/>
      <c r="Q74" s="10"/>
      <c r="R74" s="10"/>
      <c r="S74" s="10"/>
      <c r="T74" s="10"/>
      <c r="U74" s="10"/>
    </row>
    <row r="75" spans="1:21" ht="16.5" customHeight="1" x14ac:dyDescent="0.25">
      <c r="A75" s="7"/>
      <c r="B75" s="7"/>
      <c r="C75" s="7"/>
      <c r="D75" s="7" t="s">
        <v>482</v>
      </c>
      <c r="E75" s="7"/>
      <c r="F75" s="7"/>
      <c r="G75" s="7"/>
      <c r="H75" s="7"/>
      <c r="I75" s="7"/>
      <c r="J75" s="7"/>
      <c r="K75" s="7"/>
      <c r="L75" s="9" t="s">
        <v>367</v>
      </c>
      <c r="M75" s="31">
        <v>9</v>
      </c>
      <c r="N75" s="31">
        <v>8.4</v>
      </c>
      <c r="O75" s="31">
        <v>9.1999999999999993</v>
      </c>
      <c r="P75" s="31">
        <v>5.9</v>
      </c>
      <c r="Q75" s="32">
        <v>11.8</v>
      </c>
      <c r="R75" s="31">
        <v>9.6999999999999993</v>
      </c>
      <c r="S75" s="31">
        <v>6.5</v>
      </c>
      <c r="T75" s="31">
        <v>2.6</v>
      </c>
      <c r="U75" s="31">
        <v>8.6</v>
      </c>
    </row>
    <row r="76" spans="1:21" ht="16.5" customHeight="1" x14ac:dyDescent="0.25">
      <c r="A76" s="7"/>
      <c r="B76" s="7" t="s">
        <v>118</v>
      </c>
      <c r="C76" s="7"/>
      <c r="D76" s="7"/>
      <c r="E76" s="7"/>
      <c r="F76" s="7"/>
      <c r="G76" s="7"/>
      <c r="H76" s="7"/>
      <c r="I76" s="7"/>
      <c r="J76" s="7"/>
      <c r="K76" s="7"/>
      <c r="L76" s="9"/>
      <c r="M76" s="10"/>
      <c r="N76" s="10"/>
      <c r="O76" s="10"/>
      <c r="P76" s="10"/>
      <c r="Q76" s="10"/>
      <c r="R76" s="10"/>
      <c r="S76" s="10"/>
      <c r="T76" s="10"/>
      <c r="U76" s="10"/>
    </row>
    <row r="77" spans="1:21" ht="16.5" customHeight="1" x14ac:dyDescent="0.25">
      <c r="A77" s="7"/>
      <c r="B77" s="7"/>
      <c r="C77" s="7" t="s">
        <v>553</v>
      </c>
      <c r="D77" s="7"/>
      <c r="E77" s="7"/>
      <c r="F77" s="7"/>
      <c r="G77" s="7"/>
      <c r="H77" s="7"/>
      <c r="I77" s="7"/>
      <c r="J77" s="7"/>
      <c r="K77" s="7"/>
      <c r="L77" s="9"/>
      <c r="M77" s="10"/>
      <c r="N77" s="10"/>
      <c r="O77" s="10"/>
      <c r="P77" s="10"/>
      <c r="Q77" s="10"/>
      <c r="R77" s="10"/>
      <c r="S77" s="10"/>
      <c r="T77" s="10"/>
      <c r="U77" s="10"/>
    </row>
    <row r="78" spans="1:21" ht="16.5" customHeight="1" x14ac:dyDescent="0.25">
      <c r="A78" s="7"/>
      <c r="B78" s="7"/>
      <c r="C78" s="7"/>
      <c r="D78" s="7" t="s">
        <v>554</v>
      </c>
      <c r="E78" s="7"/>
      <c r="F78" s="7"/>
      <c r="G78" s="7"/>
      <c r="H78" s="7"/>
      <c r="I78" s="7"/>
      <c r="J78" s="7"/>
      <c r="K78" s="7"/>
      <c r="L78" s="9" t="s">
        <v>367</v>
      </c>
      <c r="M78" s="31">
        <v>6.7</v>
      </c>
      <c r="N78" s="31">
        <v>6.9</v>
      </c>
      <c r="O78" s="31">
        <v>4.7</v>
      </c>
      <c r="P78" s="31">
        <v>3.1</v>
      </c>
      <c r="Q78" s="31">
        <v>6.1</v>
      </c>
      <c r="R78" s="31">
        <v>4.7</v>
      </c>
      <c r="S78" s="31">
        <v>3.2</v>
      </c>
      <c r="T78" s="31">
        <v>2.2000000000000002</v>
      </c>
      <c r="U78" s="31">
        <v>6</v>
      </c>
    </row>
    <row r="79" spans="1:21" ht="29.4" customHeight="1" x14ac:dyDescent="0.25">
      <c r="A79" s="7"/>
      <c r="B79" s="7"/>
      <c r="C79" s="7"/>
      <c r="D79" s="74" t="s">
        <v>555</v>
      </c>
      <c r="E79" s="74"/>
      <c r="F79" s="74"/>
      <c r="G79" s="74"/>
      <c r="H79" s="74"/>
      <c r="I79" s="74"/>
      <c r="J79" s="74"/>
      <c r="K79" s="74"/>
      <c r="L79" s="9" t="s">
        <v>367</v>
      </c>
      <c r="M79" s="29">
        <v>461.1</v>
      </c>
      <c r="N79" s="29">
        <v>464.8</v>
      </c>
      <c r="O79" s="29">
        <v>477.4</v>
      </c>
      <c r="P79" s="29">
        <v>259.60000000000002</v>
      </c>
      <c r="Q79" s="29">
        <v>462</v>
      </c>
      <c r="R79" s="29">
        <v>500</v>
      </c>
      <c r="S79" s="29">
        <v>264.8</v>
      </c>
      <c r="T79" s="29">
        <v>209.1</v>
      </c>
      <c r="U79" s="29">
        <v>440.1</v>
      </c>
    </row>
    <row r="80" spans="1:21" ht="16.5" customHeight="1" x14ac:dyDescent="0.25">
      <c r="A80" s="7"/>
      <c r="B80" s="7"/>
      <c r="C80" s="7" t="s">
        <v>556</v>
      </c>
      <c r="D80" s="7"/>
      <c r="E80" s="7"/>
      <c r="F80" s="7"/>
      <c r="G80" s="7"/>
      <c r="H80" s="7"/>
      <c r="I80" s="7"/>
      <c r="J80" s="7"/>
      <c r="K80" s="7"/>
      <c r="L80" s="9"/>
      <c r="M80" s="10"/>
      <c r="N80" s="10"/>
      <c r="O80" s="10"/>
      <c r="P80" s="10"/>
      <c r="Q80" s="10"/>
      <c r="R80" s="10"/>
      <c r="S80" s="10"/>
      <c r="T80" s="10"/>
      <c r="U80" s="10"/>
    </row>
    <row r="81" spans="1:21" ht="16.5" customHeight="1" x14ac:dyDescent="0.25">
      <c r="A81" s="7"/>
      <c r="B81" s="7"/>
      <c r="C81" s="7"/>
      <c r="D81" s="7" t="s">
        <v>557</v>
      </c>
      <c r="E81" s="7"/>
      <c r="F81" s="7"/>
      <c r="G81" s="7"/>
      <c r="H81" s="7"/>
      <c r="I81" s="7"/>
      <c r="J81" s="7"/>
      <c r="K81" s="7"/>
      <c r="L81" s="9" t="s">
        <v>367</v>
      </c>
      <c r="M81" s="31">
        <v>9.6999999999999993</v>
      </c>
      <c r="N81" s="31">
        <v>8.6999999999999993</v>
      </c>
      <c r="O81" s="31">
        <v>9.1999999999999993</v>
      </c>
      <c r="P81" s="31">
        <v>6.9</v>
      </c>
      <c r="Q81" s="32">
        <v>12.6</v>
      </c>
      <c r="R81" s="31">
        <v>9.5</v>
      </c>
      <c r="S81" s="31">
        <v>7.6</v>
      </c>
      <c r="T81" s="31">
        <v>3.6</v>
      </c>
      <c r="U81" s="31">
        <v>9.1</v>
      </c>
    </row>
    <row r="82" spans="1:21" ht="29.4" customHeight="1" x14ac:dyDescent="0.25">
      <c r="A82" s="7"/>
      <c r="B82" s="7"/>
      <c r="C82" s="7"/>
      <c r="D82" s="74" t="s">
        <v>558</v>
      </c>
      <c r="E82" s="74"/>
      <c r="F82" s="74"/>
      <c r="G82" s="74"/>
      <c r="H82" s="74"/>
      <c r="I82" s="74"/>
      <c r="J82" s="74"/>
      <c r="K82" s="74"/>
      <c r="L82" s="9" t="s">
        <v>367</v>
      </c>
      <c r="M82" s="29">
        <v>494.1</v>
      </c>
      <c r="N82" s="29">
        <v>451</v>
      </c>
      <c r="O82" s="29">
        <v>452.4</v>
      </c>
      <c r="P82" s="29">
        <v>325.3</v>
      </c>
      <c r="Q82" s="29">
        <v>638.20000000000005</v>
      </c>
      <c r="R82" s="29">
        <v>489.3</v>
      </c>
      <c r="S82" s="29">
        <v>355.1</v>
      </c>
      <c r="T82" s="29">
        <v>132.6</v>
      </c>
      <c r="U82" s="29">
        <v>453.2</v>
      </c>
    </row>
    <row r="83" spans="1:21" ht="16.5" customHeight="1" x14ac:dyDescent="0.25">
      <c r="A83" s="7"/>
      <c r="B83" s="7"/>
      <c r="C83" s="7" t="s">
        <v>453</v>
      </c>
      <c r="D83" s="7"/>
      <c r="E83" s="7"/>
      <c r="F83" s="7"/>
      <c r="G83" s="7"/>
      <c r="H83" s="7"/>
      <c r="I83" s="7"/>
      <c r="J83" s="7"/>
      <c r="K83" s="7"/>
      <c r="L83" s="9"/>
      <c r="M83" s="10"/>
      <c r="N83" s="10"/>
      <c r="O83" s="10"/>
      <c r="P83" s="10"/>
      <c r="Q83" s="10"/>
      <c r="R83" s="10"/>
      <c r="S83" s="10"/>
      <c r="T83" s="10"/>
      <c r="U83" s="10"/>
    </row>
    <row r="84" spans="1:21" ht="16.5" customHeight="1" x14ac:dyDescent="0.25">
      <c r="A84" s="7"/>
      <c r="B84" s="7"/>
      <c r="C84" s="7"/>
      <c r="D84" s="7" t="s">
        <v>482</v>
      </c>
      <c r="E84" s="7"/>
      <c r="F84" s="7"/>
      <c r="G84" s="7"/>
      <c r="H84" s="7"/>
      <c r="I84" s="7"/>
      <c r="J84" s="7"/>
      <c r="K84" s="7"/>
      <c r="L84" s="9" t="s">
        <v>367</v>
      </c>
      <c r="M84" s="31">
        <v>9</v>
      </c>
      <c r="N84" s="31">
        <v>8.3000000000000007</v>
      </c>
      <c r="O84" s="31">
        <v>8.6999999999999993</v>
      </c>
      <c r="P84" s="31">
        <v>6.3</v>
      </c>
      <c r="Q84" s="32">
        <v>11.8</v>
      </c>
      <c r="R84" s="31">
        <v>9.1999999999999993</v>
      </c>
      <c r="S84" s="31">
        <v>6.8</v>
      </c>
      <c r="T84" s="31">
        <v>3.4</v>
      </c>
      <c r="U84" s="31">
        <v>8.5</v>
      </c>
    </row>
    <row r="85" spans="1:21" ht="16.5" customHeight="1" x14ac:dyDescent="0.25">
      <c r="A85" s="7"/>
      <c r="B85" s="7" t="s">
        <v>119</v>
      </c>
      <c r="C85" s="7"/>
      <c r="D85" s="7"/>
      <c r="E85" s="7"/>
      <c r="F85" s="7"/>
      <c r="G85" s="7"/>
      <c r="H85" s="7"/>
      <c r="I85" s="7"/>
      <c r="J85" s="7"/>
      <c r="K85" s="7"/>
      <c r="L85" s="9"/>
      <c r="M85" s="10"/>
      <c r="N85" s="10"/>
      <c r="O85" s="10"/>
      <c r="P85" s="10"/>
      <c r="Q85" s="10"/>
      <c r="R85" s="10"/>
      <c r="S85" s="10"/>
      <c r="T85" s="10"/>
      <c r="U85" s="10"/>
    </row>
    <row r="86" spans="1:21" ht="16.5" customHeight="1" x14ac:dyDescent="0.25">
      <c r="A86" s="7"/>
      <c r="B86" s="7"/>
      <c r="C86" s="7" t="s">
        <v>553</v>
      </c>
      <c r="D86" s="7"/>
      <c r="E86" s="7"/>
      <c r="F86" s="7"/>
      <c r="G86" s="7"/>
      <c r="H86" s="7"/>
      <c r="I86" s="7"/>
      <c r="J86" s="7"/>
      <c r="K86" s="7"/>
      <c r="L86" s="9"/>
      <c r="M86" s="10"/>
      <c r="N86" s="10"/>
      <c r="O86" s="10"/>
      <c r="P86" s="10"/>
      <c r="Q86" s="10"/>
      <c r="R86" s="10"/>
      <c r="S86" s="10"/>
      <c r="T86" s="10"/>
      <c r="U86" s="10"/>
    </row>
    <row r="87" spans="1:21" ht="16.5" customHeight="1" x14ac:dyDescent="0.25">
      <c r="A87" s="7"/>
      <c r="B87" s="7"/>
      <c r="C87" s="7"/>
      <c r="D87" s="7" t="s">
        <v>554</v>
      </c>
      <c r="E87" s="7"/>
      <c r="F87" s="7"/>
      <c r="G87" s="7"/>
      <c r="H87" s="7"/>
      <c r="I87" s="7"/>
      <c r="J87" s="7"/>
      <c r="K87" s="7"/>
      <c r="L87" s="9" t="s">
        <v>367</v>
      </c>
      <c r="M87" s="31">
        <v>6.6</v>
      </c>
      <c r="N87" s="31">
        <v>7.4</v>
      </c>
      <c r="O87" s="31">
        <v>5.4</v>
      </c>
      <c r="P87" s="31">
        <v>3.7</v>
      </c>
      <c r="Q87" s="31">
        <v>5.5</v>
      </c>
      <c r="R87" s="31">
        <v>4.5999999999999996</v>
      </c>
      <c r="S87" s="31">
        <v>3.1</v>
      </c>
      <c r="T87" s="31">
        <v>2.5</v>
      </c>
      <c r="U87" s="31">
        <v>6.3</v>
      </c>
    </row>
    <row r="88" spans="1:21" ht="29.4" customHeight="1" x14ac:dyDescent="0.25">
      <c r="A88" s="7"/>
      <c r="B88" s="7"/>
      <c r="C88" s="7"/>
      <c r="D88" s="74" t="s">
        <v>555</v>
      </c>
      <c r="E88" s="74"/>
      <c r="F88" s="74"/>
      <c r="G88" s="74"/>
      <c r="H88" s="74"/>
      <c r="I88" s="74"/>
      <c r="J88" s="74"/>
      <c r="K88" s="74"/>
      <c r="L88" s="9" t="s">
        <v>367</v>
      </c>
      <c r="M88" s="29">
        <v>472.8</v>
      </c>
      <c r="N88" s="29">
        <v>519.70000000000005</v>
      </c>
      <c r="O88" s="29">
        <v>566.5</v>
      </c>
      <c r="P88" s="29">
        <v>328.2</v>
      </c>
      <c r="Q88" s="29">
        <v>433.9</v>
      </c>
      <c r="R88" s="29">
        <v>500</v>
      </c>
      <c r="S88" s="29">
        <v>261.7</v>
      </c>
      <c r="T88" s="29">
        <v>248.8</v>
      </c>
      <c r="U88" s="29">
        <v>478</v>
      </c>
    </row>
    <row r="89" spans="1:21" ht="16.5" customHeight="1" x14ac:dyDescent="0.25">
      <c r="A89" s="7"/>
      <c r="B89" s="7"/>
      <c r="C89" s="7" t="s">
        <v>556</v>
      </c>
      <c r="D89" s="7"/>
      <c r="E89" s="7"/>
      <c r="F89" s="7"/>
      <c r="G89" s="7"/>
      <c r="H89" s="7"/>
      <c r="I89" s="7"/>
      <c r="J89" s="7"/>
      <c r="K89" s="7"/>
      <c r="L89" s="9"/>
      <c r="M89" s="10"/>
      <c r="N89" s="10"/>
      <c r="O89" s="10"/>
      <c r="P89" s="10"/>
      <c r="Q89" s="10"/>
      <c r="R89" s="10"/>
      <c r="S89" s="10"/>
      <c r="T89" s="10"/>
      <c r="U89" s="10"/>
    </row>
    <row r="90" spans="1:21" ht="16.5" customHeight="1" x14ac:dyDescent="0.25">
      <c r="A90" s="7"/>
      <c r="B90" s="7"/>
      <c r="C90" s="7"/>
      <c r="D90" s="7" t="s">
        <v>557</v>
      </c>
      <c r="E90" s="7"/>
      <c r="F90" s="7"/>
      <c r="G90" s="7"/>
      <c r="H90" s="7"/>
      <c r="I90" s="7"/>
      <c r="J90" s="7"/>
      <c r="K90" s="7"/>
      <c r="L90" s="9" t="s">
        <v>367</v>
      </c>
      <c r="M90" s="31">
        <v>9.8000000000000007</v>
      </c>
      <c r="N90" s="31">
        <v>9.3000000000000007</v>
      </c>
      <c r="O90" s="31">
        <v>9.6999999999999993</v>
      </c>
      <c r="P90" s="31">
        <v>7.7</v>
      </c>
      <c r="Q90" s="32">
        <v>11.5</v>
      </c>
      <c r="R90" s="31">
        <v>9.9</v>
      </c>
      <c r="S90" s="31">
        <v>6.8</v>
      </c>
      <c r="T90" s="31">
        <v>4.3</v>
      </c>
      <c r="U90" s="31">
        <v>9.4</v>
      </c>
    </row>
    <row r="91" spans="1:21" ht="29.4" customHeight="1" x14ac:dyDescent="0.25">
      <c r="A91" s="7"/>
      <c r="B91" s="7"/>
      <c r="C91" s="7"/>
      <c r="D91" s="74" t="s">
        <v>558</v>
      </c>
      <c r="E91" s="74"/>
      <c r="F91" s="74"/>
      <c r="G91" s="74"/>
      <c r="H91" s="74"/>
      <c r="I91" s="74"/>
      <c r="J91" s="74"/>
      <c r="K91" s="74"/>
      <c r="L91" s="9" t="s">
        <v>367</v>
      </c>
      <c r="M91" s="29">
        <v>519.4</v>
      </c>
      <c r="N91" s="29">
        <v>506.8</v>
      </c>
      <c r="O91" s="29">
        <v>493.3</v>
      </c>
      <c r="P91" s="29">
        <v>382.6</v>
      </c>
      <c r="Q91" s="29">
        <v>609.29999999999995</v>
      </c>
      <c r="R91" s="29">
        <v>529.9</v>
      </c>
      <c r="S91" s="29">
        <v>333.4</v>
      </c>
      <c r="T91" s="29">
        <v>162</v>
      </c>
      <c r="U91" s="29">
        <v>492.1</v>
      </c>
    </row>
    <row r="92" spans="1:21" ht="16.5" customHeight="1" x14ac:dyDescent="0.25">
      <c r="A92" s="7"/>
      <c r="B92" s="7"/>
      <c r="C92" s="7" t="s">
        <v>453</v>
      </c>
      <c r="D92" s="7"/>
      <c r="E92" s="7"/>
      <c r="F92" s="7"/>
      <c r="G92" s="7"/>
      <c r="H92" s="7"/>
      <c r="I92" s="7"/>
      <c r="J92" s="7"/>
      <c r="K92" s="7"/>
      <c r="L92" s="9"/>
      <c r="M92" s="10"/>
      <c r="N92" s="10"/>
      <c r="O92" s="10"/>
      <c r="P92" s="10"/>
      <c r="Q92" s="10"/>
      <c r="R92" s="10"/>
      <c r="S92" s="10"/>
      <c r="T92" s="10"/>
      <c r="U92" s="10"/>
    </row>
    <row r="93" spans="1:21" ht="16.5" customHeight="1" x14ac:dyDescent="0.25">
      <c r="A93" s="14"/>
      <c r="B93" s="14"/>
      <c r="C93" s="14"/>
      <c r="D93" s="14" t="s">
        <v>482</v>
      </c>
      <c r="E93" s="14"/>
      <c r="F93" s="14"/>
      <c r="G93" s="14"/>
      <c r="H93" s="14"/>
      <c r="I93" s="14"/>
      <c r="J93" s="14"/>
      <c r="K93" s="14"/>
      <c r="L93" s="15" t="s">
        <v>367</v>
      </c>
      <c r="M93" s="36">
        <v>9.1</v>
      </c>
      <c r="N93" s="36">
        <v>8.9</v>
      </c>
      <c r="O93" s="36">
        <v>9.3000000000000007</v>
      </c>
      <c r="P93" s="36">
        <v>7</v>
      </c>
      <c r="Q93" s="33">
        <v>10.7</v>
      </c>
      <c r="R93" s="36">
        <v>9.6</v>
      </c>
      <c r="S93" s="36">
        <v>6.1</v>
      </c>
      <c r="T93" s="36">
        <v>4</v>
      </c>
      <c r="U93" s="36">
        <v>8.8000000000000007</v>
      </c>
    </row>
    <row r="94" spans="1:21" ht="4.5" customHeight="1" x14ac:dyDescent="0.25">
      <c r="A94" s="27"/>
      <c r="B94" s="27"/>
      <c r="C94" s="2"/>
      <c r="D94" s="2"/>
      <c r="E94" s="2"/>
      <c r="F94" s="2"/>
      <c r="G94" s="2"/>
      <c r="H94" s="2"/>
      <c r="I94" s="2"/>
      <c r="J94" s="2"/>
      <c r="K94" s="2"/>
      <c r="L94" s="2"/>
      <c r="M94" s="2"/>
      <c r="N94" s="2"/>
      <c r="O94" s="2"/>
      <c r="P94" s="2"/>
      <c r="Q94" s="2"/>
      <c r="R94" s="2"/>
      <c r="S94" s="2"/>
      <c r="T94" s="2"/>
      <c r="U94" s="2"/>
    </row>
    <row r="95" spans="1:21" ht="16.5" customHeight="1" x14ac:dyDescent="0.25">
      <c r="A95" s="55"/>
      <c r="B95" s="55"/>
      <c r="C95" s="67" t="s">
        <v>456</v>
      </c>
      <c r="D95" s="67"/>
      <c r="E95" s="67"/>
      <c r="F95" s="67"/>
      <c r="G95" s="67"/>
      <c r="H95" s="67"/>
      <c r="I95" s="67"/>
      <c r="J95" s="67"/>
      <c r="K95" s="67"/>
      <c r="L95" s="67"/>
      <c r="M95" s="67"/>
      <c r="N95" s="67"/>
      <c r="O95" s="67"/>
      <c r="P95" s="67"/>
      <c r="Q95" s="67"/>
      <c r="R95" s="67"/>
      <c r="S95" s="67"/>
      <c r="T95" s="67"/>
      <c r="U95" s="67"/>
    </row>
    <row r="96" spans="1:21" ht="16.5" customHeight="1" x14ac:dyDescent="0.25">
      <c r="A96" s="55"/>
      <c r="B96" s="55"/>
      <c r="C96" s="67" t="s">
        <v>457</v>
      </c>
      <c r="D96" s="67"/>
      <c r="E96" s="67"/>
      <c r="F96" s="67"/>
      <c r="G96" s="67"/>
      <c r="H96" s="67"/>
      <c r="I96" s="67"/>
      <c r="J96" s="67"/>
      <c r="K96" s="67"/>
      <c r="L96" s="67"/>
      <c r="M96" s="67"/>
      <c r="N96" s="67"/>
      <c r="O96" s="67"/>
      <c r="P96" s="67"/>
      <c r="Q96" s="67"/>
      <c r="R96" s="67"/>
      <c r="S96" s="67"/>
      <c r="T96" s="67"/>
      <c r="U96" s="67"/>
    </row>
    <row r="97" spans="1:21" ht="4.5" customHeight="1" x14ac:dyDescent="0.25">
      <c r="A97" s="27"/>
      <c r="B97" s="27"/>
      <c r="C97" s="2"/>
      <c r="D97" s="2"/>
      <c r="E97" s="2"/>
      <c r="F97" s="2"/>
      <c r="G97" s="2"/>
      <c r="H97" s="2"/>
      <c r="I97" s="2"/>
      <c r="J97" s="2"/>
      <c r="K97" s="2"/>
      <c r="L97" s="2"/>
      <c r="M97" s="2"/>
      <c r="N97" s="2"/>
      <c r="O97" s="2"/>
      <c r="P97" s="2"/>
      <c r="Q97" s="2"/>
      <c r="R97" s="2"/>
      <c r="S97" s="2"/>
      <c r="T97" s="2"/>
      <c r="U97" s="2"/>
    </row>
    <row r="98" spans="1:21" ht="29.4" customHeight="1" x14ac:dyDescent="0.25">
      <c r="A98" s="27" t="s">
        <v>139</v>
      </c>
      <c r="B98" s="27"/>
      <c r="C98" s="67" t="s">
        <v>503</v>
      </c>
      <c r="D98" s="67"/>
      <c r="E98" s="67"/>
      <c r="F98" s="67"/>
      <c r="G98" s="67"/>
      <c r="H98" s="67"/>
      <c r="I98" s="67"/>
      <c r="J98" s="67"/>
      <c r="K98" s="67"/>
      <c r="L98" s="67"/>
      <c r="M98" s="67"/>
      <c r="N98" s="67"/>
      <c r="O98" s="67"/>
      <c r="P98" s="67"/>
      <c r="Q98" s="67"/>
      <c r="R98" s="67"/>
      <c r="S98" s="67"/>
      <c r="T98" s="67"/>
      <c r="U98" s="67"/>
    </row>
    <row r="99" spans="1:21" ht="55.2" customHeight="1" x14ac:dyDescent="0.25">
      <c r="A99" s="27" t="s">
        <v>141</v>
      </c>
      <c r="B99" s="27"/>
      <c r="C99" s="67" t="s">
        <v>559</v>
      </c>
      <c r="D99" s="67"/>
      <c r="E99" s="67"/>
      <c r="F99" s="67"/>
      <c r="G99" s="67"/>
      <c r="H99" s="67"/>
      <c r="I99" s="67"/>
      <c r="J99" s="67"/>
      <c r="K99" s="67"/>
      <c r="L99" s="67"/>
      <c r="M99" s="67"/>
      <c r="N99" s="67"/>
      <c r="O99" s="67"/>
      <c r="P99" s="67"/>
      <c r="Q99" s="67"/>
      <c r="R99" s="67"/>
      <c r="S99" s="67"/>
      <c r="T99" s="67"/>
      <c r="U99" s="67"/>
    </row>
    <row r="100" spans="1:21" ht="42.45" customHeight="1" x14ac:dyDescent="0.25">
      <c r="A100" s="27" t="s">
        <v>144</v>
      </c>
      <c r="B100" s="27"/>
      <c r="C100" s="67" t="s">
        <v>560</v>
      </c>
      <c r="D100" s="67"/>
      <c r="E100" s="67"/>
      <c r="F100" s="67"/>
      <c r="G100" s="67"/>
      <c r="H100" s="67"/>
      <c r="I100" s="67"/>
      <c r="J100" s="67"/>
      <c r="K100" s="67"/>
      <c r="L100" s="67"/>
      <c r="M100" s="67"/>
      <c r="N100" s="67"/>
      <c r="O100" s="67"/>
      <c r="P100" s="67"/>
      <c r="Q100" s="67"/>
      <c r="R100" s="67"/>
      <c r="S100" s="67"/>
      <c r="T100" s="67"/>
      <c r="U100" s="67"/>
    </row>
    <row r="101" spans="1:21" ht="16.5" customHeight="1" x14ac:dyDescent="0.25">
      <c r="A101" s="27" t="s">
        <v>146</v>
      </c>
      <c r="B101" s="27"/>
      <c r="C101" s="67" t="s">
        <v>561</v>
      </c>
      <c r="D101" s="67"/>
      <c r="E101" s="67"/>
      <c r="F101" s="67"/>
      <c r="G101" s="67"/>
      <c r="H101" s="67"/>
      <c r="I101" s="67"/>
      <c r="J101" s="67"/>
      <c r="K101" s="67"/>
      <c r="L101" s="67"/>
      <c r="M101" s="67"/>
      <c r="N101" s="67"/>
      <c r="O101" s="67"/>
      <c r="P101" s="67"/>
      <c r="Q101" s="67"/>
      <c r="R101" s="67"/>
      <c r="S101" s="67"/>
      <c r="T101" s="67"/>
      <c r="U101" s="67"/>
    </row>
    <row r="102" spans="1:21" ht="29.4" customHeight="1" x14ac:dyDescent="0.25">
      <c r="A102" s="27" t="s">
        <v>150</v>
      </c>
      <c r="B102" s="27"/>
      <c r="C102" s="67" t="s">
        <v>505</v>
      </c>
      <c r="D102" s="67"/>
      <c r="E102" s="67"/>
      <c r="F102" s="67"/>
      <c r="G102" s="67"/>
      <c r="H102" s="67"/>
      <c r="I102" s="67"/>
      <c r="J102" s="67"/>
      <c r="K102" s="67"/>
      <c r="L102" s="67"/>
      <c r="M102" s="67"/>
      <c r="N102" s="67"/>
      <c r="O102" s="67"/>
      <c r="P102" s="67"/>
      <c r="Q102" s="67"/>
      <c r="R102" s="67"/>
      <c r="S102" s="67"/>
      <c r="T102" s="67"/>
      <c r="U102" s="67"/>
    </row>
    <row r="103" spans="1:21" ht="16.5" customHeight="1" x14ac:dyDescent="0.25">
      <c r="A103" s="27" t="s">
        <v>152</v>
      </c>
      <c r="B103" s="27"/>
      <c r="C103" s="67" t="s">
        <v>506</v>
      </c>
      <c r="D103" s="67"/>
      <c r="E103" s="67"/>
      <c r="F103" s="67"/>
      <c r="G103" s="67"/>
      <c r="H103" s="67"/>
      <c r="I103" s="67"/>
      <c r="J103" s="67"/>
      <c r="K103" s="67"/>
      <c r="L103" s="67"/>
      <c r="M103" s="67"/>
      <c r="N103" s="67"/>
      <c r="O103" s="67"/>
      <c r="P103" s="67"/>
      <c r="Q103" s="67"/>
      <c r="R103" s="67"/>
      <c r="S103" s="67"/>
      <c r="T103" s="67"/>
      <c r="U103" s="67"/>
    </row>
    <row r="104" spans="1:21" ht="4.5" customHeight="1" x14ac:dyDescent="0.25"/>
    <row r="105" spans="1:21" ht="55.2" customHeight="1" x14ac:dyDescent="0.25">
      <c r="A105" s="28" t="s">
        <v>167</v>
      </c>
      <c r="B105" s="27"/>
      <c r="C105" s="27"/>
      <c r="D105" s="27"/>
      <c r="E105" s="67" t="s">
        <v>526</v>
      </c>
      <c r="F105" s="67"/>
      <c r="G105" s="67"/>
      <c r="H105" s="67"/>
      <c r="I105" s="67"/>
      <c r="J105" s="67"/>
      <c r="K105" s="67"/>
      <c r="L105" s="67"/>
      <c r="M105" s="67"/>
      <c r="N105" s="67"/>
      <c r="O105" s="67"/>
      <c r="P105" s="67"/>
      <c r="Q105" s="67"/>
      <c r="R105" s="67"/>
      <c r="S105" s="67"/>
      <c r="T105" s="67"/>
      <c r="U105" s="67"/>
    </row>
  </sheetData>
  <mergeCells count="30">
    <mergeCell ref="D34:K34"/>
    <mergeCell ref="D37:K37"/>
    <mergeCell ref="D43:K43"/>
    <mergeCell ref="D46:K46"/>
    <mergeCell ref="D7:K7"/>
    <mergeCell ref="D10:K10"/>
    <mergeCell ref="D16:K16"/>
    <mergeCell ref="D19:K19"/>
    <mergeCell ref="D25:K25"/>
    <mergeCell ref="K1:U1"/>
    <mergeCell ref="C95:U95"/>
    <mergeCell ref="C96:U96"/>
    <mergeCell ref="C98:U98"/>
    <mergeCell ref="C99:U99"/>
    <mergeCell ref="D73:K73"/>
    <mergeCell ref="D79:K79"/>
    <mergeCell ref="D82:K82"/>
    <mergeCell ref="D88:K88"/>
    <mergeCell ref="D91:K91"/>
    <mergeCell ref="D52:K52"/>
    <mergeCell ref="D55:K55"/>
    <mergeCell ref="D61:K61"/>
    <mergeCell ref="D64:K64"/>
    <mergeCell ref="D70:K70"/>
    <mergeCell ref="D28:K28"/>
    <mergeCell ref="C100:U100"/>
    <mergeCell ref="C101:U101"/>
    <mergeCell ref="C102:U102"/>
    <mergeCell ref="C103:U103"/>
    <mergeCell ref="E105:U105"/>
  </mergeCells>
  <pageMargins left="0.7" right="0.7" top="0.75" bottom="0.75" header="0.3" footer="0.3"/>
  <pageSetup paperSize="9" fitToHeight="0" orientation="landscape" horizontalDpi="300" verticalDpi="300"/>
  <headerFooter scaleWithDoc="0" alignWithMargins="0">
    <oddHeader>&amp;C&amp;"Arial"&amp;8TABLE 15A.24</oddHeader>
    <oddFooter>&amp;L&amp;"Arial"&amp;8REPORT ON
GOVERNMENT
SERVICES 2022&amp;R&amp;"Arial"&amp;8SERVICES FOR PEOPLE
WITH DISABILITY
PAGE &amp;B&amp;P&amp;B</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D82"/>
  <sheetViews>
    <sheetView showGridLines="0" workbookViewId="0"/>
  </sheetViews>
  <sheetFormatPr defaultRowHeight="13.2" x14ac:dyDescent="0.25"/>
  <cols>
    <col min="1" max="11" width="1.6640625" customWidth="1"/>
    <col min="12" max="12" width="5.44140625" customWidth="1"/>
    <col min="13" max="13" width="6.5546875" customWidth="1"/>
    <col min="14" max="14" width="6.109375" customWidth="1"/>
    <col min="15" max="15" width="6.5546875" customWidth="1"/>
    <col min="16" max="16" width="6.109375" customWidth="1"/>
    <col min="17" max="17" width="6.5546875" customWidth="1"/>
    <col min="18" max="18" width="6.109375" customWidth="1"/>
    <col min="19" max="19" width="6.5546875" customWidth="1"/>
    <col min="20" max="20" width="6.109375" customWidth="1"/>
    <col min="21" max="21" width="6.5546875" customWidth="1"/>
    <col min="22" max="22" width="6.109375" customWidth="1"/>
    <col min="23" max="23" width="6.5546875" customWidth="1"/>
    <col min="24" max="24" width="6.109375" customWidth="1"/>
    <col min="25" max="25" width="6.5546875" customWidth="1"/>
    <col min="26" max="26" width="6.109375" customWidth="1"/>
    <col min="27" max="27" width="6.5546875" customWidth="1"/>
    <col min="28" max="28" width="6.109375" customWidth="1"/>
    <col min="29" max="29" width="6.5546875" customWidth="1"/>
    <col min="30" max="30" width="6.109375" customWidth="1"/>
  </cols>
  <sheetData>
    <row r="1" spans="1:30" ht="33.9" customHeight="1" x14ac:dyDescent="0.25">
      <c r="A1" s="8" t="s">
        <v>562</v>
      </c>
      <c r="B1" s="8"/>
      <c r="C1" s="8"/>
      <c r="D1" s="8"/>
      <c r="E1" s="8"/>
      <c r="F1" s="8"/>
      <c r="G1" s="8"/>
      <c r="H1" s="8"/>
      <c r="I1" s="8"/>
      <c r="J1" s="8"/>
      <c r="K1" s="72" t="s">
        <v>563</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447</v>
      </c>
      <c r="AB2" s="76"/>
      <c r="AC2" s="75" t="s">
        <v>103</v>
      </c>
      <c r="AD2" s="76"/>
    </row>
    <row r="3" spans="1:30" ht="16.5" customHeight="1" x14ac:dyDescent="0.25">
      <c r="A3" s="7" t="s">
        <v>564</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297</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299</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565</v>
      </c>
      <c r="E6" s="7"/>
      <c r="F6" s="7"/>
      <c r="G6" s="7"/>
      <c r="H6" s="7"/>
      <c r="I6" s="7"/>
      <c r="J6" s="7"/>
      <c r="K6" s="7"/>
      <c r="L6" s="9"/>
      <c r="M6" s="10"/>
      <c r="N6" s="7"/>
      <c r="O6" s="10"/>
      <c r="P6" s="7"/>
      <c r="Q6" s="10"/>
      <c r="R6" s="7"/>
      <c r="S6" s="10"/>
      <c r="T6" s="7"/>
      <c r="U6" s="10"/>
      <c r="V6" s="7"/>
      <c r="W6" s="10"/>
      <c r="X6" s="7"/>
      <c r="Y6" s="10"/>
      <c r="Z6" s="7"/>
      <c r="AA6" s="10"/>
      <c r="AB6" s="7"/>
      <c r="AC6" s="10"/>
      <c r="AD6" s="7"/>
    </row>
    <row r="7" spans="1:30" ht="16.5" customHeight="1" x14ac:dyDescent="0.25">
      <c r="A7" s="7"/>
      <c r="B7" s="7"/>
      <c r="C7" s="7"/>
      <c r="D7" s="7"/>
      <c r="E7" s="7" t="s">
        <v>451</v>
      </c>
      <c r="F7" s="7"/>
      <c r="G7" s="7"/>
      <c r="H7" s="7"/>
      <c r="I7" s="7"/>
      <c r="J7" s="7"/>
      <c r="K7" s="7"/>
      <c r="L7" s="9" t="s">
        <v>300</v>
      </c>
      <c r="M7" s="32">
        <v>43.1</v>
      </c>
      <c r="N7" s="53">
        <v>8.9</v>
      </c>
      <c r="O7" s="32">
        <v>32.9</v>
      </c>
      <c r="P7" s="53">
        <v>8.1</v>
      </c>
      <c r="Q7" s="32">
        <v>27.3</v>
      </c>
      <c r="R7" s="53">
        <v>9.5</v>
      </c>
      <c r="S7" s="31">
        <v>8.8000000000000007</v>
      </c>
      <c r="T7" s="53">
        <v>3.1</v>
      </c>
      <c r="U7" s="44">
        <v>11.8</v>
      </c>
      <c r="V7" s="53">
        <v>6.7</v>
      </c>
      <c r="W7" s="47">
        <v>5</v>
      </c>
      <c r="X7" s="53">
        <v>3.6</v>
      </c>
      <c r="Y7" s="47">
        <v>3.1</v>
      </c>
      <c r="Z7" s="53">
        <v>2.5</v>
      </c>
      <c r="AA7" s="31" t="s">
        <v>110</v>
      </c>
      <c r="AB7" s="7"/>
      <c r="AC7" s="29">
        <v>132.19999999999999</v>
      </c>
      <c r="AD7" s="51">
        <v>16.100000000000001</v>
      </c>
    </row>
    <row r="8" spans="1:30" ht="16.5" customHeight="1" x14ac:dyDescent="0.25">
      <c r="A8" s="7"/>
      <c r="B8" s="7"/>
      <c r="C8" s="7"/>
      <c r="D8" s="7"/>
      <c r="E8" s="7" t="s">
        <v>452</v>
      </c>
      <c r="F8" s="7"/>
      <c r="G8" s="7"/>
      <c r="H8" s="7"/>
      <c r="I8" s="7"/>
      <c r="J8" s="7"/>
      <c r="K8" s="7"/>
      <c r="L8" s="9" t="s">
        <v>300</v>
      </c>
      <c r="M8" s="32">
        <v>26.1</v>
      </c>
      <c r="N8" s="53">
        <v>7.3</v>
      </c>
      <c r="O8" s="32">
        <v>32.1</v>
      </c>
      <c r="P8" s="53">
        <v>8.6</v>
      </c>
      <c r="Q8" s="32">
        <v>21.7</v>
      </c>
      <c r="R8" s="53">
        <v>6.6</v>
      </c>
      <c r="S8" s="32">
        <v>10.4</v>
      </c>
      <c r="T8" s="53">
        <v>3.8</v>
      </c>
      <c r="U8" s="46">
        <v>4.7</v>
      </c>
      <c r="V8" s="50" t="s">
        <v>337</v>
      </c>
      <c r="W8" s="47">
        <v>4.9000000000000004</v>
      </c>
      <c r="X8" s="53">
        <v>3</v>
      </c>
      <c r="Y8" s="46">
        <v>0.7</v>
      </c>
      <c r="Z8" s="50" t="s">
        <v>337</v>
      </c>
      <c r="AA8" s="46">
        <v>0.7</v>
      </c>
      <c r="AB8" s="50" t="s">
        <v>337</v>
      </c>
      <c r="AC8" s="32">
        <v>98.8</v>
      </c>
      <c r="AD8" s="51">
        <v>15.1</v>
      </c>
    </row>
    <row r="9" spans="1:30" ht="16.5" customHeight="1" x14ac:dyDescent="0.25">
      <c r="A9" s="7"/>
      <c r="B9" s="7"/>
      <c r="C9" s="7"/>
      <c r="D9" s="7"/>
      <c r="E9" s="7" t="s">
        <v>453</v>
      </c>
      <c r="F9" s="7"/>
      <c r="G9" s="7"/>
      <c r="H9" s="7"/>
      <c r="I9" s="7"/>
      <c r="J9" s="7"/>
      <c r="K9" s="7"/>
      <c r="L9" s="9" t="s">
        <v>300</v>
      </c>
      <c r="M9" s="32">
        <v>68.2</v>
      </c>
      <c r="N9" s="51">
        <v>11.9</v>
      </c>
      <c r="O9" s="32">
        <v>66</v>
      </c>
      <c r="P9" s="51">
        <v>11.8</v>
      </c>
      <c r="Q9" s="32">
        <v>50.7</v>
      </c>
      <c r="R9" s="51">
        <v>11.4</v>
      </c>
      <c r="S9" s="32">
        <v>17.3</v>
      </c>
      <c r="T9" s="53">
        <v>4.9000000000000004</v>
      </c>
      <c r="U9" s="44">
        <v>14.1</v>
      </c>
      <c r="V9" s="53">
        <v>8</v>
      </c>
      <c r="W9" s="32">
        <v>11.3</v>
      </c>
      <c r="X9" s="53">
        <v>4.7</v>
      </c>
      <c r="Y9" s="47">
        <v>3.4</v>
      </c>
      <c r="Z9" s="53">
        <v>2.8</v>
      </c>
      <c r="AA9" s="46">
        <v>2.1</v>
      </c>
      <c r="AB9" s="50" t="s">
        <v>337</v>
      </c>
      <c r="AC9" s="29">
        <v>231.4</v>
      </c>
      <c r="AD9" s="51">
        <v>22.7</v>
      </c>
    </row>
    <row r="10" spans="1:30" ht="16.5" customHeight="1" x14ac:dyDescent="0.25">
      <c r="A10" s="7"/>
      <c r="B10" s="7"/>
      <c r="C10" s="7"/>
      <c r="D10" s="7" t="s">
        <v>566</v>
      </c>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16.5" customHeight="1" x14ac:dyDescent="0.25">
      <c r="A11" s="7"/>
      <c r="B11" s="7"/>
      <c r="C11" s="7"/>
      <c r="D11" s="7"/>
      <c r="E11" s="7" t="s">
        <v>451</v>
      </c>
      <c r="F11" s="7"/>
      <c r="G11" s="7"/>
      <c r="H11" s="7"/>
      <c r="I11" s="7"/>
      <c r="J11" s="7"/>
      <c r="K11" s="7"/>
      <c r="L11" s="9" t="s">
        <v>300</v>
      </c>
      <c r="M11" s="29">
        <v>116.5</v>
      </c>
      <c r="N11" s="51">
        <v>18</v>
      </c>
      <c r="O11" s="32">
        <v>89.4</v>
      </c>
      <c r="P11" s="51">
        <v>12.3</v>
      </c>
      <c r="Q11" s="32">
        <v>81.2</v>
      </c>
      <c r="R11" s="51">
        <v>15</v>
      </c>
      <c r="S11" s="32">
        <v>25.2</v>
      </c>
      <c r="T11" s="53">
        <v>4.5999999999999996</v>
      </c>
      <c r="U11" s="32">
        <v>31.3</v>
      </c>
      <c r="V11" s="51">
        <v>12.5</v>
      </c>
      <c r="W11" s="32">
        <v>11.3</v>
      </c>
      <c r="X11" s="53">
        <v>5.2</v>
      </c>
      <c r="Y11" s="47">
        <v>7.6</v>
      </c>
      <c r="Z11" s="53">
        <v>3.8</v>
      </c>
      <c r="AA11" s="46">
        <v>2.2000000000000002</v>
      </c>
      <c r="AB11" s="50" t="s">
        <v>337</v>
      </c>
      <c r="AC11" s="29">
        <v>366</v>
      </c>
      <c r="AD11" s="51">
        <v>31.6</v>
      </c>
    </row>
    <row r="12" spans="1:30" ht="16.5" customHeight="1" x14ac:dyDescent="0.25">
      <c r="A12" s="7"/>
      <c r="B12" s="7"/>
      <c r="C12" s="7"/>
      <c r="D12" s="7"/>
      <c r="E12" s="7" t="s">
        <v>452</v>
      </c>
      <c r="F12" s="7"/>
      <c r="G12" s="7"/>
      <c r="H12" s="7"/>
      <c r="I12" s="7"/>
      <c r="J12" s="7"/>
      <c r="K12" s="7"/>
      <c r="L12" s="9" t="s">
        <v>300</v>
      </c>
      <c r="M12" s="32">
        <v>67</v>
      </c>
      <c r="N12" s="51">
        <v>11.8</v>
      </c>
      <c r="O12" s="32">
        <v>80.2</v>
      </c>
      <c r="P12" s="51">
        <v>14.3</v>
      </c>
      <c r="Q12" s="32">
        <v>53</v>
      </c>
      <c r="R12" s="51">
        <v>10.9</v>
      </c>
      <c r="S12" s="32">
        <v>26.7</v>
      </c>
      <c r="T12" s="53">
        <v>5.4</v>
      </c>
      <c r="U12" s="44">
        <v>10.9</v>
      </c>
      <c r="V12" s="53">
        <v>7.5</v>
      </c>
      <c r="W12" s="31">
        <v>9.3000000000000007</v>
      </c>
      <c r="X12" s="53">
        <v>3.9</v>
      </c>
      <c r="Y12" s="47">
        <v>4.9000000000000004</v>
      </c>
      <c r="Z12" s="53">
        <v>2.7</v>
      </c>
      <c r="AA12" s="47">
        <v>1.7</v>
      </c>
      <c r="AB12" s="53">
        <v>1.5</v>
      </c>
      <c r="AC12" s="29">
        <v>253.2</v>
      </c>
      <c r="AD12" s="51">
        <v>23.3</v>
      </c>
    </row>
    <row r="13" spans="1:30" ht="16.5" customHeight="1" x14ac:dyDescent="0.25">
      <c r="A13" s="7"/>
      <c r="B13" s="7"/>
      <c r="C13" s="7"/>
      <c r="D13" s="7"/>
      <c r="E13" s="7" t="s">
        <v>453</v>
      </c>
      <c r="F13" s="7"/>
      <c r="G13" s="7"/>
      <c r="H13" s="7"/>
      <c r="I13" s="7"/>
      <c r="J13" s="7"/>
      <c r="K13" s="7"/>
      <c r="L13" s="9" t="s">
        <v>300</v>
      </c>
      <c r="M13" s="29">
        <v>183</v>
      </c>
      <c r="N13" s="51">
        <v>22.2</v>
      </c>
      <c r="O13" s="29">
        <v>170</v>
      </c>
      <c r="P13" s="51">
        <v>20</v>
      </c>
      <c r="Q13" s="29">
        <v>135.69999999999999</v>
      </c>
      <c r="R13" s="51">
        <v>18.399999999999999</v>
      </c>
      <c r="S13" s="32">
        <v>51</v>
      </c>
      <c r="T13" s="53">
        <v>6.6</v>
      </c>
      <c r="U13" s="32">
        <v>44.6</v>
      </c>
      <c r="V13" s="51">
        <v>14.6</v>
      </c>
      <c r="W13" s="32">
        <v>20.7</v>
      </c>
      <c r="X13" s="53">
        <v>7.1</v>
      </c>
      <c r="Y13" s="32">
        <v>13.3</v>
      </c>
      <c r="Z13" s="53">
        <v>4.9000000000000004</v>
      </c>
      <c r="AA13" s="46">
        <v>2.2999999999999998</v>
      </c>
      <c r="AB13" s="50" t="s">
        <v>337</v>
      </c>
      <c r="AC13" s="29">
        <v>617.4</v>
      </c>
      <c r="AD13" s="51">
        <v>43.6</v>
      </c>
    </row>
    <row r="14" spans="1:30" ht="16.5" customHeight="1" x14ac:dyDescent="0.25">
      <c r="A14" s="7"/>
      <c r="B14" s="7"/>
      <c r="C14" s="7" t="s">
        <v>301</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565</v>
      </c>
      <c r="E15" s="7"/>
      <c r="F15" s="7"/>
      <c r="G15" s="7"/>
      <c r="H15" s="7"/>
      <c r="I15" s="7"/>
      <c r="J15" s="7"/>
      <c r="K15" s="7"/>
      <c r="L15" s="9"/>
      <c r="M15" s="10"/>
      <c r="N15" s="7"/>
      <c r="O15" s="10"/>
      <c r="P15" s="7"/>
      <c r="Q15" s="10"/>
      <c r="R15" s="7"/>
      <c r="S15" s="10"/>
      <c r="T15" s="7"/>
      <c r="U15" s="10"/>
      <c r="V15" s="7"/>
      <c r="W15" s="10"/>
      <c r="X15" s="7"/>
      <c r="Y15" s="10"/>
      <c r="Z15" s="7"/>
      <c r="AA15" s="10"/>
      <c r="AB15" s="7"/>
      <c r="AC15" s="10"/>
      <c r="AD15" s="7"/>
    </row>
    <row r="16" spans="1:30" ht="16.5" customHeight="1" x14ac:dyDescent="0.25">
      <c r="A16" s="7"/>
      <c r="B16" s="7"/>
      <c r="C16" s="7"/>
      <c r="D16" s="7"/>
      <c r="E16" s="7" t="s">
        <v>451</v>
      </c>
      <c r="F16" s="7"/>
      <c r="G16" s="7"/>
      <c r="H16" s="7"/>
      <c r="I16" s="7"/>
      <c r="J16" s="7"/>
      <c r="K16" s="7"/>
      <c r="L16" s="9" t="s">
        <v>216</v>
      </c>
      <c r="M16" s="32">
        <v>37</v>
      </c>
      <c r="N16" s="53">
        <v>5</v>
      </c>
      <c r="O16" s="32">
        <v>36.799999999999997</v>
      </c>
      <c r="P16" s="53">
        <v>7.5</v>
      </c>
      <c r="Q16" s="32">
        <v>33.6</v>
      </c>
      <c r="R16" s="53">
        <v>9.9</v>
      </c>
      <c r="S16" s="32">
        <v>34.9</v>
      </c>
      <c r="T16" s="51">
        <v>10.6</v>
      </c>
      <c r="U16" s="32">
        <v>37.700000000000003</v>
      </c>
      <c r="V16" s="51">
        <v>15.4</v>
      </c>
      <c r="W16" s="44">
        <v>44.2</v>
      </c>
      <c r="X16" s="51">
        <v>25</v>
      </c>
      <c r="Y16" s="44">
        <v>40.799999999999997</v>
      </c>
      <c r="Z16" s="51">
        <v>26.1</v>
      </c>
      <c r="AA16" s="31" t="s">
        <v>110</v>
      </c>
      <c r="AB16" s="7"/>
      <c r="AC16" s="32">
        <v>36.1</v>
      </c>
      <c r="AD16" s="53">
        <v>3.1</v>
      </c>
    </row>
    <row r="17" spans="1:30" ht="16.5" customHeight="1" x14ac:dyDescent="0.25">
      <c r="A17" s="7"/>
      <c r="B17" s="7"/>
      <c r="C17" s="7"/>
      <c r="D17" s="7"/>
      <c r="E17" s="7" t="s">
        <v>452</v>
      </c>
      <c r="F17" s="7"/>
      <c r="G17" s="7"/>
      <c r="H17" s="7"/>
      <c r="I17" s="7"/>
      <c r="J17" s="7"/>
      <c r="K17" s="7"/>
      <c r="L17" s="9" t="s">
        <v>216</v>
      </c>
      <c r="M17" s="32">
        <v>39</v>
      </c>
      <c r="N17" s="53">
        <v>8.5</v>
      </c>
      <c r="O17" s="32">
        <v>40</v>
      </c>
      <c r="P17" s="53">
        <v>8</v>
      </c>
      <c r="Q17" s="32">
        <v>40.9</v>
      </c>
      <c r="R17" s="53">
        <v>9.1999999999999993</v>
      </c>
      <c r="S17" s="32">
        <v>39</v>
      </c>
      <c r="T17" s="51">
        <v>11.8</v>
      </c>
      <c r="U17" s="44">
        <v>43.1</v>
      </c>
      <c r="V17" s="51">
        <v>34</v>
      </c>
      <c r="W17" s="32">
        <v>52.7</v>
      </c>
      <c r="X17" s="51">
        <v>23.3</v>
      </c>
      <c r="Y17" s="48">
        <v>14.3</v>
      </c>
      <c r="Z17" s="50" t="s">
        <v>337</v>
      </c>
      <c r="AA17" s="48">
        <v>41.2</v>
      </c>
      <c r="AB17" s="50" t="s">
        <v>337</v>
      </c>
      <c r="AC17" s="32">
        <v>39</v>
      </c>
      <c r="AD17" s="53">
        <v>4.7</v>
      </c>
    </row>
    <row r="18" spans="1:30" ht="16.5" customHeight="1" x14ac:dyDescent="0.25">
      <c r="A18" s="7"/>
      <c r="B18" s="7"/>
      <c r="C18" s="7"/>
      <c r="D18" s="7"/>
      <c r="E18" s="7" t="s">
        <v>453</v>
      </c>
      <c r="F18" s="7"/>
      <c r="G18" s="7"/>
      <c r="H18" s="7"/>
      <c r="I18" s="7"/>
      <c r="J18" s="7"/>
      <c r="K18" s="7"/>
      <c r="L18" s="9" t="s">
        <v>216</v>
      </c>
      <c r="M18" s="32">
        <v>37.299999999999997</v>
      </c>
      <c r="N18" s="53">
        <v>4.7</v>
      </c>
      <c r="O18" s="32">
        <v>38.799999999999997</v>
      </c>
      <c r="P18" s="53">
        <v>5.2</v>
      </c>
      <c r="Q18" s="32">
        <v>37.4</v>
      </c>
      <c r="R18" s="53">
        <v>6.7</v>
      </c>
      <c r="S18" s="32">
        <v>33.9</v>
      </c>
      <c r="T18" s="53">
        <v>8.5</v>
      </c>
      <c r="U18" s="32">
        <v>31.6</v>
      </c>
      <c r="V18" s="51">
        <v>14.6</v>
      </c>
      <c r="W18" s="32">
        <v>54.6</v>
      </c>
      <c r="X18" s="51">
        <v>12.8</v>
      </c>
      <c r="Y18" s="44">
        <v>25.6</v>
      </c>
      <c r="Z18" s="51">
        <v>19</v>
      </c>
      <c r="AA18" s="32">
        <v>91.3</v>
      </c>
      <c r="AB18" s="51">
        <v>42.6</v>
      </c>
      <c r="AC18" s="32">
        <v>37.5</v>
      </c>
      <c r="AD18" s="53">
        <v>2.6</v>
      </c>
    </row>
    <row r="19" spans="1:30" ht="16.5" customHeight="1" x14ac:dyDescent="0.25">
      <c r="A19" s="7"/>
      <c r="B19" s="7" t="s">
        <v>305</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299</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565</v>
      </c>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5">
      <c r="A22" s="7"/>
      <c r="B22" s="7"/>
      <c r="C22" s="7"/>
      <c r="D22" s="7"/>
      <c r="E22" s="7" t="s">
        <v>451</v>
      </c>
      <c r="F22" s="7"/>
      <c r="G22" s="7"/>
      <c r="H22" s="7"/>
      <c r="I22" s="7"/>
      <c r="J22" s="7"/>
      <c r="K22" s="7"/>
      <c r="L22" s="9" t="s">
        <v>300</v>
      </c>
      <c r="M22" s="32">
        <v>38</v>
      </c>
      <c r="N22" s="51">
        <v>10.6</v>
      </c>
      <c r="O22" s="32">
        <v>30.2</v>
      </c>
      <c r="P22" s="53">
        <v>7.7</v>
      </c>
      <c r="Q22" s="32">
        <v>24.7</v>
      </c>
      <c r="R22" s="53">
        <v>7</v>
      </c>
      <c r="S22" s="31">
        <v>9.5</v>
      </c>
      <c r="T22" s="53">
        <v>3.7</v>
      </c>
      <c r="U22" s="32">
        <v>10.5</v>
      </c>
      <c r="V22" s="53">
        <v>3.2</v>
      </c>
      <c r="W22" s="47">
        <v>2.6</v>
      </c>
      <c r="X22" s="53">
        <v>1.4</v>
      </c>
      <c r="Y22" s="31">
        <v>2.1</v>
      </c>
      <c r="Z22" s="53">
        <v>0.9</v>
      </c>
      <c r="AA22" s="47">
        <v>0.5</v>
      </c>
      <c r="AB22" s="53">
        <v>0.4</v>
      </c>
      <c r="AC22" s="29">
        <v>119.1</v>
      </c>
      <c r="AD22" s="51">
        <v>16</v>
      </c>
    </row>
    <row r="23" spans="1:30" ht="16.5" customHeight="1" x14ac:dyDescent="0.25">
      <c r="A23" s="7"/>
      <c r="B23" s="7"/>
      <c r="C23" s="7"/>
      <c r="D23" s="7"/>
      <c r="E23" s="7" t="s">
        <v>452</v>
      </c>
      <c r="F23" s="7"/>
      <c r="G23" s="7"/>
      <c r="H23" s="7"/>
      <c r="I23" s="7"/>
      <c r="J23" s="7"/>
      <c r="K23" s="7"/>
      <c r="L23" s="9" t="s">
        <v>300</v>
      </c>
      <c r="M23" s="32">
        <v>20.9</v>
      </c>
      <c r="N23" s="53">
        <v>6.9</v>
      </c>
      <c r="O23" s="32">
        <v>24.6</v>
      </c>
      <c r="P23" s="53">
        <v>6.3</v>
      </c>
      <c r="Q23" s="32">
        <v>18</v>
      </c>
      <c r="R23" s="53">
        <v>6</v>
      </c>
      <c r="S23" s="31">
        <v>9.9</v>
      </c>
      <c r="T23" s="53">
        <v>4.0999999999999996</v>
      </c>
      <c r="U23" s="31">
        <v>7.8</v>
      </c>
      <c r="V23" s="53">
        <v>3.1</v>
      </c>
      <c r="W23" s="31">
        <v>3.1</v>
      </c>
      <c r="X23" s="53">
        <v>1.4</v>
      </c>
      <c r="Y23" s="47">
        <v>0.8</v>
      </c>
      <c r="Z23" s="53">
        <v>0.6</v>
      </c>
      <c r="AA23" s="30" t="s">
        <v>337</v>
      </c>
      <c r="AB23" s="7"/>
      <c r="AC23" s="32">
        <v>84.5</v>
      </c>
      <c r="AD23" s="51">
        <v>10.8</v>
      </c>
    </row>
    <row r="24" spans="1:30" ht="16.5" customHeight="1" x14ac:dyDescent="0.25">
      <c r="A24" s="7"/>
      <c r="B24" s="7"/>
      <c r="C24" s="7"/>
      <c r="D24" s="7"/>
      <c r="E24" s="7" t="s">
        <v>453</v>
      </c>
      <c r="F24" s="7"/>
      <c r="G24" s="7"/>
      <c r="H24" s="7"/>
      <c r="I24" s="7"/>
      <c r="J24" s="7"/>
      <c r="K24" s="7"/>
      <c r="L24" s="9" t="s">
        <v>300</v>
      </c>
      <c r="M24" s="32">
        <v>60.5</v>
      </c>
      <c r="N24" s="51">
        <v>12.1</v>
      </c>
      <c r="O24" s="32">
        <v>54.3</v>
      </c>
      <c r="P24" s="51">
        <v>10.199999999999999</v>
      </c>
      <c r="Q24" s="32">
        <v>43.9</v>
      </c>
      <c r="R24" s="51">
        <v>10</v>
      </c>
      <c r="S24" s="32">
        <v>19.5</v>
      </c>
      <c r="T24" s="53">
        <v>5.6</v>
      </c>
      <c r="U24" s="32">
        <v>16.399999999999999</v>
      </c>
      <c r="V24" s="53">
        <v>4.5999999999999996</v>
      </c>
      <c r="W24" s="31">
        <v>5.8</v>
      </c>
      <c r="X24" s="53">
        <v>1.8</v>
      </c>
      <c r="Y24" s="31">
        <v>2.6</v>
      </c>
      <c r="Z24" s="53">
        <v>1.1000000000000001</v>
      </c>
      <c r="AA24" s="47">
        <v>0.7</v>
      </c>
      <c r="AB24" s="53">
        <v>0.4</v>
      </c>
      <c r="AC24" s="29">
        <v>202.5</v>
      </c>
      <c r="AD24" s="51">
        <v>20.100000000000001</v>
      </c>
    </row>
    <row r="25" spans="1:30" ht="16.5" customHeight="1" x14ac:dyDescent="0.25">
      <c r="A25" s="7"/>
      <c r="B25" s="7"/>
      <c r="C25" s="7"/>
      <c r="D25" s="7" t="s">
        <v>566</v>
      </c>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c r="D26" s="7"/>
      <c r="E26" s="7" t="s">
        <v>451</v>
      </c>
      <c r="F26" s="7"/>
      <c r="G26" s="7"/>
      <c r="H26" s="7"/>
      <c r="I26" s="7"/>
      <c r="J26" s="7"/>
      <c r="K26" s="7"/>
      <c r="L26" s="9" t="s">
        <v>300</v>
      </c>
      <c r="M26" s="29">
        <v>110</v>
      </c>
      <c r="N26" s="51">
        <v>19.3</v>
      </c>
      <c r="O26" s="32">
        <v>77.099999999999994</v>
      </c>
      <c r="P26" s="51">
        <v>13.4</v>
      </c>
      <c r="Q26" s="32">
        <v>71.3</v>
      </c>
      <c r="R26" s="51">
        <v>12.3</v>
      </c>
      <c r="S26" s="32">
        <v>27.7</v>
      </c>
      <c r="T26" s="53">
        <v>6</v>
      </c>
      <c r="U26" s="32">
        <v>29.8</v>
      </c>
      <c r="V26" s="53">
        <v>6.1</v>
      </c>
      <c r="W26" s="32">
        <v>10.1</v>
      </c>
      <c r="X26" s="53">
        <v>2.4</v>
      </c>
      <c r="Y26" s="31">
        <v>4.3</v>
      </c>
      <c r="Z26" s="53">
        <v>1.6</v>
      </c>
      <c r="AA26" s="31">
        <v>1.7</v>
      </c>
      <c r="AB26" s="53">
        <v>0.7</v>
      </c>
      <c r="AC26" s="29">
        <v>332.2</v>
      </c>
      <c r="AD26" s="51">
        <v>29.4</v>
      </c>
    </row>
    <row r="27" spans="1:30" ht="16.5" customHeight="1" x14ac:dyDescent="0.25">
      <c r="A27" s="7"/>
      <c r="B27" s="7"/>
      <c r="C27" s="7"/>
      <c r="D27" s="7"/>
      <c r="E27" s="7" t="s">
        <v>452</v>
      </c>
      <c r="F27" s="7"/>
      <c r="G27" s="7"/>
      <c r="H27" s="7"/>
      <c r="I27" s="7"/>
      <c r="J27" s="7"/>
      <c r="K27" s="7"/>
      <c r="L27" s="9" t="s">
        <v>300</v>
      </c>
      <c r="M27" s="32">
        <v>63.3</v>
      </c>
      <c r="N27" s="51">
        <v>12.1</v>
      </c>
      <c r="O27" s="32">
        <v>69.5</v>
      </c>
      <c r="P27" s="51">
        <v>12.1</v>
      </c>
      <c r="Q27" s="32">
        <v>53.5</v>
      </c>
      <c r="R27" s="51">
        <v>11</v>
      </c>
      <c r="S27" s="32">
        <v>21.5</v>
      </c>
      <c r="T27" s="53">
        <v>5.9</v>
      </c>
      <c r="U27" s="32">
        <v>21</v>
      </c>
      <c r="V27" s="53">
        <v>5</v>
      </c>
      <c r="W27" s="31">
        <v>7</v>
      </c>
      <c r="X27" s="53">
        <v>1.9</v>
      </c>
      <c r="Y27" s="31">
        <v>3.7</v>
      </c>
      <c r="Z27" s="53">
        <v>1.1000000000000001</v>
      </c>
      <c r="AA27" s="47">
        <v>0.7</v>
      </c>
      <c r="AB27" s="53">
        <v>0.4</v>
      </c>
      <c r="AC27" s="29">
        <v>242.6</v>
      </c>
      <c r="AD27" s="51">
        <v>17.3</v>
      </c>
    </row>
    <row r="28" spans="1:30" ht="16.5" customHeight="1" x14ac:dyDescent="0.25">
      <c r="A28" s="7"/>
      <c r="B28" s="7"/>
      <c r="C28" s="7"/>
      <c r="D28" s="7"/>
      <c r="E28" s="7" t="s">
        <v>453</v>
      </c>
      <c r="F28" s="7"/>
      <c r="G28" s="7"/>
      <c r="H28" s="7"/>
      <c r="I28" s="7"/>
      <c r="J28" s="7"/>
      <c r="K28" s="7"/>
      <c r="L28" s="9" t="s">
        <v>300</v>
      </c>
      <c r="M28" s="29">
        <v>175</v>
      </c>
      <c r="N28" s="51">
        <v>22.4</v>
      </c>
      <c r="O28" s="29">
        <v>147</v>
      </c>
      <c r="P28" s="51">
        <v>18.600000000000001</v>
      </c>
      <c r="Q28" s="29">
        <v>122.3</v>
      </c>
      <c r="R28" s="51">
        <v>18.100000000000001</v>
      </c>
      <c r="S28" s="32">
        <v>48.7</v>
      </c>
      <c r="T28" s="53">
        <v>8.9</v>
      </c>
      <c r="U28" s="32">
        <v>51.1</v>
      </c>
      <c r="V28" s="53">
        <v>8.1999999999999993</v>
      </c>
      <c r="W28" s="32">
        <v>17.600000000000001</v>
      </c>
      <c r="X28" s="53">
        <v>3</v>
      </c>
      <c r="Y28" s="31">
        <v>8.1</v>
      </c>
      <c r="Z28" s="53">
        <v>2</v>
      </c>
      <c r="AA28" s="31">
        <v>2.7</v>
      </c>
      <c r="AB28" s="53">
        <v>0.7</v>
      </c>
      <c r="AC28" s="29">
        <v>573.79999999999995</v>
      </c>
      <c r="AD28" s="51">
        <v>33.299999999999997</v>
      </c>
    </row>
    <row r="29" spans="1:30" ht="16.5" customHeight="1" x14ac:dyDescent="0.25">
      <c r="A29" s="7"/>
      <c r="B29" s="7"/>
      <c r="C29" s="7" t="s">
        <v>301</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565</v>
      </c>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5">
      <c r="A31" s="7"/>
      <c r="B31" s="7"/>
      <c r="C31" s="7"/>
      <c r="D31" s="7"/>
      <c r="E31" s="7" t="s">
        <v>451</v>
      </c>
      <c r="F31" s="7"/>
      <c r="G31" s="7"/>
      <c r="H31" s="7"/>
      <c r="I31" s="7"/>
      <c r="J31" s="7"/>
      <c r="K31" s="7"/>
      <c r="L31" s="9" t="s">
        <v>216</v>
      </c>
      <c r="M31" s="32">
        <v>34.5</v>
      </c>
      <c r="N31" s="53">
        <v>7.4</v>
      </c>
      <c r="O31" s="32">
        <v>39.1</v>
      </c>
      <c r="P31" s="53">
        <v>7.4</v>
      </c>
      <c r="Q31" s="32">
        <v>34.6</v>
      </c>
      <c r="R31" s="53">
        <v>7.8</v>
      </c>
      <c r="S31" s="32">
        <v>34.4</v>
      </c>
      <c r="T31" s="51">
        <v>11.2</v>
      </c>
      <c r="U31" s="32">
        <v>35.200000000000003</v>
      </c>
      <c r="V31" s="53">
        <v>7.8</v>
      </c>
      <c r="W31" s="32">
        <v>26.1</v>
      </c>
      <c r="X31" s="51">
        <v>12.5</v>
      </c>
      <c r="Y31" s="32">
        <v>47.6</v>
      </c>
      <c r="Z31" s="51">
        <v>10.1</v>
      </c>
      <c r="AA31" s="44">
        <v>26.9</v>
      </c>
      <c r="AB31" s="51">
        <v>20.9</v>
      </c>
      <c r="AC31" s="32">
        <v>35.799999999999997</v>
      </c>
      <c r="AD31" s="53">
        <v>3.6</v>
      </c>
    </row>
    <row r="32" spans="1:30" ht="16.5" customHeight="1" x14ac:dyDescent="0.25">
      <c r="A32" s="7"/>
      <c r="B32" s="7"/>
      <c r="C32" s="7"/>
      <c r="D32" s="7"/>
      <c r="E32" s="7" t="s">
        <v>452</v>
      </c>
      <c r="F32" s="7"/>
      <c r="G32" s="7"/>
      <c r="H32" s="7"/>
      <c r="I32" s="7"/>
      <c r="J32" s="7"/>
      <c r="K32" s="7"/>
      <c r="L32" s="9" t="s">
        <v>216</v>
      </c>
      <c r="M32" s="32">
        <v>33</v>
      </c>
      <c r="N32" s="53">
        <v>8.8000000000000007</v>
      </c>
      <c r="O32" s="32">
        <v>35.4</v>
      </c>
      <c r="P32" s="53">
        <v>6.7</v>
      </c>
      <c r="Q32" s="32">
        <v>33.700000000000003</v>
      </c>
      <c r="R32" s="53">
        <v>8.8000000000000007</v>
      </c>
      <c r="S32" s="32">
        <v>46</v>
      </c>
      <c r="T32" s="51">
        <v>13.9</v>
      </c>
      <c r="U32" s="32">
        <v>37</v>
      </c>
      <c r="V32" s="51">
        <v>12.1</v>
      </c>
      <c r="W32" s="32">
        <v>44.2</v>
      </c>
      <c r="X32" s="51">
        <v>16.7</v>
      </c>
      <c r="Y32" s="44">
        <v>21.1</v>
      </c>
      <c r="Z32" s="51">
        <v>16.2</v>
      </c>
      <c r="AA32" s="30" t="s">
        <v>337</v>
      </c>
      <c r="AB32" s="7"/>
      <c r="AC32" s="32">
        <v>34.799999999999997</v>
      </c>
      <c r="AD32" s="53">
        <v>3.7</v>
      </c>
    </row>
    <row r="33" spans="1:30" ht="16.5" customHeight="1" x14ac:dyDescent="0.25">
      <c r="A33" s="7"/>
      <c r="B33" s="7"/>
      <c r="C33" s="7"/>
      <c r="D33" s="7"/>
      <c r="E33" s="7" t="s">
        <v>453</v>
      </c>
      <c r="F33" s="7"/>
      <c r="G33" s="7"/>
      <c r="H33" s="7"/>
      <c r="I33" s="7"/>
      <c r="J33" s="7"/>
      <c r="K33" s="7"/>
      <c r="L33" s="9" t="s">
        <v>216</v>
      </c>
      <c r="M33" s="32">
        <v>34.6</v>
      </c>
      <c r="N33" s="53">
        <v>5.3</v>
      </c>
      <c r="O33" s="32">
        <v>36.9</v>
      </c>
      <c r="P33" s="53">
        <v>5.0999999999999996</v>
      </c>
      <c r="Q33" s="32">
        <v>35.9</v>
      </c>
      <c r="R33" s="53">
        <v>6.2</v>
      </c>
      <c r="S33" s="32">
        <v>40</v>
      </c>
      <c r="T33" s="53">
        <v>9</v>
      </c>
      <c r="U33" s="32">
        <v>32.200000000000003</v>
      </c>
      <c r="V33" s="53">
        <v>7.4</v>
      </c>
      <c r="W33" s="32">
        <v>33.200000000000003</v>
      </c>
      <c r="X33" s="53">
        <v>8.8000000000000007</v>
      </c>
      <c r="Y33" s="32">
        <v>31.7</v>
      </c>
      <c r="Z33" s="51">
        <v>11.2</v>
      </c>
      <c r="AA33" s="44">
        <v>28.1</v>
      </c>
      <c r="AB33" s="51">
        <v>14.1</v>
      </c>
      <c r="AC33" s="32">
        <v>35.299999999999997</v>
      </c>
      <c r="AD33" s="53">
        <v>2.8</v>
      </c>
    </row>
    <row r="34" spans="1:30" ht="16.5" customHeight="1" x14ac:dyDescent="0.25">
      <c r="A34" s="7"/>
      <c r="B34" s="7" t="s">
        <v>427</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299</v>
      </c>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c r="C36" s="7"/>
      <c r="D36" s="7" t="s">
        <v>565</v>
      </c>
      <c r="E36" s="7"/>
      <c r="F36" s="7"/>
      <c r="G36" s="7"/>
      <c r="H36" s="7"/>
      <c r="I36" s="7"/>
      <c r="J36" s="7"/>
      <c r="K36" s="7"/>
      <c r="L36" s="9"/>
      <c r="M36" s="10"/>
      <c r="N36" s="7"/>
      <c r="O36" s="10"/>
      <c r="P36" s="7"/>
      <c r="Q36" s="10"/>
      <c r="R36" s="7"/>
      <c r="S36" s="10"/>
      <c r="T36" s="7"/>
      <c r="U36" s="10"/>
      <c r="V36" s="7"/>
      <c r="W36" s="10"/>
      <c r="X36" s="7"/>
      <c r="Y36" s="10"/>
      <c r="Z36" s="7"/>
      <c r="AA36" s="10"/>
      <c r="AB36" s="7"/>
      <c r="AC36" s="10"/>
      <c r="AD36" s="7"/>
    </row>
    <row r="37" spans="1:30" ht="16.5" customHeight="1" x14ac:dyDescent="0.25">
      <c r="A37" s="7"/>
      <c r="B37" s="7"/>
      <c r="C37" s="7"/>
      <c r="D37" s="7"/>
      <c r="E37" s="7" t="s">
        <v>451</v>
      </c>
      <c r="F37" s="7"/>
      <c r="G37" s="7"/>
      <c r="H37" s="7"/>
      <c r="I37" s="7"/>
      <c r="J37" s="7"/>
      <c r="K37" s="7"/>
      <c r="L37" s="9" t="s">
        <v>300</v>
      </c>
      <c r="M37" s="32">
        <v>33.700000000000003</v>
      </c>
      <c r="N37" s="53">
        <v>9.3000000000000007</v>
      </c>
      <c r="O37" s="32">
        <v>30.6</v>
      </c>
      <c r="P37" s="53">
        <v>6.7</v>
      </c>
      <c r="Q37" s="32">
        <v>19.5</v>
      </c>
      <c r="R37" s="53">
        <v>6.6</v>
      </c>
      <c r="S37" s="32">
        <v>10.6</v>
      </c>
      <c r="T37" s="53">
        <v>4.0999999999999996</v>
      </c>
      <c r="U37" s="31">
        <v>5.7</v>
      </c>
      <c r="V37" s="53">
        <v>2.1</v>
      </c>
      <c r="W37" s="31">
        <v>3</v>
      </c>
      <c r="X37" s="53">
        <v>1.4</v>
      </c>
      <c r="Y37" s="47">
        <v>1.8</v>
      </c>
      <c r="Z37" s="53">
        <v>0.9</v>
      </c>
      <c r="AA37" s="47">
        <v>0.5</v>
      </c>
      <c r="AB37" s="53">
        <v>0.4</v>
      </c>
      <c r="AC37" s="29">
        <v>104.3</v>
      </c>
      <c r="AD37" s="51">
        <v>13.3</v>
      </c>
    </row>
    <row r="38" spans="1:30" ht="16.5" customHeight="1" x14ac:dyDescent="0.25">
      <c r="A38" s="7"/>
      <c r="B38" s="7"/>
      <c r="C38" s="7"/>
      <c r="D38" s="7"/>
      <c r="E38" s="7" t="s">
        <v>452</v>
      </c>
      <c r="F38" s="7"/>
      <c r="G38" s="7"/>
      <c r="H38" s="7"/>
      <c r="I38" s="7"/>
      <c r="J38" s="7"/>
      <c r="K38" s="7"/>
      <c r="L38" s="9" t="s">
        <v>300</v>
      </c>
      <c r="M38" s="32">
        <v>26</v>
      </c>
      <c r="N38" s="53">
        <v>8.5</v>
      </c>
      <c r="O38" s="32">
        <v>19.8</v>
      </c>
      <c r="P38" s="53">
        <v>6.9</v>
      </c>
      <c r="Q38" s="32">
        <v>18.899999999999999</v>
      </c>
      <c r="R38" s="53">
        <v>6.6</v>
      </c>
      <c r="S38" s="31">
        <v>7.1</v>
      </c>
      <c r="T38" s="53">
        <v>3.1</v>
      </c>
      <c r="U38" s="31">
        <v>7.3</v>
      </c>
      <c r="V38" s="53">
        <v>2.4</v>
      </c>
      <c r="W38" s="47">
        <v>1.5</v>
      </c>
      <c r="X38" s="53">
        <v>0.9</v>
      </c>
      <c r="Y38" s="47">
        <v>1.4</v>
      </c>
      <c r="Z38" s="53">
        <v>0.7</v>
      </c>
      <c r="AA38" s="30" t="s">
        <v>337</v>
      </c>
      <c r="AB38" s="7"/>
      <c r="AC38" s="32">
        <v>81.900000000000006</v>
      </c>
      <c r="AD38" s="51">
        <v>13</v>
      </c>
    </row>
    <row r="39" spans="1:30" ht="16.5" customHeight="1" x14ac:dyDescent="0.25">
      <c r="A39" s="7"/>
      <c r="B39" s="7"/>
      <c r="C39" s="7"/>
      <c r="D39" s="7"/>
      <c r="E39" s="7" t="s">
        <v>453</v>
      </c>
      <c r="F39" s="7"/>
      <c r="G39" s="7"/>
      <c r="H39" s="7"/>
      <c r="I39" s="7"/>
      <c r="J39" s="7"/>
      <c r="K39" s="7"/>
      <c r="L39" s="9" t="s">
        <v>300</v>
      </c>
      <c r="M39" s="32">
        <v>57.7</v>
      </c>
      <c r="N39" s="51">
        <v>14.9</v>
      </c>
      <c r="O39" s="32">
        <v>51.6</v>
      </c>
      <c r="P39" s="51">
        <v>10.1</v>
      </c>
      <c r="Q39" s="32">
        <v>38.799999999999997</v>
      </c>
      <c r="R39" s="53">
        <v>8.9</v>
      </c>
      <c r="S39" s="32">
        <v>18.899999999999999</v>
      </c>
      <c r="T39" s="53">
        <v>5</v>
      </c>
      <c r="U39" s="32">
        <v>13.7</v>
      </c>
      <c r="V39" s="53">
        <v>2.9</v>
      </c>
      <c r="W39" s="31">
        <v>3.8</v>
      </c>
      <c r="X39" s="53">
        <v>1.6</v>
      </c>
      <c r="Y39" s="31">
        <v>3.4</v>
      </c>
      <c r="Z39" s="53">
        <v>1.1000000000000001</v>
      </c>
      <c r="AA39" s="47">
        <v>0.8</v>
      </c>
      <c r="AB39" s="53">
        <v>0.4</v>
      </c>
      <c r="AC39" s="29">
        <v>187.3</v>
      </c>
      <c r="AD39" s="51">
        <v>21.1</v>
      </c>
    </row>
    <row r="40" spans="1:30" ht="16.5" customHeight="1" x14ac:dyDescent="0.25">
      <c r="A40" s="7"/>
      <c r="B40" s="7"/>
      <c r="C40" s="7"/>
      <c r="D40" s="7" t="s">
        <v>566</v>
      </c>
      <c r="E40" s="7"/>
      <c r="F40" s="7"/>
      <c r="G40" s="7"/>
      <c r="H40" s="7"/>
      <c r="I40" s="7"/>
      <c r="J40" s="7"/>
      <c r="K40" s="7"/>
      <c r="L40" s="9"/>
      <c r="M40" s="10"/>
      <c r="N40" s="7"/>
      <c r="O40" s="10"/>
      <c r="P40" s="7"/>
      <c r="Q40" s="10"/>
      <c r="R40" s="7"/>
      <c r="S40" s="10"/>
      <c r="T40" s="7"/>
      <c r="U40" s="10"/>
      <c r="V40" s="7"/>
      <c r="W40" s="10"/>
      <c r="X40" s="7"/>
      <c r="Y40" s="10"/>
      <c r="Z40" s="7"/>
      <c r="AA40" s="10"/>
      <c r="AB40" s="7"/>
      <c r="AC40" s="10"/>
      <c r="AD40" s="7"/>
    </row>
    <row r="41" spans="1:30" ht="16.5" customHeight="1" x14ac:dyDescent="0.25">
      <c r="A41" s="7"/>
      <c r="B41" s="7"/>
      <c r="C41" s="7"/>
      <c r="D41" s="7"/>
      <c r="E41" s="7" t="s">
        <v>451</v>
      </c>
      <c r="F41" s="7"/>
      <c r="G41" s="7"/>
      <c r="H41" s="7"/>
      <c r="I41" s="7"/>
      <c r="J41" s="7"/>
      <c r="K41" s="7"/>
      <c r="L41" s="9" t="s">
        <v>300</v>
      </c>
      <c r="M41" s="29">
        <v>108.5</v>
      </c>
      <c r="N41" s="51">
        <v>17</v>
      </c>
      <c r="O41" s="32">
        <v>74.599999999999994</v>
      </c>
      <c r="P41" s="51">
        <v>14</v>
      </c>
      <c r="Q41" s="32">
        <v>66.8</v>
      </c>
      <c r="R41" s="51">
        <v>11.2</v>
      </c>
      <c r="S41" s="32">
        <v>26.3</v>
      </c>
      <c r="T41" s="53">
        <v>6.4</v>
      </c>
      <c r="U41" s="32">
        <v>20.399999999999999</v>
      </c>
      <c r="V41" s="53">
        <v>3.9</v>
      </c>
      <c r="W41" s="31">
        <v>9</v>
      </c>
      <c r="X41" s="53">
        <v>2.8</v>
      </c>
      <c r="Y41" s="31">
        <v>5</v>
      </c>
      <c r="Z41" s="53">
        <v>1.5</v>
      </c>
      <c r="AA41" s="31">
        <v>1.7</v>
      </c>
      <c r="AB41" s="53">
        <v>0.7</v>
      </c>
      <c r="AC41" s="29">
        <v>311</v>
      </c>
      <c r="AD41" s="51">
        <v>26.4</v>
      </c>
    </row>
    <row r="42" spans="1:30" ht="16.5" customHeight="1" x14ac:dyDescent="0.25">
      <c r="A42" s="7"/>
      <c r="B42" s="7"/>
      <c r="C42" s="7"/>
      <c r="D42" s="7"/>
      <c r="E42" s="7" t="s">
        <v>452</v>
      </c>
      <c r="F42" s="7"/>
      <c r="G42" s="7"/>
      <c r="H42" s="7"/>
      <c r="I42" s="7"/>
      <c r="J42" s="7"/>
      <c r="K42" s="7"/>
      <c r="L42" s="9" t="s">
        <v>300</v>
      </c>
      <c r="M42" s="32">
        <v>76.599999999999994</v>
      </c>
      <c r="N42" s="51">
        <v>12.3</v>
      </c>
      <c r="O42" s="32">
        <v>56.9</v>
      </c>
      <c r="P42" s="51">
        <v>10.6</v>
      </c>
      <c r="Q42" s="32">
        <v>56.1</v>
      </c>
      <c r="R42" s="53">
        <v>9.8000000000000007</v>
      </c>
      <c r="S42" s="32">
        <v>16.8</v>
      </c>
      <c r="T42" s="53">
        <v>4.7</v>
      </c>
      <c r="U42" s="32">
        <v>20</v>
      </c>
      <c r="V42" s="53">
        <v>4.2</v>
      </c>
      <c r="W42" s="31">
        <v>5.3</v>
      </c>
      <c r="X42" s="53">
        <v>1.6</v>
      </c>
      <c r="Y42" s="31">
        <v>3.8</v>
      </c>
      <c r="Z42" s="53">
        <v>1.1000000000000001</v>
      </c>
      <c r="AA42" s="31">
        <v>1.2</v>
      </c>
      <c r="AB42" s="53">
        <v>0.5</v>
      </c>
      <c r="AC42" s="29">
        <v>237.1</v>
      </c>
      <c r="AD42" s="51">
        <v>23.4</v>
      </c>
    </row>
    <row r="43" spans="1:30" ht="16.5" customHeight="1" x14ac:dyDescent="0.25">
      <c r="A43" s="7"/>
      <c r="B43" s="7"/>
      <c r="C43" s="7"/>
      <c r="D43" s="7"/>
      <c r="E43" s="7" t="s">
        <v>453</v>
      </c>
      <c r="F43" s="7"/>
      <c r="G43" s="7"/>
      <c r="H43" s="7"/>
      <c r="I43" s="7"/>
      <c r="J43" s="7"/>
      <c r="K43" s="7"/>
      <c r="L43" s="9" t="s">
        <v>300</v>
      </c>
      <c r="M43" s="29">
        <v>184.2</v>
      </c>
      <c r="N43" s="51">
        <v>25.3</v>
      </c>
      <c r="O43" s="29">
        <v>132.4</v>
      </c>
      <c r="P43" s="51">
        <v>17.8</v>
      </c>
      <c r="Q43" s="29">
        <v>122.9</v>
      </c>
      <c r="R43" s="51">
        <v>15.2</v>
      </c>
      <c r="S43" s="32">
        <v>41.6</v>
      </c>
      <c r="T43" s="53">
        <v>8.1</v>
      </c>
      <c r="U43" s="32">
        <v>39.5</v>
      </c>
      <c r="V43" s="53">
        <v>5</v>
      </c>
      <c r="W43" s="32">
        <v>13.9</v>
      </c>
      <c r="X43" s="53">
        <v>3.1</v>
      </c>
      <c r="Y43" s="31">
        <v>8.9</v>
      </c>
      <c r="Z43" s="53">
        <v>2</v>
      </c>
      <c r="AA43" s="31">
        <v>2.9</v>
      </c>
      <c r="AB43" s="53">
        <v>0.8</v>
      </c>
      <c r="AC43" s="29">
        <v>549.5</v>
      </c>
      <c r="AD43" s="51">
        <v>39.299999999999997</v>
      </c>
    </row>
    <row r="44" spans="1:30" ht="16.5" customHeight="1" x14ac:dyDescent="0.25">
      <c r="A44" s="7"/>
      <c r="B44" s="7"/>
      <c r="C44" s="7" t="s">
        <v>301</v>
      </c>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c r="C45" s="7"/>
      <c r="D45" s="7" t="s">
        <v>565</v>
      </c>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c r="C46" s="7"/>
      <c r="D46" s="7"/>
      <c r="E46" s="7" t="s">
        <v>451</v>
      </c>
      <c r="F46" s="7"/>
      <c r="G46" s="7"/>
      <c r="H46" s="7"/>
      <c r="I46" s="7"/>
      <c r="J46" s="7"/>
      <c r="K46" s="7"/>
      <c r="L46" s="9" t="s">
        <v>216</v>
      </c>
      <c r="M46" s="32">
        <v>31.1</v>
      </c>
      <c r="N46" s="53">
        <v>8.1</v>
      </c>
      <c r="O46" s="32">
        <v>41</v>
      </c>
      <c r="P46" s="53">
        <v>3.5</v>
      </c>
      <c r="Q46" s="32">
        <v>29.2</v>
      </c>
      <c r="R46" s="53">
        <v>9.5</v>
      </c>
      <c r="S46" s="32">
        <v>40.299999999999997</v>
      </c>
      <c r="T46" s="51">
        <v>12.6</v>
      </c>
      <c r="U46" s="32">
        <v>27.9</v>
      </c>
      <c r="V46" s="53">
        <v>8.5</v>
      </c>
      <c r="W46" s="32">
        <v>33.299999999999997</v>
      </c>
      <c r="X46" s="51">
        <v>13.9</v>
      </c>
      <c r="Y46" s="32">
        <v>36</v>
      </c>
      <c r="Z46" s="51">
        <v>14.6</v>
      </c>
      <c r="AA46" s="44">
        <v>29.4</v>
      </c>
      <c r="AB46" s="51">
        <v>20.100000000000001</v>
      </c>
      <c r="AC46" s="32">
        <v>33.5</v>
      </c>
      <c r="AD46" s="53">
        <v>3.3</v>
      </c>
    </row>
    <row r="47" spans="1:30" ht="16.5" customHeight="1" x14ac:dyDescent="0.25">
      <c r="A47" s="7"/>
      <c r="B47" s="7"/>
      <c r="C47" s="7"/>
      <c r="D47" s="7"/>
      <c r="E47" s="7" t="s">
        <v>452</v>
      </c>
      <c r="F47" s="7"/>
      <c r="G47" s="7"/>
      <c r="H47" s="7"/>
      <c r="I47" s="7"/>
      <c r="J47" s="7"/>
      <c r="K47" s="7"/>
      <c r="L47" s="9" t="s">
        <v>216</v>
      </c>
      <c r="M47" s="32">
        <v>33.9</v>
      </c>
      <c r="N47" s="51">
        <v>10.3</v>
      </c>
      <c r="O47" s="32">
        <v>34.799999999999997</v>
      </c>
      <c r="P47" s="51">
        <v>10.4</v>
      </c>
      <c r="Q47" s="32">
        <v>33.700000000000003</v>
      </c>
      <c r="R47" s="51">
        <v>11.1</v>
      </c>
      <c r="S47" s="32">
        <v>42.3</v>
      </c>
      <c r="T47" s="51">
        <v>14.5</v>
      </c>
      <c r="U47" s="32">
        <v>36.5</v>
      </c>
      <c r="V47" s="51">
        <v>10.1</v>
      </c>
      <c r="W47" s="44">
        <v>28.3</v>
      </c>
      <c r="X47" s="51">
        <v>16.899999999999999</v>
      </c>
      <c r="Y47" s="32">
        <v>36.799999999999997</v>
      </c>
      <c r="Z47" s="51">
        <v>16.2</v>
      </c>
      <c r="AA47" s="48">
        <v>16.7</v>
      </c>
      <c r="AB47" s="51">
        <v>26.1</v>
      </c>
      <c r="AC47" s="32">
        <v>34.5</v>
      </c>
      <c r="AD47" s="53">
        <v>4.4000000000000004</v>
      </c>
    </row>
    <row r="48" spans="1:30" ht="16.5" customHeight="1" x14ac:dyDescent="0.25">
      <c r="A48" s="7"/>
      <c r="B48" s="7"/>
      <c r="C48" s="7"/>
      <c r="D48" s="7"/>
      <c r="E48" s="7" t="s">
        <v>453</v>
      </c>
      <c r="F48" s="7"/>
      <c r="G48" s="7"/>
      <c r="H48" s="7"/>
      <c r="I48" s="7"/>
      <c r="J48" s="7"/>
      <c r="K48" s="7"/>
      <c r="L48" s="9" t="s">
        <v>216</v>
      </c>
      <c r="M48" s="32">
        <v>31.3</v>
      </c>
      <c r="N48" s="53">
        <v>7.6</v>
      </c>
      <c r="O48" s="32">
        <v>39</v>
      </c>
      <c r="P48" s="53">
        <v>5.4</v>
      </c>
      <c r="Q48" s="32">
        <v>31.6</v>
      </c>
      <c r="R48" s="53">
        <v>6.7</v>
      </c>
      <c r="S48" s="32">
        <v>45.4</v>
      </c>
      <c r="T48" s="53">
        <v>8.6</v>
      </c>
      <c r="U48" s="32">
        <v>34.700000000000003</v>
      </c>
      <c r="V48" s="53">
        <v>6.4</v>
      </c>
      <c r="W48" s="32">
        <v>27.3</v>
      </c>
      <c r="X48" s="51">
        <v>10.7</v>
      </c>
      <c r="Y48" s="32">
        <v>38.200000000000003</v>
      </c>
      <c r="Z48" s="53">
        <v>9</v>
      </c>
      <c r="AA48" s="32">
        <v>27.6</v>
      </c>
      <c r="AB48" s="51">
        <v>13.2</v>
      </c>
      <c r="AC48" s="32">
        <v>34.1</v>
      </c>
      <c r="AD48" s="53">
        <v>3.1</v>
      </c>
    </row>
    <row r="49" spans="1:30" ht="16.5" customHeight="1" x14ac:dyDescent="0.25">
      <c r="A49" s="7"/>
      <c r="B49" s="7" t="s">
        <v>455</v>
      </c>
      <c r="C49" s="7"/>
      <c r="D49" s="7"/>
      <c r="E49" s="7"/>
      <c r="F49" s="7"/>
      <c r="G49" s="7"/>
      <c r="H49" s="7"/>
      <c r="I49" s="7"/>
      <c r="J49" s="7"/>
      <c r="K49" s="7"/>
      <c r="L49" s="9"/>
      <c r="M49" s="10"/>
      <c r="N49" s="7"/>
      <c r="O49" s="10"/>
      <c r="P49" s="7"/>
      <c r="Q49" s="10"/>
      <c r="R49" s="7"/>
      <c r="S49" s="10"/>
      <c r="T49" s="7"/>
      <c r="U49" s="10"/>
      <c r="V49" s="7"/>
      <c r="W49" s="10"/>
      <c r="X49" s="7"/>
      <c r="Y49" s="10"/>
      <c r="Z49" s="7"/>
      <c r="AA49" s="10"/>
      <c r="AB49" s="7"/>
      <c r="AC49" s="10"/>
      <c r="AD49" s="7"/>
    </row>
    <row r="50" spans="1:30" ht="16.5" customHeight="1" x14ac:dyDescent="0.25">
      <c r="A50" s="7"/>
      <c r="B50" s="7"/>
      <c r="C50" s="7" t="s">
        <v>299</v>
      </c>
      <c r="D50" s="7"/>
      <c r="E50" s="7"/>
      <c r="F50" s="7"/>
      <c r="G50" s="7"/>
      <c r="H50" s="7"/>
      <c r="I50" s="7"/>
      <c r="J50" s="7"/>
      <c r="K50" s="7"/>
      <c r="L50" s="9"/>
      <c r="M50" s="10"/>
      <c r="N50" s="7"/>
      <c r="O50" s="10"/>
      <c r="P50" s="7"/>
      <c r="Q50" s="10"/>
      <c r="R50" s="7"/>
      <c r="S50" s="10"/>
      <c r="T50" s="7"/>
      <c r="U50" s="10"/>
      <c r="V50" s="7"/>
      <c r="W50" s="10"/>
      <c r="X50" s="7"/>
      <c r="Y50" s="10"/>
      <c r="Z50" s="7"/>
      <c r="AA50" s="10"/>
      <c r="AB50" s="7"/>
      <c r="AC50" s="10"/>
      <c r="AD50" s="7"/>
    </row>
    <row r="51" spans="1:30" ht="16.5" customHeight="1" x14ac:dyDescent="0.25">
      <c r="A51" s="7"/>
      <c r="B51" s="7"/>
      <c r="C51" s="7"/>
      <c r="D51" s="7" t="s">
        <v>565</v>
      </c>
      <c r="E51" s="7"/>
      <c r="F51" s="7"/>
      <c r="G51" s="7"/>
      <c r="H51" s="7"/>
      <c r="I51" s="7"/>
      <c r="J51" s="7"/>
      <c r="K51" s="7"/>
      <c r="L51" s="9"/>
      <c r="M51" s="10"/>
      <c r="N51" s="7"/>
      <c r="O51" s="10"/>
      <c r="P51" s="7"/>
      <c r="Q51" s="10"/>
      <c r="R51" s="7"/>
      <c r="S51" s="10"/>
      <c r="T51" s="7"/>
      <c r="U51" s="10"/>
      <c r="V51" s="7"/>
      <c r="W51" s="10"/>
      <c r="X51" s="7"/>
      <c r="Y51" s="10"/>
      <c r="Z51" s="7"/>
      <c r="AA51" s="10"/>
      <c r="AB51" s="7"/>
      <c r="AC51" s="10"/>
      <c r="AD51" s="7"/>
    </row>
    <row r="52" spans="1:30" ht="16.5" customHeight="1" x14ac:dyDescent="0.25">
      <c r="A52" s="7"/>
      <c r="B52" s="7"/>
      <c r="C52" s="7"/>
      <c r="D52" s="7"/>
      <c r="E52" s="7" t="s">
        <v>451</v>
      </c>
      <c r="F52" s="7"/>
      <c r="G52" s="7"/>
      <c r="H52" s="7"/>
      <c r="I52" s="7"/>
      <c r="J52" s="7"/>
      <c r="K52" s="7"/>
      <c r="L52" s="9" t="s">
        <v>300</v>
      </c>
      <c r="M52" s="32">
        <v>29</v>
      </c>
      <c r="N52" s="53">
        <v>8.4</v>
      </c>
      <c r="O52" s="32">
        <v>21</v>
      </c>
      <c r="P52" s="53">
        <v>5.4</v>
      </c>
      <c r="Q52" s="32">
        <v>22.4</v>
      </c>
      <c r="R52" s="53">
        <v>6.6</v>
      </c>
      <c r="S52" s="31">
        <v>8.8000000000000007</v>
      </c>
      <c r="T52" s="53">
        <v>3.1</v>
      </c>
      <c r="U52" s="31">
        <v>6.2</v>
      </c>
      <c r="V52" s="53">
        <v>2.4</v>
      </c>
      <c r="W52" s="31">
        <v>2.1</v>
      </c>
      <c r="X52" s="53">
        <v>1</v>
      </c>
      <c r="Y52" s="47">
        <v>1.4</v>
      </c>
      <c r="Z52" s="53">
        <v>1</v>
      </c>
      <c r="AA52" s="46">
        <v>0.4</v>
      </c>
      <c r="AB52" s="53">
        <v>0.4</v>
      </c>
      <c r="AC52" s="32">
        <v>91.4</v>
      </c>
      <c r="AD52" s="51">
        <v>11.9</v>
      </c>
    </row>
    <row r="53" spans="1:30" ht="16.5" customHeight="1" x14ac:dyDescent="0.25">
      <c r="A53" s="7"/>
      <c r="B53" s="7"/>
      <c r="C53" s="7"/>
      <c r="D53" s="7"/>
      <c r="E53" s="7" t="s">
        <v>452</v>
      </c>
      <c r="F53" s="7"/>
      <c r="G53" s="7"/>
      <c r="H53" s="7"/>
      <c r="I53" s="7"/>
      <c r="J53" s="7"/>
      <c r="K53" s="7"/>
      <c r="L53" s="9" t="s">
        <v>300</v>
      </c>
      <c r="M53" s="32">
        <v>21.6</v>
      </c>
      <c r="N53" s="53">
        <v>6.2</v>
      </c>
      <c r="O53" s="32">
        <v>17.3</v>
      </c>
      <c r="P53" s="53">
        <v>5.8</v>
      </c>
      <c r="Q53" s="32">
        <v>13.2</v>
      </c>
      <c r="R53" s="53">
        <v>4.5999999999999996</v>
      </c>
      <c r="S53" s="31">
        <v>5</v>
      </c>
      <c r="T53" s="53">
        <v>2.2000000000000002</v>
      </c>
      <c r="U53" s="31">
        <v>3.3</v>
      </c>
      <c r="V53" s="53">
        <v>1.6</v>
      </c>
      <c r="W53" s="47">
        <v>1.6</v>
      </c>
      <c r="X53" s="53">
        <v>0.8</v>
      </c>
      <c r="Y53" s="47">
        <v>1.2</v>
      </c>
      <c r="Z53" s="53">
        <v>0.7</v>
      </c>
      <c r="AA53" s="46">
        <v>0.3</v>
      </c>
      <c r="AB53" s="53">
        <v>0.4</v>
      </c>
      <c r="AC53" s="32">
        <v>63.6</v>
      </c>
      <c r="AD53" s="53">
        <v>9.8000000000000007</v>
      </c>
    </row>
    <row r="54" spans="1:30" ht="16.5" customHeight="1" x14ac:dyDescent="0.25">
      <c r="A54" s="7"/>
      <c r="B54" s="7"/>
      <c r="C54" s="7"/>
      <c r="D54" s="7"/>
      <c r="E54" s="7" t="s">
        <v>453</v>
      </c>
      <c r="F54" s="7"/>
      <c r="G54" s="7"/>
      <c r="H54" s="7"/>
      <c r="I54" s="7"/>
      <c r="J54" s="7"/>
      <c r="K54" s="7"/>
      <c r="L54" s="9" t="s">
        <v>300</v>
      </c>
      <c r="M54" s="32">
        <v>50.7</v>
      </c>
      <c r="N54" s="51">
        <v>11.2</v>
      </c>
      <c r="O54" s="32">
        <v>38.299999999999997</v>
      </c>
      <c r="P54" s="53">
        <v>8.6999999999999993</v>
      </c>
      <c r="Q54" s="32">
        <v>35.700000000000003</v>
      </c>
      <c r="R54" s="53">
        <v>8.1999999999999993</v>
      </c>
      <c r="S54" s="32">
        <v>13.8</v>
      </c>
      <c r="T54" s="53">
        <v>3.6</v>
      </c>
      <c r="U54" s="31">
        <v>9.5</v>
      </c>
      <c r="V54" s="53">
        <v>2.7</v>
      </c>
      <c r="W54" s="31">
        <v>3.7</v>
      </c>
      <c r="X54" s="53">
        <v>1.2</v>
      </c>
      <c r="Y54" s="31">
        <v>2.7</v>
      </c>
      <c r="Z54" s="53">
        <v>1.2</v>
      </c>
      <c r="AA54" s="47">
        <v>0.7</v>
      </c>
      <c r="AB54" s="53">
        <v>0.5</v>
      </c>
      <c r="AC54" s="29">
        <v>155</v>
      </c>
      <c r="AD54" s="51">
        <v>17.2</v>
      </c>
    </row>
    <row r="55" spans="1:30" ht="16.5" customHeight="1" x14ac:dyDescent="0.25">
      <c r="A55" s="7"/>
      <c r="B55" s="7"/>
      <c r="C55" s="7"/>
      <c r="D55" s="7" t="s">
        <v>566</v>
      </c>
      <c r="E55" s="7"/>
      <c r="F55" s="7"/>
      <c r="G55" s="7"/>
      <c r="H55" s="7"/>
      <c r="I55" s="7"/>
      <c r="J55" s="7"/>
      <c r="K55" s="7"/>
      <c r="L55" s="9"/>
      <c r="M55" s="10"/>
      <c r="N55" s="7"/>
      <c r="O55" s="10"/>
      <c r="P55" s="7"/>
      <c r="Q55" s="10"/>
      <c r="R55" s="7"/>
      <c r="S55" s="10"/>
      <c r="T55" s="7"/>
      <c r="U55" s="10"/>
      <c r="V55" s="7"/>
      <c r="W55" s="10"/>
      <c r="X55" s="7"/>
      <c r="Y55" s="10"/>
      <c r="Z55" s="7"/>
      <c r="AA55" s="10"/>
      <c r="AB55" s="7"/>
      <c r="AC55" s="10"/>
      <c r="AD55" s="7"/>
    </row>
    <row r="56" spans="1:30" ht="16.5" customHeight="1" x14ac:dyDescent="0.25">
      <c r="A56" s="7"/>
      <c r="B56" s="7"/>
      <c r="C56" s="7"/>
      <c r="D56" s="7"/>
      <c r="E56" s="7" t="s">
        <v>451</v>
      </c>
      <c r="F56" s="7"/>
      <c r="G56" s="7"/>
      <c r="H56" s="7"/>
      <c r="I56" s="7"/>
      <c r="J56" s="7"/>
      <c r="K56" s="7"/>
      <c r="L56" s="9" t="s">
        <v>300</v>
      </c>
      <c r="M56" s="32">
        <v>83.2</v>
      </c>
      <c r="N56" s="51">
        <v>15.4</v>
      </c>
      <c r="O56" s="32">
        <v>68.599999999999994</v>
      </c>
      <c r="P56" s="51">
        <v>10.5</v>
      </c>
      <c r="Q56" s="32">
        <v>57.3</v>
      </c>
      <c r="R56" s="51">
        <v>11.7</v>
      </c>
      <c r="S56" s="32">
        <v>26.9</v>
      </c>
      <c r="T56" s="53">
        <v>6.3</v>
      </c>
      <c r="U56" s="32">
        <v>20.399999999999999</v>
      </c>
      <c r="V56" s="53">
        <v>4.5</v>
      </c>
      <c r="W56" s="31">
        <v>9.6999999999999993</v>
      </c>
      <c r="X56" s="53">
        <v>2.2000000000000002</v>
      </c>
      <c r="Y56" s="31">
        <v>4.0999999999999996</v>
      </c>
      <c r="Z56" s="53">
        <v>1.6</v>
      </c>
      <c r="AA56" s="31">
        <v>3.1</v>
      </c>
      <c r="AB56" s="53">
        <v>1.2</v>
      </c>
      <c r="AC56" s="29">
        <v>273.3</v>
      </c>
      <c r="AD56" s="51">
        <v>22.9</v>
      </c>
    </row>
    <row r="57" spans="1:30" ht="16.5" customHeight="1" x14ac:dyDescent="0.25">
      <c r="A57" s="7"/>
      <c r="B57" s="7"/>
      <c r="C57" s="7"/>
      <c r="D57" s="7"/>
      <c r="E57" s="7" t="s">
        <v>452</v>
      </c>
      <c r="F57" s="7"/>
      <c r="G57" s="7"/>
      <c r="H57" s="7"/>
      <c r="I57" s="7"/>
      <c r="J57" s="7"/>
      <c r="K57" s="7"/>
      <c r="L57" s="9" t="s">
        <v>300</v>
      </c>
      <c r="M57" s="32">
        <v>74.900000000000006</v>
      </c>
      <c r="N57" s="51">
        <v>13.1</v>
      </c>
      <c r="O57" s="32">
        <v>49.8</v>
      </c>
      <c r="P57" s="53">
        <v>9.6</v>
      </c>
      <c r="Q57" s="32">
        <v>40.9</v>
      </c>
      <c r="R57" s="53">
        <v>7.7</v>
      </c>
      <c r="S57" s="32">
        <v>19.399999999999999</v>
      </c>
      <c r="T57" s="53">
        <v>5.2</v>
      </c>
      <c r="U57" s="32">
        <v>17.5</v>
      </c>
      <c r="V57" s="53">
        <v>4</v>
      </c>
      <c r="W57" s="31">
        <v>5.9</v>
      </c>
      <c r="X57" s="53">
        <v>1.7</v>
      </c>
      <c r="Y57" s="31">
        <v>3.6</v>
      </c>
      <c r="Z57" s="53">
        <v>1.7</v>
      </c>
      <c r="AA57" s="47">
        <v>1.1000000000000001</v>
      </c>
      <c r="AB57" s="53">
        <v>0.6</v>
      </c>
      <c r="AC57" s="29">
        <v>213</v>
      </c>
      <c r="AD57" s="51">
        <v>18.5</v>
      </c>
    </row>
    <row r="58" spans="1:30" ht="16.5" customHeight="1" x14ac:dyDescent="0.25">
      <c r="A58" s="7"/>
      <c r="B58" s="7"/>
      <c r="C58" s="7"/>
      <c r="D58" s="7"/>
      <c r="E58" s="7" t="s">
        <v>453</v>
      </c>
      <c r="F58" s="7"/>
      <c r="G58" s="7"/>
      <c r="H58" s="7"/>
      <c r="I58" s="7"/>
      <c r="J58" s="7"/>
      <c r="K58" s="7"/>
      <c r="L58" s="9" t="s">
        <v>300</v>
      </c>
      <c r="M58" s="29">
        <v>158</v>
      </c>
      <c r="N58" s="51">
        <v>19.399999999999999</v>
      </c>
      <c r="O58" s="29">
        <v>118.4</v>
      </c>
      <c r="P58" s="51">
        <v>15.3</v>
      </c>
      <c r="Q58" s="32">
        <v>98.2</v>
      </c>
      <c r="R58" s="51">
        <v>14</v>
      </c>
      <c r="S58" s="32">
        <v>46.3</v>
      </c>
      <c r="T58" s="53">
        <v>8.3000000000000007</v>
      </c>
      <c r="U58" s="32">
        <v>37.9</v>
      </c>
      <c r="V58" s="53">
        <v>5.6</v>
      </c>
      <c r="W58" s="32">
        <v>15.6</v>
      </c>
      <c r="X58" s="53">
        <v>2.8</v>
      </c>
      <c r="Y58" s="31">
        <v>7.7</v>
      </c>
      <c r="Z58" s="53">
        <v>2.2000000000000002</v>
      </c>
      <c r="AA58" s="31">
        <v>4.2</v>
      </c>
      <c r="AB58" s="53">
        <v>1.4</v>
      </c>
      <c r="AC58" s="29">
        <v>486.4</v>
      </c>
      <c r="AD58" s="51">
        <v>30.3</v>
      </c>
    </row>
    <row r="59" spans="1:30" ht="16.5" customHeight="1" x14ac:dyDescent="0.25">
      <c r="A59" s="7"/>
      <c r="B59" s="7"/>
      <c r="C59" s="7" t="s">
        <v>301</v>
      </c>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c r="C60" s="7"/>
      <c r="D60" s="7" t="s">
        <v>565</v>
      </c>
      <c r="E60" s="7"/>
      <c r="F60" s="7"/>
      <c r="G60" s="7"/>
      <c r="H60" s="7"/>
      <c r="I60" s="7"/>
      <c r="J60" s="7"/>
      <c r="K60" s="7"/>
      <c r="L60" s="9"/>
      <c r="M60" s="10"/>
      <c r="N60" s="7"/>
      <c r="O60" s="10"/>
      <c r="P60" s="7"/>
      <c r="Q60" s="10"/>
      <c r="R60" s="7"/>
      <c r="S60" s="10"/>
      <c r="T60" s="7"/>
      <c r="U60" s="10"/>
      <c r="V60" s="7"/>
      <c r="W60" s="10"/>
      <c r="X60" s="7"/>
      <c r="Y60" s="10"/>
      <c r="Z60" s="7"/>
      <c r="AA60" s="10"/>
      <c r="AB60" s="7"/>
      <c r="AC60" s="10"/>
      <c r="AD60" s="7"/>
    </row>
    <row r="61" spans="1:30" ht="16.5" customHeight="1" x14ac:dyDescent="0.25">
      <c r="A61" s="7"/>
      <c r="B61" s="7"/>
      <c r="C61" s="7"/>
      <c r="D61" s="7"/>
      <c r="E61" s="7" t="s">
        <v>451</v>
      </c>
      <c r="F61" s="7"/>
      <c r="G61" s="7"/>
      <c r="H61" s="7"/>
      <c r="I61" s="7"/>
      <c r="J61" s="7"/>
      <c r="K61" s="7"/>
      <c r="L61" s="9" t="s">
        <v>216</v>
      </c>
      <c r="M61" s="32">
        <v>34.9</v>
      </c>
      <c r="N61" s="53">
        <v>7.8</v>
      </c>
      <c r="O61" s="32">
        <v>30.6</v>
      </c>
      <c r="P61" s="53">
        <v>6.3</v>
      </c>
      <c r="Q61" s="32">
        <v>39.1</v>
      </c>
      <c r="R61" s="53">
        <v>8.3000000000000007</v>
      </c>
      <c r="S61" s="32">
        <v>32.700000000000003</v>
      </c>
      <c r="T61" s="53">
        <v>8.8000000000000007</v>
      </c>
      <c r="U61" s="32">
        <v>30.4</v>
      </c>
      <c r="V61" s="53">
        <v>9.6</v>
      </c>
      <c r="W61" s="32">
        <v>21.6</v>
      </c>
      <c r="X61" s="53">
        <v>8.4</v>
      </c>
      <c r="Y61" s="44">
        <v>34.1</v>
      </c>
      <c r="Z61" s="51">
        <v>18.7</v>
      </c>
      <c r="AA61" s="48">
        <v>12.9</v>
      </c>
      <c r="AB61" s="51">
        <v>13.9</v>
      </c>
      <c r="AC61" s="32">
        <v>33.4</v>
      </c>
      <c r="AD61" s="53">
        <v>3.4</v>
      </c>
    </row>
    <row r="62" spans="1:30" ht="16.5" customHeight="1" x14ac:dyDescent="0.25">
      <c r="A62" s="7"/>
      <c r="B62" s="7"/>
      <c r="C62" s="7"/>
      <c r="D62" s="7"/>
      <c r="E62" s="7" t="s">
        <v>452</v>
      </c>
      <c r="F62" s="7"/>
      <c r="G62" s="7"/>
      <c r="H62" s="7"/>
      <c r="I62" s="7"/>
      <c r="J62" s="7"/>
      <c r="K62" s="7"/>
      <c r="L62" s="9" t="s">
        <v>216</v>
      </c>
      <c r="M62" s="32">
        <v>28.8</v>
      </c>
      <c r="N62" s="53">
        <v>6.5</v>
      </c>
      <c r="O62" s="32">
        <v>34.700000000000003</v>
      </c>
      <c r="P62" s="53">
        <v>9.5</v>
      </c>
      <c r="Q62" s="32">
        <v>32.299999999999997</v>
      </c>
      <c r="R62" s="53">
        <v>9.3000000000000007</v>
      </c>
      <c r="S62" s="32">
        <v>25.8</v>
      </c>
      <c r="T62" s="53">
        <v>9</v>
      </c>
      <c r="U62" s="32">
        <v>18.899999999999999</v>
      </c>
      <c r="V62" s="53">
        <v>8.1999999999999993</v>
      </c>
      <c r="W62" s="32">
        <v>27.1</v>
      </c>
      <c r="X62" s="51">
        <v>11.4</v>
      </c>
      <c r="Y62" s="32">
        <v>33.299999999999997</v>
      </c>
      <c r="Z62" s="51">
        <v>10.6</v>
      </c>
      <c r="AA62" s="48">
        <v>27.3</v>
      </c>
      <c r="AB62" s="51">
        <v>28</v>
      </c>
      <c r="AC62" s="32">
        <v>29.9</v>
      </c>
      <c r="AD62" s="53">
        <v>3.8</v>
      </c>
    </row>
    <row r="63" spans="1:30" ht="16.5" customHeight="1" x14ac:dyDescent="0.25">
      <c r="A63" s="14"/>
      <c r="B63" s="14"/>
      <c r="C63" s="14"/>
      <c r="D63" s="14"/>
      <c r="E63" s="14" t="s">
        <v>453</v>
      </c>
      <c r="F63" s="14"/>
      <c r="G63" s="14"/>
      <c r="H63" s="14"/>
      <c r="I63" s="14"/>
      <c r="J63" s="14"/>
      <c r="K63" s="14"/>
      <c r="L63" s="15" t="s">
        <v>216</v>
      </c>
      <c r="M63" s="33">
        <v>32.1</v>
      </c>
      <c r="N63" s="54">
        <v>5.9</v>
      </c>
      <c r="O63" s="33">
        <v>32.299999999999997</v>
      </c>
      <c r="P63" s="54">
        <v>6</v>
      </c>
      <c r="Q63" s="33">
        <v>36.4</v>
      </c>
      <c r="R63" s="54">
        <v>6.6</v>
      </c>
      <c r="S63" s="33">
        <v>29.8</v>
      </c>
      <c r="T63" s="54">
        <v>5.8</v>
      </c>
      <c r="U63" s="33">
        <v>25.1</v>
      </c>
      <c r="V63" s="54">
        <v>6.2</v>
      </c>
      <c r="W63" s="33">
        <v>23.7</v>
      </c>
      <c r="X63" s="54">
        <v>6.6</v>
      </c>
      <c r="Y63" s="33">
        <v>35.1</v>
      </c>
      <c r="Z63" s="52">
        <v>12.2</v>
      </c>
      <c r="AA63" s="45">
        <v>16.7</v>
      </c>
      <c r="AB63" s="52">
        <v>11.7</v>
      </c>
      <c r="AC63" s="33">
        <v>31.9</v>
      </c>
      <c r="AD63" s="54">
        <v>2.9</v>
      </c>
    </row>
    <row r="64" spans="1:30" ht="4.5" customHeight="1" x14ac:dyDescent="0.25">
      <c r="A64" s="27"/>
      <c r="B64" s="27"/>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6.5" customHeight="1" x14ac:dyDescent="0.25">
      <c r="A65" s="27"/>
      <c r="B65" s="27"/>
      <c r="C65" s="67" t="s">
        <v>355</v>
      </c>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row>
    <row r="66" spans="1:30" ht="4.5" customHeight="1" x14ac:dyDescent="0.25">
      <c r="A66" s="27"/>
      <c r="B66" s="27"/>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6.5" customHeight="1" x14ac:dyDescent="0.25">
      <c r="A67" s="55"/>
      <c r="B67" s="55"/>
      <c r="C67" s="67" t="s">
        <v>456</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ht="16.5" customHeight="1" x14ac:dyDescent="0.25">
      <c r="A68" s="55"/>
      <c r="B68" s="55"/>
      <c r="C68" s="67" t="s">
        <v>457</v>
      </c>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row>
    <row r="69" spans="1:30" ht="4.5" customHeight="1" x14ac:dyDescent="0.25">
      <c r="A69" s="27"/>
      <c r="B69" s="27"/>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6.5" customHeight="1" x14ac:dyDescent="0.25">
      <c r="A70" s="27" t="s">
        <v>139</v>
      </c>
      <c r="B70" s="27"/>
      <c r="C70" s="67" t="s">
        <v>567</v>
      </c>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1:30" ht="29.4" customHeight="1" x14ac:dyDescent="0.25">
      <c r="A71" s="27" t="s">
        <v>141</v>
      </c>
      <c r="B71" s="27"/>
      <c r="C71" s="67" t="s">
        <v>503</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1:30" ht="29.4" customHeight="1" x14ac:dyDescent="0.25">
      <c r="A72" s="27" t="s">
        <v>144</v>
      </c>
      <c r="B72" s="27"/>
      <c r="C72" s="67" t="s">
        <v>307</v>
      </c>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1:30" ht="16.5" customHeight="1" x14ac:dyDescent="0.25">
      <c r="A73" s="27" t="s">
        <v>146</v>
      </c>
      <c r="B73" s="27"/>
      <c r="C73" s="67" t="s">
        <v>568</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ht="16.5" customHeight="1" x14ac:dyDescent="0.25">
      <c r="A74" s="27" t="s">
        <v>150</v>
      </c>
      <c r="B74" s="27"/>
      <c r="C74" s="67" t="s">
        <v>569</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ht="16.5" customHeight="1" x14ac:dyDescent="0.25">
      <c r="A75" s="27" t="s">
        <v>152</v>
      </c>
      <c r="B75" s="27"/>
      <c r="C75" s="67" t="s">
        <v>308</v>
      </c>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row>
    <row r="76" spans="1:30" ht="29.4" customHeight="1" x14ac:dyDescent="0.25">
      <c r="A76" s="27" t="s">
        <v>155</v>
      </c>
      <c r="B76" s="27"/>
      <c r="C76" s="67" t="s">
        <v>570</v>
      </c>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row>
    <row r="77" spans="1:30" ht="29.4" customHeight="1" x14ac:dyDescent="0.25">
      <c r="A77" s="27" t="s">
        <v>157</v>
      </c>
      <c r="B77" s="27"/>
      <c r="C77" s="67" t="s">
        <v>463</v>
      </c>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1:30" ht="29.4" customHeight="1" x14ac:dyDescent="0.25">
      <c r="A78" s="27" t="s">
        <v>159</v>
      </c>
      <c r="B78" s="27"/>
      <c r="C78" s="67" t="s">
        <v>309</v>
      </c>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row>
    <row r="79" spans="1:30" ht="16.5" customHeight="1" x14ac:dyDescent="0.25">
      <c r="A79" s="27" t="s">
        <v>467</v>
      </c>
      <c r="B79" s="27"/>
      <c r="C79" s="67" t="s">
        <v>468</v>
      </c>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row>
    <row r="80" spans="1:30" ht="16.5" customHeight="1" x14ac:dyDescent="0.25">
      <c r="A80" s="27" t="s">
        <v>469</v>
      </c>
      <c r="B80" s="27"/>
      <c r="C80" s="67" t="s">
        <v>470</v>
      </c>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row>
    <row r="81" spans="1:30" ht="4.5" customHeight="1" x14ac:dyDescent="0.25"/>
    <row r="82" spans="1:30" ht="16.5" customHeight="1" x14ac:dyDescent="0.25">
      <c r="A82" s="28" t="s">
        <v>167</v>
      </c>
      <c r="B82" s="27"/>
      <c r="C82" s="27"/>
      <c r="D82" s="27"/>
      <c r="E82" s="67" t="s">
        <v>471</v>
      </c>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row>
  </sheetData>
  <mergeCells count="25">
    <mergeCell ref="W2:X2"/>
    <mergeCell ref="Y2:Z2"/>
    <mergeCell ref="AA2:AB2"/>
    <mergeCell ref="AC2:AD2"/>
    <mergeCell ref="K1:AD1"/>
    <mergeCell ref="M2:N2"/>
    <mergeCell ref="O2:P2"/>
    <mergeCell ref="Q2:R2"/>
    <mergeCell ref="S2:T2"/>
    <mergeCell ref="U2:V2"/>
    <mergeCell ref="C65:AD65"/>
    <mergeCell ref="C67:AD67"/>
    <mergeCell ref="C68:AD68"/>
    <mergeCell ref="C70:AD70"/>
    <mergeCell ref="C71:AD71"/>
    <mergeCell ref="C72:AD72"/>
    <mergeCell ref="C73:AD73"/>
    <mergeCell ref="C74:AD74"/>
    <mergeCell ref="C75:AD75"/>
    <mergeCell ref="C76:AD76"/>
    <mergeCell ref="C77:AD77"/>
    <mergeCell ref="C78:AD78"/>
    <mergeCell ref="C79:AD79"/>
    <mergeCell ref="C80:AD80"/>
    <mergeCell ref="E82:AD82"/>
  </mergeCells>
  <pageMargins left="0.7" right="0.7" top="0.75" bottom="0.75" header="0.3" footer="0.3"/>
  <pageSetup paperSize="9" fitToHeight="0" orientation="landscape" horizontalDpi="300" verticalDpi="300"/>
  <headerFooter scaleWithDoc="0" alignWithMargins="0">
    <oddHeader>&amp;C&amp;"Arial"&amp;8TABLE 15A.25</oddHeader>
    <oddFooter>&amp;L&amp;"Arial"&amp;8REPORT ON
GOVERNMENT
SERVICES 2022&amp;R&amp;"Arial"&amp;8SERVICES FOR PEOPLE
WITH DISABILITY
PAGE &amp;B&amp;P&amp;B</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D86"/>
  <sheetViews>
    <sheetView showGridLines="0" workbookViewId="0"/>
  </sheetViews>
  <sheetFormatPr defaultRowHeight="13.2" x14ac:dyDescent="0.25"/>
  <cols>
    <col min="1" max="10" width="1.6640625" customWidth="1"/>
    <col min="11" max="11" width="4.33203125" customWidth="1"/>
    <col min="12" max="12" width="5.44140625" customWidth="1"/>
    <col min="13" max="13" width="6.5546875" customWidth="1"/>
    <col min="14" max="14" width="6.109375" customWidth="1"/>
    <col min="15" max="15" width="6.5546875" customWidth="1"/>
    <col min="16" max="16" width="6.109375" customWidth="1"/>
    <col min="17" max="17" width="6.5546875" customWidth="1"/>
    <col min="18" max="18" width="6.109375" customWidth="1"/>
    <col min="19" max="19" width="6.5546875" customWidth="1"/>
    <col min="20" max="20" width="6.109375" customWidth="1"/>
    <col min="21" max="21" width="6.5546875" customWidth="1"/>
    <col min="22" max="22" width="6.109375" customWidth="1"/>
    <col min="23" max="23" width="6.5546875" customWidth="1"/>
    <col min="24" max="24" width="6.109375" customWidth="1"/>
    <col min="25" max="25" width="6.5546875" customWidth="1"/>
    <col min="26" max="26" width="6.109375" customWidth="1"/>
    <col min="27" max="27" width="6.5546875" customWidth="1"/>
    <col min="28" max="28" width="6.109375" customWidth="1"/>
    <col min="29" max="29" width="6.5546875" customWidth="1"/>
    <col min="30" max="30" width="6.109375" customWidth="1"/>
  </cols>
  <sheetData>
    <row r="1" spans="1:30" ht="33.9" customHeight="1" x14ac:dyDescent="0.25">
      <c r="A1" s="8" t="s">
        <v>571</v>
      </c>
      <c r="B1" s="8"/>
      <c r="C1" s="8"/>
      <c r="D1" s="8"/>
      <c r="E1" s="8"/>
      <c r="F1" s="8"/>
      <c r="G1" s="8"/>
      <c r="H1" s="8"/>
      <c r="I1" s="8"/>
      <c r="J1" s="8"/>
      <c r="K1" s="72" t="s">
        <v>572</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573</v>
      </c>
      <c r="AB2" s="76"/>
      <c r="AC2" s="75" t="s">
        <v>103</v>
      </c>
      <c r="AD2" s="76"/>
    </row>
    <row r="3" spans="1:30" ht="16.5" customHeight="1" x14ac:dyDescent="0.25">
      <c r="A3" s="7" t="s">
        <v>564</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297</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299</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565</v>
      </c>
      <c r="E6" s="7"/>
      <c r="F6" s="7"/>
      <c r="G6" s="7"/>
      <c r="H6" s="7"/>
      <c r="I6" s="7"/>
      <c r="J6" s="7"/>
      <c r="K6" s="7"/>
      <c r="L6" s="9"/>
      <c r="M6" s="10"/>
      <c r="N6" s="7"/>
      <c r="O6" s="10"/>
      <c r="P6" s="7"/>
      <c r="Q6" s="10"/>
      <c r="R6" s="7"/>
      <c r="S6" s="10"/>
      <c r="T6" s="7"/>
      <c r="U6" s="10"/>
      <c r="V6" s="7"/>
      <c r="W6" s="10"/>
      <c r="X6" s="7"/>
      <c r="Y6" s="10"/>
      <c r="Z6" s="7"/>
      <c r="AA6" s="10"/>
      <c r="AB6" s="7"/>
      <c r="AC6" s="10"/>
      <c r="AD6" s="7"/>
    </row>
    <row r="7" spans="1:30" ht="16.5" customHeight="1" x14ac:dyDescent="0.25">
      <c r="A7" s="7"/>
      <c r="B7" s="7"/>
      <c r="C7" s="7"/>
      <c r="D7" s="7"/>
      <c r="E7" s="7" t="s">
        <v>334</v>
      </c>
      <c r="F7" s="7"/>
      <c r="G7" s="7"/>
      <c r="H7" s="7"/>
      <c r="I7" s="7"/>
      <c r="J7" s="7"/>
      <c r="K7" s="7"/>
      <c r="L7" s="9" t="s">
        <v>300</v>
      </c>
      <c r="M7" s="32">
        <v>52</v>
      </c>
      <c r="N7" s="51">
        <v>11</v>
      </c>
      <c r="O7" s="32">
        <v>50.6</v>
      </c>
      <c r="P7" s="51">
        <v>11</v>
      </c>
      <c r="Q7" s="32">
        <v>31.2</v>
      </c>
      <c r="R7" s="53">
        <v>9.9</v>
      </c>
      <c r="S7" s="32">
        <v>12.9</v>
      </c>
      <c r="T7" s="53">
        <v>3.9</v>
      </c>
      <c r="U7" s="46">
        <v>7.4</v>
      </c>
      <c r="V7" s="53">
        <v>7.3</v>
      </c>
      <c r="W7" s="30" t="s">
        <v>128</v>
      </c>
      <c r="X7" s="7"/>
      <c r="Y7" s="47">
        <v>3.4</v>
      </c>
      <c r="Z7" s="53">
        <v>2.8</v>
      </c>
      <c r="AA7" s="30" t="s">
        <v>128</v>
      </c>
      <c r="AB7" s="7"/>
      <c r="AC7" s="29">
        <v>158.4</v>
      </c>
      <c r="AD7" s="51">
        <v>21.7</v>
      </c>
    </row>
    <row r="8" spans="1:30" ht="29.4" customHeight="1" x14ac:dyDescent="0.25">
      <c r="A8" s="7"/>
      <c r="B8" s="7"/>
      <c r="C8" s="7"/>
      <c r="D8" s="7"/>
      <c r="E8" s="74" t="s">
        <v>574</v>
      </c>
      <c r="F8" s="74"/>
      <c r="G8" s="74"/>
      <c r="H8" s="74"/>
      <c r="I8" s="74"/>
      <c r="J8" s="74"/>
      <c r="K8" s="74"/>
      <c r="L8" s="9" t="s">
        <v>300</v>
      </c>
      <c r="M8" s="32">
        <v>16.7</v>
      </c>
      <c r="N8" s="53">
        <v>6.8</v>
      </c>
      <c r="O8" s="32">
        <v>16.2</v>
      </c>
      <c r="P8" s="53">
        <v>6.5</v>
      </c>
      <c r="Q8" s="32">
        <v>17.5</v>
      </c>
      <c r="R8" s="53">
        <v>7.2</v>
      </c>
      <c r="S8" s="47">
        <v>4.9000000000000004</v>
      </c>
      <c r="T8" s="53">
        <v>2.6</v>
      </c>
      <c r="U8" s="46">
        <v>4.3</v>
      </c>
      <c r="V8" s="50" t="s">
        <v>337</v>
      </c>
      <c r="W8" s="32">
        <v>11.3</v>
      </c>
      <c r="X8" s="53">
        <v>4.7</v>
      </c>
      <c r="Y8" s="31" t="s">
        <v>110</v>
      </c>
      <c r="Z8" s="7"/>
      <c r="AA8" s="46">
        <v>2.1</v>
      </c>
      <c r="AB8" s="50" t="s">
        <v>337</v>
      </c>
      <c r="AC8" s="32">
        <v>72</v>
      </c>
      <c r="AD8" s="51">
        <v>14.1</v>
      </c>
    </row>
    <row r="9" spans="1:30" ht="16.5" customHeight="1" x14ac:dyDescent="0.25">
      <c r="A9" s="7"/>
      <c r="B9" s="7"/>
      <c r="C9" s="7"/>
      <c r="D9" s="7"/>
      <c r="E9" s="7" t="s">
        <v>575</v>
      </c>
      <c r="F9" s="7"/>
      <c r="G9" s="7"/>
      <c r="H9" s="7"/>
      <c r="I9" s="7"/>
      <c r="J9" s="7"/>
      <c r="K9" s="7"/>
      <c r="L9" s="9" t="s">
        <v>300</v>
      </c>
      <c r="M9" s="32">
        <v>68.2</v>
      </c>
      <c r="N9" s="51">
        <v>11.9</v>
      </c>
      <c r="O9" s="32">
        <v>66</v>
      </c>
      <c r="P9" s="51">
        <v>11.8</v>
      </c>
      <c r="Q9" s="32">
        <v>50.7</v>
      </c>
      <c r="R9" s="51">
        <v>11.4</v>
      </c>
      <c r="S9" s="32">
        <v>17.3</v>
      </c>
      <c r="T9" s="53">
        <v>4.9000000000000004</v>
      </c>
      <c r="U9" s="44">
        <v>14.1</v>
      </c>
      <c r="V9" s="53">
        <v>8</v>
      </c>
      <c r="W9" s="32">
        <v>11.3</v>
      </c>
      <c r="X9" s="53">
        <v>4.7</v>
      </c>
      <c r="Y9" s="47">
        <v>3.4</v>
      </c>
      <c r="Z9" s="53">
        <v>2.8</v>
      </c>
      <c r="AA9" s="46">
        <v>2.1</v>
      </c>
      <c r="AB9" s="50" t="s">
        <v>337</v>
      </c>
      <c r="AC9" s="29">
        <v>231.4</v>
      </c>
      <c r="AD9" s="51">
        <v>22.7</v>
      </c>
    </row>
    <row r="10" spans="1:30" ht="16.5" customHeight="1" x14ac:dyDescent="0.25">
      <c r="A10" s="7"/>
      <c r="B10" s="7"/>
      <c r="C10" s="7"/>
      <c r="D10" s="7" t="s">
        <v>566</v>
      </c>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16.5" customHeight="1" x14ac:dyDescent="0.25">
      <c r="A11" s="7"/>
      <c r="B11" s="7"/>
      <c r="C11" s="7"/>
      <c r="D11" s="7"/>
      <c r="E11" s="7" t="s">
        <v>334</v>
      </c>
      <c r="F11" s="7"/>
      <c r="G11" s="7"/>
      <c r="H11" s="7"/>
      <c r="I11" s="7"/>
      <c r="J11" s="7"/>
      <c r="K11" s="7"/>
      <c r="L11" s="9" t="s">
        <v>300</v>
      </c>
      <c r="M11" s="29">
        <v>130.1</v>
      </c>
      <c r="N11" s="51">
        <v>19.399999999999999</v>
      </c>
      <c r="O11" s="29">
        <v>129.6</v>
      </c>
      <c r="P11" s="51">
        <v>17</v>
      </c>
      <c r="Q11" s="32">
        <v>81.099999999999994</v>
      </c>
      <c r="R11" s="51">
        <v>15.4</v>
      </c>
      <c r="S11" s="32">
        <v>38.9</v>
      </c>
      <c r="T11" s="53">
        <v>6.2</v>
      </c>
      <c r="U11" s="44">
        <v>26.9</v>
      </c>
      <c r="V11" s="51">
        <v>13.2</v>
      </c>
      <c r="W11" s="30" t="s">
        <v>128</v>
      </c>
      <c r="X11" s="7"/>
      <c r="Y11" s="32">
        <v>13.3</v>
      </c>
      <c r="Z11" s="53">
        <v>4.9000000000000004</v>
      </c>
      <c r="AA11" s="30" t="s">
        <v>128</v>
      </c>
      <c r="AB11" s="7"/>
      <c r="AC11" s="29">
        <v>424</v>
      </c>
      <c r="AD11" s="51">
        <v>39.1</v>
      </c>
    </row>
    <row r="12" spans="1:30" ht="29.4" customHeight="1" x14ac:dyDescent="0.25">
      <c r="A12" s="7"/>
      <c r="B12" s="7"/>
      <c r="C12" s="7"/>
      <c r="D12" s="7"/>
      <c r="E12" s="74" t="s">
        <v>574</v>
      </c>
      <c r="F12" s="74"/>
      <c r="G12" s="74"/>
      <c r="H12" s="74"/>
      <c r="I12" s="74"/>
      <c r="J12" s="74"/>
      <c r="K12" s="74"/>
      <c r="L12" s="9" t="s">
        <v>300</v>
      </c>
      <c r="M12" s="32">
        <v>54</v>
      </c>
      <c r="N12" s="51">
        <v>15.5</v>
      </c>
      <c r="O12" s="32">
        <v>41.1</v>
      </c>
      <c r="P12" s="51">
        <v>11.8</v>
      </c>
      <c r="Q12" s="32">
        <v>50.1</v>
      </c>
      <c r="R12" s="51">
        <v>11.9</v>
      </c>
      <c r="S12" s="32">
        <v>12.8</v>
      </c>
      <c r="T12" s="53">
        <v>4</v>
      </c>
      <c r="U12" s="44">
        <v>13.3</v>
      </c>
      <c r="V12" s="53">
        <v>7.2</v>
      </c>
      <c r="W12" s="32">
        <v>20.7</v>
      </c>
      <c r="X12" s="53">
        <v>7.1</v>
      </c>
      <c r="Y12" s="31" t="s">
        <v>110</v>
      </c>
      <c r="Z12" s="7"/>
      <c r="AA12" s="46">
        <v>2.2999999999999998</v>
      </c>
      <c r="AB12" s="50" t="s">
        <v>337</v>
      </c>
      <c r="AC12" s="29">
        <v>195.8</v>
      </c>
      <c r="AD12" s="51">
        <v>25.7</v>
      </c>
    </row>
    <row r="13" spans="1:30" ht="16.5" customHeight="1" x14ac:dyDescent="0.25">
      <c r="A13" s="7"/>
      <c r="B13" s="7"/>
      <c r="C13" s="7"/>
      <c r="D13" s="7"/>
      <c r="E13" s="7" t="s">
        <v>575</v>
      </c>
      <c r="F13" s="7"/>
      <c r="G13" s="7"/>
      <c r="H13" s="7"/>
      <c r="I13" s="7"/>
      <c r="J13" s="7"/>
      <c r="K13" s="7"/>
      <c r="L13" s="9" t="s">
        <v>300</v>
      </c>
      <c r="M13" s="29">
        <v>183</v>
      </c>
      <c r="N13" s="51">
        <v>22.2</v>
      </c>
      <c r="O13" s="29">
        <v>170</v>
      </c>
      <c r="P13" s="51">
        <v>20</v>
      </c>
      <c r="Q13" s="29">
        <v>135.69999999999999</v>
      </c>
      <c r="R13" s="51">
        <v>18.399999999999999</v>
      </c>
      <c r="S13" s="32">
        <v>51</v>
      </c>
      <c r="T13" s="53">
        <v>6.6</v>
      </c>
      <c r="U13" s="32">
        <v>44.6</v>
      </c>
      <c r="V13" s="51">
        <v>14.6</v>
      </c>
      <c r="W13" s="32">
        <v>20.7</v>
      </c>
      <c r="X13" s="53">
        <v>7.1</v>
      </c>
      <c r="Y13" s="32">
        <v>13.3</v>
      </c>
      <c r="Z13" s="53">
        <v>4.9000000000000004</v>
      </c>
      <c r="AA13" s="46">
        <v>2.2999999999999998</v>
      </c>
      <c r="AB13" s="50" t="s">
        <v>337</v>
      </c>
      <c r="AC13" s="29">
        <v>617.4</v>
      </c>
      <c r="AD13" s="51">
        <v>43.6</v>
      </c>
    </row>
    <row r="14" spans="1:30" ht="16.5" customHeight="1" x14ac:dyDescent="0.25">
      <c r="A14" s="7"/>
      <c r="B14" s="7"/>
      <c r="C14" s="7" t="s">
        <v>301</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565</v>
      </c>
      <c r="E15" s="7"/>
      <c r="F15" s="7"/>
      <c r="G15" s="7"/>
      <c r="H15" s="7"/>
      <c r="I15" s="7"/>
      <c r="J15" s="7"/>
      <c r="K15" s="7"/>
      <c r="L15" s="9"/>
      <c r="M15" s="10"/>
      <c r="N15" s="7"/>
      <c r="O15" s="10"/>
      <c r="P15" s="7"/>
      <c r="Q15" s="10"/>
      <c r="R15" s="7"/>
      <c r="S15" s="10"/>
      <c r="T15" s="7"/>
      <c r="U15" s="10"/>
      <c r="V15" s="7"/>
      <c r="W15" s="10"/>
      <c r="X15" s="7"/>
      <c r="Y15" s="10"/>
      <c r="Z15" s="7"/>
      <c r="AA15" s="10"/>
      <c r="AB15" s="7"/>
      <c r="AC15" s="10"/>
      <c r="AD15" s="7"/>
    </row>
    <row r="16" spans="1:30" ht="16.5" customHeight="1" x14ac:dyDescent="0.25">
      <c r="A16" s="7"/>
      <c r="B16" s="7"/>
      <c r="C16" s="7"/>
      <c r="D16" s="7"/>
      <c r="E16" s="7" t="s">
        <v>334</v>
      </c>
      <c r="F16" s="7"/>
      <c r="G16" s="7"/>
      <c r="H16" s="7"/>
      <c r="I16" s="7"/>
      <c r="J16" s="7"/>
      <c r="K16" s="7"/>
      <c r="L16" s="9" t="s">
        <v>216</v>
      </c>
      <c r="M16" s="32">
        <v>40</v>
      </c>
      <c r="N16" s="53">
        <v>6</v>
      </c>
      <c r="O16" s="32">
        <v>39</v>
      </c>
      <c r="P16" s="53">
        <v>6.7</v>
      </c>
      <c r="Q16" s="32">
        <v>38.5</v>
      </c>
      <c r="R16" s="53">
        <v>9.8000000000000007</v>
      </c>
      <c r="S16" s="32">
        <v>33.200000000000003</v>
      </c>
      <c r="T16" s="53">
        <v>8.6999999999999993</v>
      </c>
      <c r="U16" s="44">
        <v>27.5</v>
      </c>
      <c r="V16" s="51">
        <v>23.3</v>
      </c>
      <c r="W16" s="30" t="s">
        <v>128</v>
      </c>
      <c r="X16" s="7"/>
      <c r="Y16" s="44">
        <v>25.6</v>
      </c>
      <c r="Z16" s="51">
        <v>19</v>
      </c>
      <c r="AA16" s="30" t="s">
        <v>128</v>
      </c>
      <c r="AB16" s="7"/>
      <c r="AC16" s="32">
        <v>37.4</v>
      </c>
      <c r="AD16" s="53">
        <v>3.8</v>
      </c>
    </row>
    <row r="17" spans="1:30" ht="29.4" customHeight="1" x14ac:dyDescent="0.25">
      <c r="A17" s="7"/>
      <c r="B17" s="7"/>
      <c r="C17" s="7"/>
      <c r="D17" s="7"/>
      <c r="E17" s="74" t="s">
        <v>574</v>
      </c>
      <c r="F17" s="74"/>
      <c r="G17" s="74"/>
      <c r="H17" s="74"/>
      <c r="I17" s="74"/>
      <c r="J17" s="74"/>
      <c r="K17" s="74"/>
      <c r="L17" s="9" t="s">
        <v>216</v>
      </c>
      <c r="M17" s="32">
        <v>30.9</v>
      </c>
      <c r="N17" s="53">
        <v>9.1</v>
      </c>
      <c r="O17" s="32">
        <v>39.4</v>
      </c>
      <c r="P17" s="51">
        <v>11.1</v>
      </c>
      <c r="Q17" s="32">
        <v>34.9</v>
      </c>
      <c r="R17" s="51">
        <v>11.6</v>
      </c>
      <c r="S17" s="32">
        <v>38.299999999999997</v>
      </c>
      <c r="T17" s="51">
        <v>16.399999999999999</v>
      </c>
      <c r="U17" s="48">
        <v>32.299999999999997</v>
      </c>
      <c r="V17" s="50" t="s">
        <v>337</v>
      </c>
      <c r="W17" s="32">
        <v>54.6</v>
      </c>
      <c r="X17" s="51">
        <v>12.8</v>
      </c>
      <c r="Y17" s="31" t="s">
        <v>110</v>
      </c>
      <c r="Z17" s="7"/>
      <c r="AA17" s="32">
        <v>91.3</v>
      </c>
      <c r="AB17" s="51">
        <v>42.6</v>
      </c>
      <c r="AC17" s="32">
        <v>36.799999999999997</v>
      </c>
      <c r="AD17" s="53">
        <v>5.3</v>
      </c>
    </row>
    <row r="18" spans="1:30" ht="16.5" customHeight="1" x14ac:dyDescent="0.25">
      <c r="A18" s="7"/>
      <c r="B18" s="7"/>
      <c r="C18" s="7"/>
      <c r="D18" s="7"/>
      <c r="E18" s="7" t="s">
        <v>575</v>
      </c>
      <c r="F18" s="7"/>
      <c r="G18" s="7"/>
      <c r="H18" s="7"/>
      <c r="I18" s="7"/>
      <c r="J18" s="7"/>
      <c r="K18" s="7"/>
      <c r="L18" s="9" t="s">
        <v>216</v>
      </c>
      <c r="M18" s="32">
        <v>37.299999999999997</v>
      </c>
      <c r="N18" s="53">
        <v>4.7</v>
      </c>
      <c r="O18" s="32">
        <v>38.799999999999997</v>
      </c>
      <c r="P18" s="53">
        <v>5.2</v>
      </c>
      <c r="Q18" s="32">
        <v>37.4</v>
      </c>
      <c r="R18" s="53">
        <v>6.7</v>
      </c>
      <c r="S18" s="32">
        <v>33.9</v>
      </c>
      <c r="T18" s="53">
        <v>8.5</v>
      </c>
      <c r="U18" s="32">
        <v>31.6</v>
      </c>
      <c r="V18" s="51">
        <v>14.6</v>
      </c>
      <c r="W18" s="32">
        <v>54.6</v>
      </c>
      <c r="X18" s="51">
        <v>12.8</v>
      </c>
      <c r="Y18" s="44">
        <v>25.6</v>
      </c>
      <c r="Z18" s="51">
        <v>19</v>
      </c>
      <c r="AA18" s="32">
        <v>91.3</v>
      </c>
      <c r="AB18" s="51">
        <v>42.6</v>
      </c>
      <c r="AC18" s="32">
        <v>37.5</v>
      </c>
      <c r="AD18" s="53">
        <v>2.6</v>
      </c>
    </row>
    <row r="19" spans="1:30" ht="16.5" customHeight="1" x14ac:dyDescent="0.25">
      <c r="A19" s="7"/>
      <c r="B19" s="7" t="s">
        <v>305</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299</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565</v>
      </c>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5">
      <c r="A22" s="7"/>
      <c r="B22" s="7"/>
      <c r="C22" s="7"/>
      <c r="D22" s="7"/>
      <c r="E22" s="7" t="s">
        <v>334</v>
      </c>
      <c r="F22" s="7"/>
      <c r="G22" s="7"/>
      <c r="H22" s="7"/>
      <c r="I22" s="7"/>
      <c r="J22" s="7"/>
      <c r="K22" s="7"/>
      <c r="L22" s="9" t="s">
        <v>300</v>
      </c>
      <c r="M22" s="32">
        <v>43.1</v>
      </c>
      <c r="N22" s="53">
        <v>9.6999999999999993</v>
      </c>
      <c r="O22" s="32">
        <v>36.6</v>
      </c>
      <c r="P22" s="53">
        <v>8.8000000000000007</v>
      </c>
      <c r="Q22" s="32">
        <v>26.7</v>
      </c>
      <c r="R22" s="53">
        <v>8.8000000000000007</v>
      </c>
      <c r="S22" s="32">
        <v>14.5</v>
      </c>
      <c r="T22" s="53">
        <v>4.5999999999999996</v>
      </c>
      <c r="U22" s="32">
        <v>12</v>
      </c>
      <c r="V22" s="53">
        <v>3.7</v>
      </c>
      <c r="W22" s="30" t="s">
        <v>128</v>
      </c>
      <c r="X22" s="7"/>
      <c r="Y22" s="31">
        <v>2.6</v>
      </c>
      <c r="Z22" s="53">
        <v>1.1000000000000001</v>
      </c>
      <c r="AA22" s="30" t="s">
        <v>128</v>
      </c>
      <c r="AB22" s="7"/>
      <c r="AC22" s="29">
        <v>135.6</v>
      </c>
      <c r="AD22" s="51">
        <v>17.100000000000001</v>
      </c>
    </row>
    <row r="23" spans="1:30" ht="29.4" customHeight="1" x14ac:dyDescent="0.25">
      <c r="A23" s="7"/>
      <c r="B23" s="7"/>
      <c r="C23" s="7"/>
      <c r="D23" s="7"/>
      <c r="E23" s="74" t="s">
        <v>574</v>
      </c>
      <c r="F23" s="74"/>
      <c r="G23" s="74"/>
      <c r="H23" s="74"/>
      <c r="I23" s="74"/>
      <c r="J23" s="74"/>
      <c r="K23" s="74"/>
      <c r="L23" s="9" t="s">
        <v>300</v>
      </c>
      <c r="M23" s="32">
        <v>18.899999999999999</v>
      </c>
      <c r="N23" s="53">
        <v>7.5</v>
      </c>
      <c r="O23" s="32">
        <v>17.399999999999999</v>
      </c>
      <c r="P23" s="53">
        <v>7.1</v>
      </c>
      <c r="Q23" s="32">
        <v>16</v>
      </c>
      <c r="R23" s="53">
        <v>6</v>
      </c>
      <c r="S23" s="31">
        <v>5.8</v>
      </c>
      <c r="T23" s="53">
        <v>2.6</v>
      </c>
      <c r="U23" s="31">
        <v>6.1</v>
      </c>
      <c r="V23" s="53">
        <v>2.8</v>
      </c>
      <c r="W23" s="31">
        <v>5.8</v>
      </c>
      <c r="X23" s="53">
        <v>1.8</v>
      </c>
      <c r="Y23" s="31" t="s">
        <v>110</v>
      </c>
      <c r="Z23" s="7"/>
      <c r="AA23" s="47">
        <v>0.7</v>
      </c>
      <c r="AB23" s="53">
        <v>0.4</v>
      </c>
      <c r="AC23" s="32">
        <v>67.900000000000006</v>
      </c>
      <c r="AD23" s="51">
        <v>12.3</v>
      </c>
    </row>
    <row r="24" spans="1:30" ht="16.5" customHeight="1" x14ac:dyDescent="0.25">
      <c r="A24" s="7"/>
      <c r="B24" s="7"/>
      <c r="C24" s="7"/>
      <c r="D24" s="7"/>
      <c r="E24" s="7" t="s">
        <v>575</v>
      </c>
      <c r="F24" s="7"/>
      <c r="G24" s="7"/>
      <c r="H24" s="7"/>
      <c r="I24" s="7"/>
      <c r="J24" s="7"/>
      <c r="K24" s="7"/>
      <c r="L24" s="9" t="s">
        <v>300</v>
      </c>
      <c r="M24" s="32">
        <v>60.5</v>
      </c>
      <c r="N24" s="51">
        <v>12.1</v>
      </c>
      <c r="O24" s="32">
        <v>54.3</v>
      </c>
      <c r="P24" s="51">
        <v>10.199999999999999</v>
      </c>
      <c r="Q24" s="32">
        <v>43.9</v>
      </c>
      <c r="R24" s="51">
        <v>10</v>
      </c>
      <c r="S24" s="32">
        <v>19.5</v>
      </c>
      <c r="T24" s="53">
        <v>5.6</v>
      </c>
      <c r="U24" s="32">
        <v>16.399999999999999</v>
      </c>
      <c r="V24" s="53">
        <v>4.5999999999999996</v>
      </c>
      <c r="W24" s="31">
        <v>5.8</v>
      </c>
      <c r="X24" s="53">
        <v>1.8</v>
      </c>
      <c r="Y24" s="31">
        <v>2.6</v>
      </c>
      <c r="Z24" s="53">
        <v>1.1000000000000001</v>
      </c>
      <c r="AA24" s="47">
        <v>0.7</v>
      </c>
      <c r="AB24" s="53">
        <v>0.4</v>
      </c>
      <c r="AC24" s="29">
        <v>202.5</v>
      </c>
      <c r="AD24" s="51">
        <v>20.100000000000001</v>
      </c>
    </row>
    <row r="25" spans="1:30" ht="16.5" customHeight="1" x14ac:dyDescent="0.25">
      <c r="A25" s="7"/>
      <c r="B25" s="7"/>
      <c r="C25" s="7"/>
      <c r="D25" s="7" t="s">
        <v>566</v>
      </c>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c r="D26" s="7"/>
      <c r="E26" s="7" t="s">
        <v>334</v>
      </c>
      <c r="F26" s="7"/>
      <c r="G26" s="7"/>
      <c r="H26" s="7"/>
      <c r="I26" s="7"/>
      <c r="J26" s="7"/>
      <c r="K26" s="7"/>
      <c r="L26" s="9" t="s">
        <v>300</v>
      </c>
      <c r="M26" s="29">
        <v>123.1</v>
      </c>
      <c r="N26" s="51">
        <v>18.600000000000001</v>
      </c>
      <c r="O26" s="32">
        <v>98</v>
      </c>
      <c r="P26" s="51">
        <v>15</v>
      </c>
      <c r="Q26" s="32">
        <v>72.2</v>
      </c>
      <c r="R26" s="51">
        <v>12.7</v>
      </c>
      <c r="S26" s="32">
        <v>38.6</v>
      </c>
      <c r="T26" s="53">
        <v>7.8</v>
      </c>
      <c r="U26" s="32">
        <v>37.700000000000003</v>
      </c>
      <c r="V26" s="53">
        <v>7.3</v>
      </c>
      <c r="W26" s="30" t="s">
        <v>128</v>
      </c>
      <c r="X26" s="7"/>
      <c r="Y26" s="31">
        <v>8.1</v>
      </c>
      <c r="Z26" s="53">
        <v>2</v>
      </c>
      <c r="AA26" s="30" t="s">
        <v>128</v>
      </c>
      <c r="AB26" s="7"/>
      <c r="AC26" s="29">
        <v>372.8</v>
      </c>
      <c r="AD26" s="51">
        <v>25.9</v>
      </c>
    </row>
    <row r="27" spans="1:30" ht="29.4" customHeight="1" x14ac:dyDescent="0.25">
      <c r="A27" s="7"/>
      <c r="B27" s="7"/>
      <c r="C27" s="7"/>
      <c r="D27" s="7"/>
      <c r="E27" s="74" t="s">
        <v>574</v>
      </c>
      <c r="F27" s="74"/>
      <c r="G27" s="74"/>
      <c r="H27" s="74"/>
      <c r="I27" s="74"/>
      <c r="J27" s="74"/>
      <c r="K27" s="74"/>
      <c r="L27" s="9" t="s">
        <v>300</v>
      </c>
      <c r="M27" s="32">
        <v>54.7</v>
      </c>
      <c r="N27" s="51">
        <v>13.5</v>
      </c>
      <c r="O27" s="32">
        <v>47.5</v>
      </c>
      <c r="P27" s="51">
        <v>10.8</v>
      </c>
      <c r="Q27" s="32">
        <v>51.4</v>
      </c>
      <c r="R27" s="51">
        <v>13.1</v>
      </c>
      <c r="S27" s="32">
        <v>11.5</v>
      </c>
      <c r="T27" s="53">
        <v>3.3</v>
      </c>
      <c r="U27" s="32">
        <v>14.3</v>
      </c>
      <c r="V27" s="53">
        <v>4.5</v>
      </c>
      <c r="W27" s="32">
        <v>17.600000000000001</v>
      </c>
      <c r="X27" s="53">
        <v>3</v>
      </c>
      <c r="Y27" s="31" t="s">
        <v>110</v>
      </c>
      <c r="Z27" s="7"/>
      <c r="AA27" s="31">
        <v>2.7</v>
      </c>
      <c r="AB27" s="53">
        <v>0.7</v>
      </c>
      <c r="AC27" s="29">
        <v>200.6</v>
      </c>
      <c r="AD27" s="51">
        <v>22.4</v>
      </c>
    </row>
    <row r="28" spans="1:30" ht="16.5" customHeight="1" x14ac:dyDescent="0.25">
      <c r="A28" s="7"/>
      <c r="B28" s="7"/>
      <c r="C28" s="7"/>
      <c r="D28" s="7"/>
      <c r="E28" s="7" t="s">
        <v>575</v>
      </c>
      <c r="F28" s="7"/>
      <c r="G28" s="7"/>
      <c r="H28" s="7"/>
      <c r="I28" s="7"/>
      <c r="J28" s="7"/>
      <c r="K28" s="7"/>
      <c r="L28" s="9" t="s">
        <v>300</v>
      </c>
      <c r="M28" s="29">
        <v>175</v>
      </c>
      <c r="N28" s="51">
        <v>22.4</v>
      </c>
      <c r="O28" s="29">
        <v>147</v>
      </c>
      <c r="P28" s="51">
        <v>18.600000000000001</v>
      </c>
      <c r="Q28" s="29">
        <v>122.3</v>
      </c>
      <c r="R28" s="51">
        <v>18.100000000000001</v>
      </c>
      <c r="S28" s="32">
        <v>48.7</v>
      </c>
      <c r="T28" s="53">
        <v>8.9</v>
      </c>
      <c r="U28" s="32">
        <v>51.1</v>
      </c>
      <c r="V28" s="53">
        <v>8.1999999999999993</v>
      </c>
      <c r="W28" s="32">
        <v>17.600000000000001</v>
      </c>
      <c r="X28" s="53">
        <v>3</v>
      </c>
      <c r="Y28" s="31">
        <v>8.1</v>
      </c>
      <c r="Z28" s="53">
        <v>2</v>
      </c>
      <c r="AA28" s="31">
        <v>2.7</v>
      </c>
      <c r="AB28" s="53">
        <v>0.7</v>
      </c>
      <c r="AC28" s="29">
        <v>573.79999999999995</v>
      </c>
      <c r="AD28" s="51">
        <v>33.299999999999997</v>
      </c>
    </row>
    <row r="29" spans="1:30" ht="16.5" customHeight="1" x14ac:dyDescent="0.25">
      <c r="A29" s="7"/>
      <c r="B29" s="7"/>
      <c r="C29" s="7" t="s">
        <v>301</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565</v>
      </c>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5">
      <c r="A31" s="7"/>
      <c r="B31" s="7"/>
      <c r="C31" s="7"/>
      <c r="D31" s="7"/>
      <c r="E31" s="7" t="s">
        <v>334</v>
      </c>
      <c r="F31" s="7"/>
      <c r="G31" s="7"/>
      <c r="H31" s="7"/>
      <c r="I31" s="7"/>
      <c r="J31" s="7"/>
      <c r="K31" s="7"/>
      <c r="L31" s="9" t="s">
        <v>216</v>
      </c>
      <c r="M31" s="32">
        <v>35</v>
      </c>
      <c r="N31" s="53">
        <v>5.8</v>
      </c>
      <c r="O31" s="32">
        <v>37.4</v>
      </c>
      <c r="P31" s="53">
        <v>6.9</v>
      </c>
      <c r="Q31" s="32">
        <v>37</v>
      </c>
      <c r="R31" s="51">
        <v>10.3</v>
      </c>
      <c r="S31" s="32">
        <v>37.700000000000003</v>
      </c>
      <c r="T31" s="53">
        <v>9.3000000000000007</v>
      </c>
      <c r="U31" s="32">
        <v>31.7</v>
      </c>
      <c r="V31" s="53">
        <v>7.6</v>
      </c>
      <c r="W31" s="30" t="s">
        <v>128</v>
      </c>
      <c r="X31" s="7"/>
      <c r="Y31" s="32">
        <v>31.7</v>
      </c>
      <c r="Z31" s="51">
        <v>11.2</v>
      </c>
      <c r="AA31" s="30" t="s">
        <v>128</v>
      </c>
      <c r="AB31" s="7"/>
      <c r="AC31" s="32">
        <v>36.4</v>
      </c>
      <c r="AD31" s="53">
        <v>3.8</v>
      </c>
    </row>
    <row r="32" spans="1:30" ht="29.4" customHeight="1" x14ac:dyDescent="0.25">
      <c r="A32" s="7"/>
      <c r="B32" s="7"/>
      <c r="C32" s="7"/>
      <c r="D32" s="7"/>
      <c r="E32" s="74" t="s">
        <v>574</v>
      </c>
      <c r="F32" s="74"/>
      <c r="G32" s="74"/>
      <c r="H32" s="74"/>
      <c r="I32" s="74"/>
      <c r="J32" s="74"/>
      <c r="K32" s="74"/>
      <c r="L32" s="9" t="s">
        <v>216</v>
      </c>
      <c r="M32" s="32">
        <v>34.700000000000003</v>
      </c>
      <c r="N32" s="51">
        <v>10.8</v>
      </c>
      <c r="O32" s="32">
        <v>36.6</v>
      </c>
      <c r="P32" s="51">
        <v>12.6</v>
      </c>
      <c r="Q32" s="32">
        <v>31.2</v>
      </c>
      <c r="R32" s="53">
        <v>8.5</v>
      </c>
      <c r="S32" s="32">
        <v>50.6</v>
      </c>
      <c r="T32" s="51">
        <v>16.7</v>
      </c>
      <c r="U32" s="32">
        <v>42.7</v>
      </c>
      <c r="V32" s="51">
        <v>14.4</v>
      </c>
      <c r="W32" s="32">
        <v>33.200000000000003</v>
      </c>
      <c r="X32" s="53">
        <v>8.8000000000000007</v>
      </c>
      <c r="Y32" s="31" t="s">
        <v>110</v>
      </c>
      <c r="Z32" s="7"/>
      <c r="AA32" s="44">
        <v>28.1</v>
      </c>
      <c r="AB32" s="51">
        <v>14.1</v>
      </c>
      <c r="AC32" s="32">
        <v>33.9</v>
      </c>
      <c r="AD32" s="53">
        <v>4.8</v>
      </c>
    </row>
    <row r="33" spans="1:30" ht="16.5" customHeight="1" x14ac:dyDescent="0.25">
      <c r="A33" s="7"/>
      <c r="B33" s="7"/>
      <c r="C33" s="7"/>
      <c r="D33" s="7"/>
      <c r="E33" s="7" t="s">
        <v>575</v>
      </c>
      <c r="F33" s="7"/>
      <c r="G33" s="7"/>
      <c r="H33" s="7"/>
      <c r="I33" s="7"/>
      <c r="J33" s="7"/>
      <c r="K33" s="7"/>
      <c r="L33" s="9" t="s">
        <v>216</v>
      </c>
      <c r="M33" s="32">
        <v>34.6</v>
      </c>
      <c r="N33" s="53">
        <v>5.3</v>
      </c>
      <c r="O33" s="32">
        <v>36.9</v>
      </c>
      <c r="P33" s="53">
        <v>5.0999999999999996</v>
      </c>
      <c r="Q33" s="32">
        <v>35.9</v>
      </c>
      <c r="R33" s="53">
        <v>6.2</v>
      </c>
      <c r="S33" s="32">
        <v>40</v>
      </c>
      <c r="T33" s="53">
        <v>9</v>
      </c>
      <c r="U33" s="32">
        <v>32.200000000000003</v>
      </c>
      <c r="V33" s="53">
        <v>7.4</v>
      </c>
      <c r="W33" s="32">
        <v>33.200000000000003</v>
      </c>
      <c r="X33" s="53">
        <v>8.8000000000000007</v>
      </c>
      <c r="Y33" s="32">
        <v>31.7</v>
      </c>
      <c r="Z33" s="51">
        <v>11.2</v>
      </c>
      <c r="AA33" s="44">
        <v>28.1</v>
      </c>
      <c r="AB33" s="51">
        <v>14.1</v>
      </c>
      <c r="AC33" s="32">
        <v>35.299999999999997</v>
      </c>
      <c r="AD33" s="53">
        <v>2.8</v>
      </c>
    </row>
    <row r="34" spans="1:30" ht="16.5" customHeight="1" x14ac:dyDescent="0.25">
      <c r="A34" s="7"/>
      <c r="B34" s="7" t="s">
        <v>427</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299</v>
      </c>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c r="C36" s="7"/>
      <c r="D36" s="7" t="s">
        <v>565</v>
      </c>
      <c r="E36" s="7"/>
      <c r="F36" s="7"/>
      <c r="G36" s="7"/>
      <c r="H36" s="7"/>
      <c r="I36" s="7"/>
      <c r="J36" s="7"/>
      <c r="K36" s="7"/>
      <c r="L36" s="9"/>
      <c r="M36" s="10"/>
      <c r="N36" s="7"/>
      <c r="O36" s="10"/>
      <c r="P36" s="7"/>
      <c r="Q36" s="10"/>
      <c r="R36" s="7"/>
      <c r="S36" s="10"/>
      <c r="T36" s="7"/>
      <c r="U36" s="10"/>
      <c r="V36" s="7"/>
      <c r="W36" s="10"/>
      <c r="X36" s="7"/>
      <c r="Y36" s="10"/>
      <c r="Z36" s="7"/>
      <c r="AA36" s="10"/>
      <c r="AB36" s="7"/>
      <c r="AC36" s="10"/>
      <c r="AD36" s="7"/>
    </row>
    <row r="37" spans="1:30" ht="16.5" customHeight="1" x14ac:dyDescent="0.25">
      <c r="A37" s="7"/>
      <c r="B37" s="7"/>
      <c r="C37" s="7"/>
      <c r="D37" s="7"/>
      <c r="E37" s="7" t="s">
        <v>334</v>
      </c>
      <c r="F37" s="7"/>
      <c r="G37" s="7"/>
      <c r="H37" s="7"/>
      <c r="I37" s="7"/>
      <c r="J37" s="7"/>
      <c r="K37" s="7"/>
      <c r="L37" s="9" t="s">
        <v>300</v>
      </c>
      <c r="M37" s="32">
        <v>41.4</v>
      </c>
      <c r="N37" s="51">
        <v>12.6</v>
      </c>
      <c r="O37" s="32">
        <v>36.799999999999997</v>
      </c>
      <c r="P37" s="53">
        <v>8</v>
      </c>
      <c r="Q37" s="32">
        <v>26.9</v>
      </c>
      <c r="R37" s="53">
        <v>7.3</v>
      </c>
      <c r="S37" s="32">
        <v>13.8</v>
      </c>
      <c r="T37" s="53">
        <v>4.3</v>
      </c>
      <c r="U37" s="31">
        <v>8.9</v>
      </c>
      <c r="V37" s="53">
        <v>2.7</v>
      </c>
      <c r="W37" s="30" t="s">
        <v>128</v>
      </c>
      <c r="X37" s="7"/>
      <c r="Y37" s="31">
        <v>3.4</v>
      </c>
      <c r="Z37" s="53">
        <v>1.1000000000000001</v>
      </c>
      <c r="AA37" s="30" t="s">
        <v>128</v>
      </c>
      <c r="AB37" s="7"/>
      <c r="AC37" s="29">
        <v>132.6</v>
      </c>
      <c r="AD37" s="51">
        <v>15.8</v>
      </c>
    </row>
    <row r="38" spans="1:30" ht="29.4" customHeight="1" x14ac:dyDescent="0.25">
      <c r="A38" s="7"/>
      <c r="B38" s="7"/>
      <c r="C38" s="7"/>
      <c r="D38" s="7"/>
      <c r="E38" s="74" t="s">
        <v>574</v>
      </c>
      <c r="F38" s="74"/>
      <c r="G38" s="74"/>
      <c r="H38" s="74"/>
      <c r="I38" s="74"/>
      <c r="J38" s="74"/>
      <c r="K38" s="74"/>
      <c r="L38" s="9" t="s">
        <v>300</v>
      </c>
      <c r="M38" s="32">
        <v>14.4</v>
      </c>
      <c r="N38" s="53">
        <v>6.6</v>
      </c>
      <c r="O38" s="32">
        <v>16</v>
      </c>
      <c r="P38" s="53">
        <v>6.4</v>
      </c>
      <c r="Q38" s="32">
        <v>12.2</v>
      </c>
      <c r="R38" s="53">
        <v>5.2</v>
      </c>
      <c r="S38" s="47">
        <v>3.4</v>
      </c>
      <c r="T38" s="53">
        <v>2.4</v>
      </c>
      <c r="U38" s="47">
        <v>3.7</v>
      </c>
      <c r="V38" s="53">
        <v>2.2000000000000002</v>
      </c>
      <c r="W38" s="31">
        <v>3.8</v>
      </c>
      <c r="X38" s="53">
        <v>1.6</v>
      </c>
      <c r="Y38" s="30" t="s">
        <v>128</v>
      </c>
      <c r="Z38" s="7"/>
      <c r="AA38" s="47">
        <v>0.8</v>
      </c>
      <c r="AB38" s="53">
        <v>0.4</v>
      </c>
      <c r="AC38" s="32">
        <v>54.8</v>
      </c>
      <c r="AD38" s="51">
        <v>11.9</v>
      </c>
    </row>
    <row r="39" spans="1:30" ht="16.5" customHeight="1" x14ac:dyDescent="0.25">
      <c r="A39" s="7"/>
      <c r="B39" s="7"/>
      <c r="C39" s="7"/>
      <c r="D39" s="7"/>
      <c r="E39" s="7" t="s">
        <v>575</v>
      </c>
      <c r="F39" s="7"/>
      <c r="G39" s="7"/>
      <c r="H39" s="7"/>
      <c r="I39" s="7"/>
      <c r="J39" s="7"/>
      <c r="K39" s="7"/>
      <c r="L39" s="9" t="s">
        <v>300</v>
      </c>
      <c r="M39" s="32">
        <v>57.7</v>
      </c>
      <c r="N39" s="51">
        <v>14.9</v>
      </c>
      <c r="O39" s="32">
        <v>51.6</v>
      </c>
      <c r="P39" s="51">
        <v>10.1</v>
      </c>
      <c r="Q39" s="32">
        <v>38.799999999999997</v>
      </c>
      <c r="R39" s="53">
        <v>8.9</v>
      </c>
      <c r="S39" s="32">
        <v>18.899999999999999</v>
      </c>
      <c r="T39" s="53">
        <v>5</v>
      </c>
      <c r="U39" s="32">
        <v>13.7</v>
      </c>
      <c r="V39" s="53">
        <v>2.9</v>
      </c>
      <c r="W39" s="31">
        <v>3.8</v>
      </c>
      <c r="X39" s="53">
        <v>1.6</v>
      </c>
      <c r="Y39" s="31">
        <v>3.4</v>
      </c>
      <c r="Z39" s="53">
        <v>1.1000000000000001</v>
      </c>
      <c r="AA39" s="47">
        <v>0.8</v>
      </c>
      <c r="AB39" s="53">
        <v>0.4</v>
      </c>
      <c r="AC39" s="29">
        <v>187.3</v>
      </c>
      <c r="AD39" s="51">
        <v>21.1</v>
      </c>
    </row>
    <row r="40" spans="1:30" ht="16.5" customHeight="1" x14ac:dyDescent="0.25">
      <c r="A40" s="7"/>
      <c r="B40" s="7"/>
      <c r="C40" s="7"/>
      <c r="D40" s="7" t="s">
        <v>566</v>
      </c>
      <c r="E40" s="7"/>
      <c r="F40" s="7"/>
      <c r="G40" s="7"/>
      <c r="H40" s="7"/>
      <c r="I40" s="7"/>
      <c r="J40" s="7"/>
      <c r="K40" s="7"/>
      <c r="L40" s="9"/>
      <c r="M40" s="10"/>
      <c r="N40" s="7"/>
      <c r="O40" s="10"/>
      <c r="P40" s="7"/>
      <c r="Q40" s="10"/>
      <c r="R40" s="7"/>
      <c r="S40" s="10"/>
      <c r="T40" s="7"/>
      <c r="U40" s="10"/>
      <c r="V40" s="7"/>
      <c r="W40" s="10"/>
      <c r="X40" s="7"/>
      <c r="Y40" s="10"/>
      <c r="Z40" s="7"/>
      <c r="AA40" s="10"/>
      <c r="AB40" s="7"/>
      <c r="AC40" s="10"/>
      <c r="AD40" s="7"/>
    </row>
    <row r="41" spans="1:30" ht="16.5" customHeight="1" x14ac:dyDescent="0.25">
      <c r="A41" s="7"/>
      <c r="B41" s="7"/>
      <c r="C41" s="7"/>
      <c r="D41" s="7"/>
      <c r="E41" s="7" t="s">
        <v>334</v>
      </c>
      <c r="F41" s="7"/>
      <c r="G41" s="7"/>
      <c r="H41" s="7"/>
      <c r="I41" s="7"/>
      <c r="J41" s="7"/>
      <c r="K41" s="7"/>
      <c r="L41" s="9" t="s">
        <v>300</v>
      </c>
      <c r="M41" s="29">
        <v>127.5</v>
      </c>
      <c r="N41" s="51">
        <v>19.600000000000001</v>
      </c>
      <c r="O41" s="32">
        <v>92.2</v>
      </c>
      <c r="P41" s="51">
        <v>13.7</v>
      </c>
      <c r="Q41" s="32">
        <v>75.8</v>
      </c>
      <c r="R41" s="51">
        <v>12.5</v>
      </c>
      <c r="S41" s="32">
        <v>31.1</v>
      </c>
      <c r="T41" s="53">
        <v>6.7</v>
      </c>
      <c r="U41" s="32">
        <v>29.1</v>
      </c>
      <c r="V41" s="53">
        <v>4.9000000000000004</v>
      </c>
      <c r="W41" s="30" t="s">
        <v>128</v>
      </c>
      <c r="X41" s="7"/>
      <c r="Y41" s="31">
        <v>8.9</v>
      </c>
      <c r="Z41" s="53">
        <v>2</v>
      </c>
      <c r="AA41" s="30" t="s">
        <v>128</v>
      </c>
      <c r="AB41" s="7"/>
      <c r="AC41" s="29">
        <v>363.6</v>
      </c>
      <c r="AD41" s="51">
        <v>27.9</v>
      </c>
    </row>
    <row r="42" spans="1:30" ht="29.4" customHeight="1" x14ac:dyDescent="0.25">
      <c r="A42" s="7"/>
      <c r="B42" s="7"/>
      <c r="C42" s="7"/>
      <c r="D42" s="7"/>
      <c r="E42" s="74" t="s">
        <v>574</v>
      </c>
      <c r="F42" s="74"/>
      <c r="G42" s="74"/>
      <c r="H42" s="74"/>
      <c r="I42" s="74"/>
      <c r="J42" s="74"/>
      <c r="K42" s="74"/>
      <c r="L42" s="9" t="s">
        <v>300</v>
      </c>
      <c r="M42" s="32">
        <v>55.7</v>
      </c>
      <c r="N42" s="51">
        <v>15.8</v>
      </c>
      <c r="O42" s="32">
        <v>41.4</v>
      </c>
      <c r="P42" s="51">
        <v>10.199999999999999</v>
      </c>
      <c r="Q42" s="32">
        <v>48.6</v>
      </c>
      <c r="R42" s="53">
        <v>9.8000000000000007</v>
      </c>
      <c r="S42" s="32">
        <v>12.6</v>
      </c>
      <c r="T42" s="53">
        <v>4.5</v>
      </c>
      <c r="U42" s="32">
        <v>11.7</v>
      </c>
      <c r="V42" s="53">
        <v>3</v>
      </c>
      <c r="W42" s="32">
        <v>13.9</v>
      </c>
      <c r="X42" s="53">
        <v>3.1</v>
      </c>
      <c r="Y42" s="30" t="s">
        <v>128</v>
      </c>
      <c r="Z42" s="7"/>
      <c r="AA42" s="31">
        <v>2.9</v>
      </c>
      <c r="AB42" s="53">
        <v>0.8</v>
      </c>
      <c r="AC42" s="29">
        <v>185.9</v>
      </c>
      <c r="AD42" s="51">
        <v>25</v>
      </c>
    </row>
    <row r="43" spans="1:30" ht="16.5" customHeight="1" x14ac:dyDescent="0.25">
      <c r="A43" s="7"/>
      <c r="B43" s="7"/>
      <c r="C43" s="7"/>
      <c r="D43" s="7"/>
      <c r="E43" s="7" t="s">
        <v>575</v>
      </c>
      <c r="F43" s="7"/>
      <c r="G43" s="7"/>
      <c r="H43" s="7"/>
      <c r="I43" s="7"/>
      <c r="J43" s="7"/>
      <c r="K43" s="7"/>
      <c r="L43" s="9" t="s">
        <v>300</v>
      </c>
      <c r="M43" s="29">
        <v>184.2</v>
      </c>
      <c r="N43" s="51">
        <v>25.3</v>
      </c>
      <c r="O43" s="29">
        <v>132.4</v>
      </c>
      <c r="P43" s="51">
        <v>17.8</v>
      </c>
      <c r="Q43" s="29">
        <v>122.9</v>
      </c>
      <c r="R43" s="51">
        <v>15.2</v>
      </c>
      <c r="S43" s="32">
        <v>41.6</v>
      </c>
      <c r="T43" s="53">
        <v>8.1</v>
      </c>
      <c r="U43" s="32">
        <v>39.5</v>
      </c>
      <c r="V43" s="53">
        <v>5</v>
      </c>
      <c r="W43" s="32">
        <v>13.9</v>
      </c>
      <c r="X43" s="53">
        <v>3.1</v>
      </c>
      <c r="Y43" s="31">
        <v>8.9</v>
      </c>
      <c r="Z43" s="53">
        <v>2</v>
      </c>
      <c r="AA43" s="31">
        <v>2.9</v>
      </c>
      <c r="AB43" s="53">
        <v>0.8</v>
      </c>
      <c r="AC43" s="29">
        <v>549.5</v>
      </c>
      <c r="AD43" s="51">
        <v>39.299999999999997</v>
      </c>
    </row>
    <row r="44" spans="1:30" ht="16.5" customHeight="1" x14ac:dyDescent="0.25">
      <c r="A44" s="7"/>
      <c r="B44" s="7"/>
      <c r="C44" s="7" t="s">
        <v>301</v>
      </c>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c r="C45" s="7"/>
      <c r="D45" s="7" t="s">
        <v>565</v>
      </c>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c r="C46" s="7"/>
      <c r="D46" s="7"/>
      <c r="E46" s="7" t="s">
        <v>334</v>
      </c>
      <c r="F46" s="7"/>
      <c r="G46" s="7"/>
      <c r="H46" s="7"/>
      <c r="I46" s="7"/>
      <c r="J46" s="7"/>
      <c r="K46" s="7"/>
      <c r="L46" s="9" t="s">
        <v>216</v>
      </c>
      <c r="M46" s="32">
        <v>32.5</v>
      </c>
      <c r="N46" s="53">
        <v>9.1999999999999993</v>
      </c>
      <c r="O46" s="32">
        <v>39.9</v>
      </c>
      <c r="P46" s="53">
        <v>6.2</v>
      </c>
      <c r="Q46" s="32">
        <v>35.5</v>
      </c>
      <c r="R46" s="53">
        <v>8.8000000000000007</v>
      </c>
      <c r="S46" s="32">
        <v>44.4</v>
      </c>
      <c r="T46" s="53">
        <v>9.4</v>
      </c>
      <c r="U46" s="32">
        <v>30.6</v>
      </c>
      <c r="V46" s="53">
        <v>8.4</v>
      </c>
      <c r="W46" s="30" t="s">
        <v>128</v>
      </c>
      <c r="X46" s="7"/>
      <c r="Y46" s="32">
        <v>38.200000000000003</v>
      </c>
      <c r="Z46" s="53">
        <v>9</v>
      </c>
      <c r="AA46" s="30" t="s">
        <v>128</v>
      </c>
      <c r="AB46" s="7"/>
      <c r="AC46" s="32">
        <v>36.5</v>
      </c>
      <c r="AD46" s="53">
        <v>3.4</v>
      </c>
    </row>
    <row r="47" spans="1:30" ht="29.4" customHeight="1" x14ac:dyDescent="0.25">
      <c r="A47" s="7"/>
      <c r="B47" s="7"/>
      <c r="C47" s="7"/>
      <c r="D47" s="7"/>
      <c r="E47" s="74" t="s">
        <v>574</v>
      </c>
      <c r="F47" s="74"/>
      <c r="G47" s="74"/>
      <c r="H47" s="74"/>
      <c r="I47" s="74"/>
      <c r="J47" s="74"/>
      <c r="K47" s="74"/>
      <c r="L47" s="9" t="s">
        <v>216</v>
      </c>
      <c r="M47" s="32">
        <v>25.9</v>
      </c>
      <c r="N47" s="53">
        <v>9.6999999999999993</v>
      </c>
      <c r="O47" s="32">
        <v>38.6</v>
      </c>
      <c r="P47" s="51">
        <v>12.9</v>
      </c>
      <c r="Q47" s="32">
        <v>25.1</v>
      </c>
      <c r="R47" s="51">
        <v>10.199999999999999</v>
      </c>
      <c r="S47" s="44">
        <v>27</v>
      </c>
      <c r="T47" s="51">
        <v>19.7</v>
      </c>
      <c r="U47" s="44">
        <v>31.6</v>
      </c>
      <c r="V47" s="51">
        <v>17.100000000000001</v>
      </c>
      <c r="W47" s="32">
        <v>27.3</v>
      </c>
      <c r="X47" s="51">
        <v>10.7</v>
      </c>
      <c r="Y47" s="30" t="s">
        <v>128</v>
      </c>
      <c r="Z47" s="7"/>
      <c r="AA47" s="32">
        <v>27.6</v>
      </c>
      <c r="AB47" s="51">
        <v>13.2</v>
      </c>
      <c r="AC47" s="32">
        <v>29.5</v>
      </c>
      <c r="AD47" s="53">
        <v>5.4</v>
      </c>
    </row>
    <row r="48" spans="1:30" ht="16.5" customHeight="1" x14ac:dyDescent="0.25">
      <c r="A48" s="7"/>
      <c r="B48" s="7"/>
      <c r="C48" s="7"/>
      <c r="D48" s="7"/>
      <c r="E48" s="7" t="s">
        <v>575</v>
      </c>
      <c r="F48" s="7"/>
      <c r="G48" s="7"/>
      <c r="H48" s="7"/>
      <c r="I48" s="7"/>
      <c r="J48" s="7"/>
      <c r="K48" s="7"/>
      <c r="L48" s="9" t="s">
        <v>216</v>
      </c>
      <c r="M48" s="32">
        <v>31.3</v>
      </c>
      <c r="N48" s="53">
        <v>7.6</v>
      </c>
      <c r="O48" s="32">
        <v>39</v>
      </c>
      <c r="P48" s="53">
        <v>5.4</v>
      </c>
      <c r="Q48" s="32">
        <v>31.6</v>
      </c>
      <c r="R48" s="53">
        <v>6.7</v>
      </c>
      <c r="S48" s="32">
        <v>45.4</v>
      </c>
      <c r="T48" s="53">
        <v>8.6</v>
      </c>
      <c r="U48" s="32">
        <v>34.700000000000003</v>
      </c>
      <c r="V48" s="53">
        <v>6.4</v>
      </c>
      <c r="W48" s="32">
        <v>27.3</v>
      </c>
      <c r="X48" s="51">
        <v>10.7</v>
      </c>
      <c r="Y48" s="32">
        <v>38.200000000000003</v>
      </c>
      <c r="Z48" s="53">
        <v>9</v>
      </c>
      <c r="AA48" s="32">
        <v>27.6</v>
      </c>
      <c r="AB48" s="51">
        <v>13.2</v>
      </c>
      <c r="AC48" s="32">
        <v>34.1</v>
      </c>
      <c r="AD48" s="53">
        <v>3.1</v>
      </c>
    </row>
    <row r="49" spans="1:30" ht="16.5" customHeight="1" x14ac:dyDescent="0.25">
      <c r="A49" s="7"/>
      <c r="B49" s="7" t="s">
        <v>455</v>
      </c>
      <c r="C49" s="7"/>
      <c r="D49" s="7"/>
      <c r="E49" s="7"/>
      <c r="F49" s="7"/>
      <c r="G49" s="7"/>
      <c r="H49" s="7"/>
      <c r="I49" s="7"/>
      <c r="J49" s="7"/>
      <c r="K49" s="7"/>
      <c r="L49" s="9"/>
      <c r="M49" s="10"/>
      <c r="N49" s="7"/>
      <c r="O49" s="10"/>
      <c r="P49" s="7"/>
      <c r="Q49" s="10"/>
      <c r="R49" s="7"/>
      <c r="S49" s="10"/>
      <c r="T49" s="7"/>
      <c r="U49" s="10"/>
      <c r="V49" s="7"/>
      <c r="W49" s="10"/>
      <c r="X49" s="7"/>
      <c r="Y49" s="10"/>
      <c r="Z49" s="7"/>
      <c r="AA49" s="10"/>
      <c r="AB49" s="7"/>
      <c r="AC49" s="10"/>
      <c r="AD49" s="7"/>
    </row>
    <row r="50" spans="1:30" ht="16.5" customHeight="1" x14ac:dyDescent="0.25">
      <c r="A50" s="7"/>
      <c r="B50" s="7"/>
      <c r="C50" s="7" t="s">
        <v>299</v>
      </c>
      <c r="D50" s="7"/>
      <c r="E50" s="7"/>
      <c r="F50" s="7"/>
      <c r="G50" s="7"/>
      <c r="H50" s="7"/>
      <c r="I50" s="7"/>
      <c r="J50" s="7"/>
      <c r="K50" s="7"/>
      <c r="L50" s="9"/>
      <c r="M50" s="10"/>
      <c r="N50" s="7"/>
      <c r="O50" s="10"/>
      <c r="P50" s="7"/>
      <c r="Q50" s="10"/>
      <c r="R50" s="7"/>
      <c r="S50" s="10"/>
      <c r="T50" s="7"/>
      <c r="U50" s="10"/>
      <c r="V50" s="7"/>
      <c r="W50" s="10"/>
      <c r="X50" s="7"/>
      <c r="Y50" s="10"/>
      <c r="Z50" s="7"/>
      <c r="AA50" s="10"/>
      <c r="AB50" s="7"/>
      <c r="AC50" s="10"/>
      <c r="AD50" s="7"/>
    </row>
    <row r="51" spans="1:30" ht="16.5" customHeight="1" x14ac:dyDescent="0.25">
      <c r="A51" s="7"/>
      <c r="B51" s="7"/>
      <c r="C51" s="7"/>
      <c r="D51" s="7" t="s">
        <v>565</v>
      </c>
      <c r="E51" s="7"/>
      <c r="F51" s="7"/>
      <c r="G51" s="7"/>
      <c r="H51" s="7"/>
      <c r="I51" s="7"/>
      <c r="J51" s="7"/>
      <c r="K51" s="7"/>
      <c r="L51" s="9"/>
      <c r="M51" s="10"/>
      <c r="N51" s="7"/>
      <c r="O51" s="10"/>
      <c r="P51" s="7"/>
      <c r="Q51" s="10"/>
      <c r="R51" s="7"/>
      <c r="S51" s="10"/>
      <c r="T51" s="7"/>
      <c r="U51" s="10"/>
      <c r="V51" s="7"/>
      <c r="W51" s="10"/>
      <c r="X51" s="7"/>
      <c r="Y51" s="10"/>
      <c r="Z51" s="7"/>
      <c r="AA51" s="10"/>
      <c r="AB51" s="7"/>
      <c r="AC51" s="10"/>
      <c r="AD51" s="7"/>
    </row>
    <row r="52" spans="1:30" ht="16.5" customHeight="1" x14ac:dyDescent="0.25">
      <c r="A52" s="7"/>
      <c r="B52" s="7"/>
      <c r="C52" s="7"/>
      <c r="D52" s="7"/>
      <c r="E52" s="7" t="s">
        <v>334</v>
      </c>
      <c r="F52" s="7"/>
      <c r="G52" s="7"/>
      <c r="H52" s="7"/>
      <c r="I52" s="7"/>
      <c r="J52" s="7"/>
      <c r="K52" s="7"/>
      <c r="L52" s="9" t="s">
        <v>300</v>
      </c>
      <c r="M52" s="32">
        <v>36.299999999999997</v>
      </c>
      <c r="N52" s="53">
        <v>9.3000000000000007</v>
      </c>
      <c r="O52" s="32">
        <v>24.3</v>
      </c>
      <c r="P52" s="53">
        <v>6.4</v>
      </c>
      <c r="Q52" s="32">
        <v>17.100000000000001</v>
      </c>
      <c r="R52" s="53">
        <v>6</v>
      </c>
      <c r="S52" s="31">
        <v>8.1</v>
      </c>
      <c r="T52" s="53">
        <v>2.8</v>
      </c>
      <c r="U52" s="31">
        <v>8.1</v>
      </c>
      <c r="V52" s="53">
        <v>2.4</v>
      </c>
      <c r="W52" s="30" t="s">
        <v>128</v>
      </c>
      <c r="X52" s="7"/>
      <c r="Y52" s="31">
        <v>2.7</v>
      </c>
      <c r="Z52" s="53">
        <v>1.2</v>
      </c>
      <c r="AA52" s="30" t="s">
        <v>128</v>
      </c>
      <c r="AB52" s="7"/>
      <c r="AC52" s="32">
        <v>96.5</v>
      </c>
      <c r="AD52" s="51">
        <v>12.1</v>
      </c>
    </row>
    <row r="53" spans="1:30" ht="16.5" customHeight="1" x14ac:dyDescent="0.25">
      <c r="A53" s="7"/>
      <c r="B53" s="7"/>
      <c r="C53" s="7"/>
      <c r="D53" s="7"/>
      <c r="E53" s="7" t="s">
        <v>495</v>
      </c>
      <c r="F53" s="7"/>
      <c r="G53" s="7"/>
      <c r="H53" s="7"/>
      <c r="I53" s="7"/>
      <c r="J53" s="7"/>
      <c r="K53" s="7"/>
      <c r="L53" s="9" t="s">
        <v>300</v>
      </c>
      <c r="M53" s="32">
        <v>11.7</v>
      </c>
      <c r="N53" s="53">
        <v>4.9000000000000004</v>
      </c>
      <c r="O53" s="32">
        <v>12.4</v>
      </c>
      <c r="P53" s="53">
        <v>5.7</v>
      </c>
      <c r="Q53" s="32">
        <v>12.6</v>
      </c>
      <c r="R53" s="53">
        <v>4.7</v>
      </c>
      <c r="S53" s="30" t="s">
        <v>337</v>
      </c>
      <c r="T53" s="7"/>
      <c r="U53" s="30" t="s">
        <v>337</v>
      </c>
      <c r="V53" s="7"/>
      <c r="W53" s="47">
        <v>2.1</v>
      </c>
      <c r="X53" s="53">
        <v>1.1000000000000001</v>
      </c>
      <c r="Y53" s="31" t="s">
        <v>110</v>
      </c>
      <c r="Z53" s="7"/>
      <c r="AA53" s="30" t="s">
        <v>128</v>
      </c>
      <c r="AB53" s="7"/>
      <c r="AC53" s="32">
        <v>43.1</v>
      </c>
      <c r="AD53" s="53">
        <v>9.5</v>
      </c>
    </row>
    <row r="54" spans="1:30" ht="29.4" customHeight="1" x14ac:dyDescent="0.25">
      <c r="A54" s="7"/>
      <c r="B54" s="7"/>
      <c r="C54" s="7"/>
      <c r="D54" s="7"/>
      <c r="E54" s="74" t="s">
        <v>576</v>
      </c>
      <c r="F54" s="74"/>
      <c r="G54" s="74"/>
      <c r="H54" s="74"/>
      <c r="I54" s="74"/>
      <c r="J54" s="74"/>
      <c r="K54" s="74"/>
      <c r="L54" s="9" t="s">
        <v>300</v>
      </c>
      <c r="M54" s="46">
        <v>2.6</v>
      </c>
      <c r="N54" s="53">
        <v>2.7</v>
      </c>
      <c r="O54" s="47">
        <v>1.7</v>
      </c>
      <c r="P54" s="53">
        <v>1.6</v>
      </c>
      <c r="Q54" s="47">
        <v>6</v>
      </c>
      <c r="R54" s="53">
        <v>4.5999999999999996</v>
      </c>
      <c r="S54" s="30" t="s">
        <v>337</v>
      </c>
      <c r="T54" s="7"/>
      <c r="U54" s="30" t="s">
        <v>337</v>
      </c>
      <c r="V54" s="7"/>
      <c r="W54" s="47">
        <v>1.5</v>
      </c>
      <c r="X54" s="53">
        <v>0.9</v>
      </c>
      <c r="Y54" s="30" t="s">
        <v>128</v>
      </c>
      <c r="Z54" s="7"/>
      <c r="AA54" s="47">
        <v>0.7</v>
      </c>
      <c r="AB54" s="53">
        <v>0.5</v>
      </c>
      <c r="AC54" s="32">
        <v>15.4</v>
      </c>
      <c r="AD54" s="53">
        <v>6.4</v>
      </c>
    </row>
    <row r="55" spans="1:30" ht="16.5" customHeight="1" x14ac:dyDescent="0.25">
      <c r="A55" s="7"/>
      <c r="B55" s="7"/>
      <c r="C55" s="7"/>
      <c r="D55" s="7"/>
      <c r="E55" s="7" t="s">
        <v>575</v>
      </c>
      <c r="F55" s="7"/>
      <c r="G55" s="7"/>
      <c r="H55" s="7"/>
      <c r="I55" s="7"/>
      <c r="J55" s="7"/>
      <c r="K55" s="7"/>
      <c r="L55" s="9" t="s">
        <v>300</v>
      </c>
      <c r="M55" s="32">
        <v>50.7</v>
      </c>
      <c r="N55" s="51">
        <v>11.2</v>
      </c>
      <c r="O55" s="32">
        <v>38.299999999999997</v>
      </c>
      <c r="P55" s="53">
        <v>8.6999999999999993</v>
      </c>
      <c r="Q55" s="32">
        <v>35.700000000000003</v>
      </c>
      <c r="R55" s="53">
        <v>8.1999999999999993</v>
      </c>
      <c r="S55" s="32">
        <v>13.8</v>
      </c>
      <c r="T55" s="53">
        <v>3.6</v>
      </c>
      <c r="U55" s="31">
        <v>9.5</v>
      </c>
      <c r="V55" s="53">
        <v>2.7</v>
      </c>
      <c r="W55" s="31">
        <v>3.7</v>
      </c>
      <c r="X55" s="53">
        <v>1.2</v>
      </c>
      <c r="Y55" s="31">
        <v>2.7</v>
      </c>
      <c r="Z55" s="53">
        <v>1.2</v>
      </c>
      <c r="AA55" s="47">
        <v>0.7</v>
      </c>
      <c r="AB55" s="53">
        <v>0.5</v>
      </c>
      <c r="AC55" s="29">
        <v>155</v>
      </c>
      <c r="AD55" s="51">
        <v>17.2</v>
      </c>
    </row>
    <row r="56" spans="1:30" ht="16.5" customHeight="1" x14ac:dyDescent="0.25">
      <c r="A56" s="7"/>
      <c r="B56" s="7"/>
      <c r="C56" s="7"/>
      <c r="D56" s="7" t="s">
        <v>566</v>
      </c>
      <c r="E56" s="7"/>
      <c r="F56" s="7"/>
      <c r="G56" s="7"/>
      <c r="H56" s="7"/>
      <c r="I56" s="7"/>
      <c r="J56" s="7"/>
      <c r="K56" s="7"/>
      <c r="L56" s="9"/>
      <c r="M56" s="10"/>
      <c r="N56" s="7"/>
      <c r="O56" s="10"/>
      <c r="P56" s="7"/>
      <c r="Q56" s="10"/>
      <c r="R56" s="7"/>
      <c r="S56" s="10"/>
      <c r="T56" s="7"/>
      <c r="U56" s="10"/>
      <c r="V56" s="7"/>
      <c r="W56" s="10"/>
      <c r="X56" s="7"/>
      <c r="Y56" s="10"/>
      <c r="Z56" s="7"/>
      <c r="AA56" s="10"/>
      <c r="AB56" s="7"/>
      <c r="AC56" s="10"/>
      <c r="AD56" s="7"/>
    </row>
    <row r="57" spans="1:30" ht="16.5" customHeight="1" x14ac:dyDescent="0.25">
      <c r="A57" s="7"/>
      <c r="B57" s="7"/>
      <c r="C57" s="7"/>
      <c r="D57" s="7"/>
      <c r="E57" s="7" t="s">
        <v>334</v>
      </c>
      <c r="F57" s="7"/>
      <c r="G57" s="7"/>
      <c r="H57" s="7"/>
      <c r="I57" s="7"/>
      <c r="J57" s="7"/>
      <c r="K57" s="7"/>
      <c r="L57" s="9" t="s">
        <v>300</v>
      </c>
      <c r="M57" s="29">
        <v>108</v>
      </c>
      <c r="N57" s="51">
        <v>16.100000000000001</v>
      </c>
      <c r="O57" s="32">
        <v>83.4</v>
      </c>
      <c r="P57" s="51">
        <v>12.6</v>
      </c>
      <c r="Q57" s="32">
        <v>52.1</v>
      </c>
      <c r="R57" s="53">
        <v>9.5</v>
      </c>
      <c r="S57" s="32">
        <v>30</v>
      </c>
      <c r="T57" s="53">
        <v>6.2</v>
      </c>
      <c r="U57" s="32">
        <v>28.2</v>
      </c>
      <c r="V57" s="53">
        <v>4.9000000000000004</v>
      </c>
      <c r="W57" s="30" t="s">
        <v>128</v>
      </c>
      <c r="X57" s="7"/>
      <c r="Y57" s="31">
        <v>7.7</v>
      </c>
      <c r="Z57" s="53">
        <v>2.2000000000000002</v>
      </c>
      <c r="AA57" s="30" t="s">
        <v>128</v>
      </c>
      <c r="AB57" s="7"/>
      <c r="AC57" s="29">
        <v>309.39999999999998</v>
      </c>
      <c r="AD57" s="51">
        <v>21</v>
      </c>
    </row>
    <row r="58" spans="1:30" ht="16.5" customHeight="1" x14ac:dyDescent="0.25">
      <c r="A58" s="7"/>
      <c r="B58" s="7"/>
      <c r="C58" s="7"/>
      <c r="D58" s="7"/>
      <c r="E58" s="7" t="s">
        <v>495</v>
      </c>
      <c r="F58" s="7"/>
      <c r="G58" s="7"/>
      <c r="H58" s="7"/>
      <c r="I58" s="7"/>
      <c r="J58" s="7"/>
      <c r="K58" s="7"/>
      <c r="L58" s="9" t="s">
        <v>300</v>
      </c>
      <c r="M58" s="32">
        <v>39.4</v>
      </c>
      <c r="N58" s="53">
        <v>8.6999999999999993</v>
      </c>
      <c r="O58" s="32">
        <v>29.9</v>
      </c>
      <c r="P58" s="53">
        <v>9.1999999999999993</v>
      </c>
      <c r="Q58" s="32">
        <v>31.5</v>
      </c>
      <c r="R58" s="53">
        <v>8.4</v>
      </c>
      <c r="S58" s="31">
        <v>9.4</v>
      </c>
      <c r="T58" s="53">
        <v>3.9</v>
      </c>
      <c r="U58" s="47">
        <v>4.4000000000000004</v>
      </c>
      <c r="V58" s="53">
        <v>3</v>
      </c>
      <c r="W58" s="32">
        <v>11.7</v>
      </c>
      <c r="X58" s="53">
        <v>2.7</v>
      </c>
      <c r="Y58" s="31" t="s">
        <v>110</v>
      </c>
      <c r="Z58" s="7"/>
      <c r="AA58" s="30" t="s">
        <v>128</v>
      </c>
      <c r="AB58" s="7"/>
      <c r="AC58" s="29">
        <v>126.3</v>
      </c>
      <c r="AD58" s="51">
        <v>17.8</v>
      </c>
    </row>
    <row r="59" spans="1:30" ht="29.4" customHeight="1" x14ac:dyDescent="0.25">
      <c r="A59" s="7"/>
      <c r="B59" s="7"/>
      <c r="C59" s="7"/>
      <c r="D59" s="7"/>
      <c r="E59" s="74" t="s">
        <v>576</v>
      </c>
      <c r="F59" s="74"/>
      <c r="G59" s="74"/>
      <c r="H59" s="74"/>
      <c r="I59" s="74"/>
      <c r="J59" s="74"/>
      <c r="K59" s="74"/>
      <c r="L59" s="9" t="s">
        <v>300</v>
      </c>
      <c r="M59" s="44">
        <v>10.7</v>
      </c>
      <c r="N59" s="53">
        <v>5.6</v>
      </c>
      <c r="O59" s="47">
        <v>5.0999999999999996</v>
      </c>
      <c r="P59" s="53">
        <v>3.4</v>
      </c>
      <c r="Q59" s="32">
        <v>14.6</v>
      </c>
      <c r="R59" s="53">
        <v>6.6</v>
      </c>
      <c r="S59" s="31">
        <v>6.9</v>
      </c>
      <c r="T59" s="53">
        <v>3.3</v>
      </c>
      <c r="U59" s="47">
        <v>5.3</v>
      </c>
      <c r="V59" s="53">
        <v>2.8</v>
      </c>
      <c r="W59" s="31">
        <v>3.9</v>
      </c>
      <c r="X59" s="53">
        <v>1.2</v>
      </c>
      <c r="Y59" s="30" t="s">
        <v>128</v>
      </c>
      <c r="Z59" s="7"/>
      <c r="AA59" s="31">
        <v>4.2</v>
      </c>
      <c r="AB59" s="53">
        <v>1.4</v>
      </c>
      <c r="AC59" s="32">
        <v>50.7</v>
      </c>
      <c r="AD59" s="51">
        <v>10.9</v>
      </c>
    </row>
    <row r="60" spans="1:30" ht="16.5" customHeight="1" x14ac:dyDescent="0.25">
      <c r="A60" s="7"/>
      <c r="B60" s="7"/>
      <c r="C60" s="7"/>
      <c r="D60" s="7"/>
      <c r="E60" s="7" t="s">
        <v>575</v>
      </c>
      <c r="F60" s="7"/>
      <c r="G60" s="7"/>
      <c r="H60" s="7"/>
      <c r="I60" s="7"/>
      <c r="J60" s="7"/>
      <c r="K60" s="7"/>
      <c r="L60" s="9" t="s">
        <v>300</v>
      </c>
      <c r="M60" s="29">
        <v>158</v>
      </c>
      <c r="N60" s="51">
        <v>19.399999999999999</v>
      </c>
      <c r="O60" s="29">
        <v>118.4</v>
      </c>
      <c r="P60" s="51">
        <v>15.3</v>
      </c>
      <c r="Q60" s="32">
        <v>98.2</v>
      </c>
      <c r="R60" s="51">
        <v>14</v>
      </c>
      <c r="S60" s="32">
        <v>46.3</v>
      </c>
      <c r="T60" s="53">
        <v>8.3000000000000007</v>
      </c>
      <c r="U60" s="32">
        <v>37.9</v>
      </c>
      <c r="V60" s="53">
        <v>5.6</v>
      </c>
      <c r="W60" s="32">
        <v>15.6</v>
      </c>
      <c r="X60" s="53">
        <v>2.8</v>
      </c>
      <c r="Y60" s="31">
        <v>7.7</v>
      </c>
      <c r="Z60" s="53">
        <v>2.2000000000000002</v>
      </c>
      <c r="AA60" s="31">
        <v>4.2</v>
      </c>
      <c r="AB60" s="53">
        <v>1.4</v>
      </c>
      <c r="AC60" s="29">
        <v>486.4</v>
      </c>
      <c r="AD60" s="51">
        <v>30.3</v>
      </c>
    </row>
    <row r="61" spans="1:30" ht="16.5" customHeight="1" x14ac:dyDescent="0.25">
      <c r="A61" s="7"/>
      <c r="B61" s="7"/>
      <c r="C61" s="7" t="s">
        <v>301</v>
      </c>
      <c r="D61" s="7"/>
      <c r="E61" s="7"/>
      <c r="F61" s="7"/>
      <c r="G61" s="7"/>
      <c r="H61" s="7"/>
      <c r="I61" s="7"/>
      <c r="J61" s="7"/>
      <c r="K61" s="7"/>
      <c r="L61" s="9"/>
      <c r="M61" s="10"/>
      <c r="N61" s="7"/>
      <c r="O61" s="10"/>
      <c r="P61" s="7"/>
      <c r="Q61" s="10"/>
      <c r="R61" s="7"/>
      <c r="S61" s="10"/>
      <c r="T61" s="7"/>
      <c r="U61" s="10"/>
      <c r="V61" s="7"/>
      <c r="W61" s="10"/>
      <c r="X61" s="7"/>
      <c r="Y61" s="10"/>
      <c r="Z61" s="7"/>
      <c r="AA61" s="10"/>
      <c r="AB61" s="7"/>
      <c r="AC61" s="10"/>
      <c r="AD61" s="7"/>
    </row>
    <row r="62" spans="1:30" ht="16.5" customHeight="1" x14ac:dyDescent="0.25">
      <c r="A62" s="7"/>
      <c r="B62" s="7"/>
      <c r="C62" s="7"/>
      <c r="D62" s="7" t="s">
        <v>565</v>
      </c>
      <c r="E62" s="7"/>
      <c r="F62" s="7"/>
      <c r="G62" s="7"/>
      <c r="H62" s="7"/>
      <c r="I62" s="7"/>
      <c r="J62" s="7"/>
      <c r="K62" s="7"/>
      <c r="L62" s="9"/>
      <c r="M62" s="10"/>
      <c r="N62" s="7"/>
      <c r="O62" s="10"/>
      <c r="P62" s="7"/>
      <c r="Q62" s="10"/>
      <c r="R62" s="7"/>
      <c r="S62" s="10"/>
      <c r="T62" s="7"/>
      <c r="U62" s="10"/>
      <c r="V62" s="7"/>
      <c r="W62" s="10"/>
      <c r="X62" s="7"/>
      <c r="Y62" s="10"/>
      <c r="Z62" s="7"/>
      <c r="AA62" s="10"/>
      <c r="AB62" s="7"/>
      <c r="AC62" s="10"/>
      <c r="AD62" s="7"/>
    </row>
    <row r="63" spans="1:30" ht="16.5" customHeight="1" x14ac:dyDescent="0.25">
      <c r="A63" s="7"/>
      <c r="B63" s="7"/>
      <c r="C63" s="7"/>
      <c r="D63" s="7"/>
      <c r="E63" s="7" t="s">
        <v>334</v>
      </c>
      <c r="F63" s="7"/>
      <c r="G63" s="7"/>
      <c r="H63" s="7"/>
      <c r="I63" s="7"/>
      <c r="J63" s="7"/>
      <c r="K63" s="7"/>
      <c r="L63" s="9" t="s">
        <v>216</v>
      </c>
      <c r="M63" s="32">
        <v>33.6</v>
      </c>
      <c r="N63" s="53">
        <v>7</v>
      </c>
      <c r="O63" s="32">
        <v>29.1</v>
      </c>
      <c r="P63" s="53">
        <v>6.3</v>
      </c>
      <c r="Q63" s="32">
        <v>32.799999999999997</v>
      </c>
      <c r="R63" s="53">
        <v>9.9</v>
      </c>
      <c r="S63" s="32">
        <v>27</v>
      </c>
      <c r="T63" s="53">
        <v>7.3</v>
      </c>
      <c r="U63" s="32">
        <v>28.7</v>
      </c>
      <c r="V63" s="53">
        <v>7</v>
      </c>
      <c r="W63" s="30" t="s">
        <v>128</v>
      </c>
      <c r="X63" s="7"/>
      <c r="Y63" s="32">
        <v>35.1</v>
      </c>
      <c r="Z63" s="51">
        <v>12.2</v>
      </c>
      <c r="AA63" s="30" t="s">
        <v>128</v>
      </c>
      <c r="AB63" s="7"/>
      <c r="AC63" s="32">
        <v>31.2</v>
      </c>
      <c r="AD63" s="53">
        <v>3.3</v>
      </c>
    </row>
    <row r="64" spans="1:30" ht="16.5" customHeight="1" x14ac:dyDescent="0.25">
      <c r="A64" s="7"/>
      <c r="B64" s="7"/>
      <c r="C64" s="7"/>
      <c r="D64" s="7"/>
      <c r="E64" s="7" t="s">
        <v>495</v>
      </c>
      <c r="F64" s="7"/>
      <c r="G64" s="7"/>
      <c r="H64" s="7"/>
      <c r="I64" s="7"/>
      <c r="J64" s="7"/>
      <c r="K64" s="7"/>
      <c r="L64" s="9" t="s">
        <v>216</v>
      </c>
      <c r="M64" s="32">
        <v>29.7</v>
      </c>
      <c r="N64" s="51">
        <v>10.6</v>
      </c>
      <c r="O64" s="32">
        <v>41.5</v>
      </c>
      <c r="P64" s="51">
        <v>14.2</v>
      </c>
      <c r="Q64" s="32">
        <v>40</v>
      </c>
      <c r="R64" s="51">
        <v>10.5</v>
      </c>
      <c r="S64" s="30" t="s">
        <v>337</v>
      </c>
      <c r="T64" s="7"/>
      <c r="U64" s="30" t="s">
        <v>337</v>
      </c>
      <c r="V64" s="7"/>
      <c r="W64" s="32">
        <v>17.899999999999999</v>
      </c>
      <c r="X64" s="53">
        <v>7.8</v>
      </c>
      <c r="Y64" s="31" t="s">
        <v>110</v>
      </c>
      <c r="Z64" s="7"/>
      <c r="AA64" s="30" t="s">
        <v>128</v>
      </c>
      <c r="AB64" s="7"/>
      <c r="AC64" s="32">
        <v>34.1</v>
      </c>
      <c r="AD64" s="53">
        <v>5.7</v>
      </c>
    </row>
    <row r="65" spans="1:30" ht="29.4" customHeight="1" x14ac:dyDescent="0.25">
      <c r="A65" s="7"/>
      <c r="B65" s="7"/>
      <c r="C65" s="7"/>
      <c r="D65" s="7"/>
      <c r="E65" s="74" t="s">
        <v>576</v>
      </c>
      <c r="F65" s="74"/>
      <c r="G65" s="74"/>
      <c r="H65" s="74"/>
      <c r="I65" s="74"/>
      <c r="J65" s="74"/>
      <c r="K65" s="74"/>
      <c r="L65" s="9" t="s">
        <v>216</v>
      </c>
      <c r="M65" s="44">
        <v>24.3</v>
      </c>
      <c r="N65" s="51">
        <v>21.7</v>
      </c>
      <c r="O65" s="44">
        <v>33.299999999999997</v>
      </c>
      <c r="P65" s="51">
        <v>24.5</v>
      </c>
      <c r="Q65" s="44">
        <v>41.1</v>
      </c>
      <c r="R65" s="51">
        <v>25.5</v>
      </c>
      <c r="S65" s="30" t="s">
        <v>337</v>
      </c>
      <c r="T65" s="7"/>
      <c r="U65" s="30" t="s">
        <v>337</v>
      </c>
      <c r="V65" s="7"/>
      <c r="W65" s="32">
        <v>38.5</v>
      </c>
      <c r="X65" s="51">
        <v>17.5</v>
      </c>
      <c r="Y65" s="30" t="s">
        <v>128</v>
      </c>
      <c r="Z65" s="7"/>
      <c r="AA65" s="44">
        <v>16.7</v>
      </c>
      <c r="AB65" s="51">
        <v>11.7</v>
      </c>
      <c r="AC65" s="32">
        <v>30.4</v>
      </c>
      <c r="AD65" s="51">
        <v>10.8</v>
      </c>
    </row>
    <row r="66" spans="1:30" ht="16.5" customHeight="1" x14ac:dyDescent="0.25">
      <c r="A66" s="14"/>
      <c r="B66" s="14"/>
      <c r="C66" s="14"/>
      <c r="D66" s="14"/>
      <c r="E66" s="14" t="s">
        <v>575</v>
      </c>
      <c r="F66" s="14"/>
      <c r="G66" s="14"/>
      <c r="H66" s="14"/>
      <c r="I66" s="14"/>
      <c r="J66" s="14"/>
      <c r="K66" s="14"/>
      <c r="L66" s="15" t="s">
        <v>216</v>
      </c>
      <c r="M66" s="33">
        <v>32.1</v>
      </c>
      <c r="N66" s="54">
        <v>5.9</v>
      </c>
      <c r="O66" s="33">
        <v>32.299999999999997</v>
      </c>
      <c r="P66" s="54">
        <v>6</v>
      </c>
      <c r="Q66" s="33">
        <v>36.4</v>
      </c>
      <c r="R66" s="54">
        <v>6.6</v>
      </c>
      <c r="S66" s="33">
        <v>29.8</v>
      </c>
      <c r="T66" s="54">
        <v>5.8</v>
      </c>
      <c r="U66" s="33">
        <v>25.1</v>
      </c>
      <c r="V66" s="54">
        <v>6.2</v>
      </c>
      <c r="W66" s="33">
        <v>23.7</v>
      </c>
      <c r="X66" s="54">
        <v>6.6</v>
      </c>
      <c r="Y66" s="33">
        <v>35.1</v>
      </c>
      <c r="Z66" s="52">
        <v>12.2</v>
      </c>
      <c r="AA66" s="45">
        <v>16.7</v>
      </c>
      <c r="AB66" s="52">
        <v>11.7</v>
      </c>
      <c r="AC66" s="33">
        <v>31.9</v>
      </c>
      <c r="AD66" s="54">
        <v>2.9</v>
      </c>
    </row>
    <row r="67" spans="1:30" ht="4.5" customHeight="1" x14ac:dyDescent="0.25">
      <c r="A67" s="27"/>
      <c r="B67" s="27"/>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6.5" customHeight="1" x14ac:dyDescent="0.25">
      <c r="A68" s="27"/>
      <c r="B68" s="27"/>
      <c r="C68" s="67" t="s">
        <v>340</v>
      </c>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row>
    <row r="69" spans="1:30" ht="4.5" customHeight="1" x14ac:dyDescent="0.25">
      <c r="A69" s="27"/>
      <c r="B69" s="27"/>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6.5" customHeight="1" x14ac:dyDescent="0.25">
      <c r="A70" s="55"/>
      <c r="B70" s="55"/>
      <c r="C70" s="67" t="s">
        <v>456</v>
      </c>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1:30" ht="16.5" customHeight="1" x14ac:dyDescent="0.25">
      <c r="A71" s="55"/>
      <c r="B71" s="55"/>
      <c r="C71" s="67" t="s">
        <v>457</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1:30" ht="4.5" customHeight="1" x14ac:dyDescent="0.25">
      <c r="A72" s="27"/>
      <c r="B72" s="27"/>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6.5" customHeight="1" x14ac:dyDescent="0.25">
      <c r="A73" s="27" t="s">
        <v>139</v>
      </c>
      <c r="B73" s="27"/>
      <c r="C73" s="67" t="s">
        <v>567</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ht="29.4" customHeight="1" x14ac:dyDescent="0.25">
      <c r="A74" s="27" t="s">
        <v>141</v>
      </c>
      <c r="B74" s="27"/>
      <c r="C74" s="67" t="s">
        <v>503</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ht="29.4" customHeight="1" x14ac:dyDescent="0.25">
      <c r="A75" s="27" t="s">
        <v>144</v>
      </c>
      <c r="B75" s="27"/>
      <c r="C75" s="67" t="s">
        <v>307</v>
      </c>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row>
    <row r="76" spans="1:30" ht="16.5" customHeight="1" x14ac:dyDescent="0.25">
      <c r="A76" s="27" t="s">
        <v>146</v>
      </c>
      <c r="B76" s="27"/>
      <c r="C76" s="67" t="s">
        <v>569</v>
      </c>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row>
    <row r="77" spans="1:30" ht="16.5" customHeight="1" x14ac:dyDescent="0.25">
      <c r="A77" s="27" t="s">
        <v>150</v>
      </c>
      <c r="B77" s="27"/>
      <c r="C77" s="67" t="s">
        <v>308</v>
      </c>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1:30" ht="29.4" customHeight="1" x14ac:dyDescent="0.25">
      <c r="A78" s="27" t="s">
        <v>152</v>
      </c>
      <c r="B78" s="27"/>
      <c r="C78" s="67" t="s">
        <v>570</v>
      </c>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row>
    <row r="79" spans="1:30" ht="29.4" customHeight="1" x14ac:dyDescent="0.25">
      <c r="A79" s="27" t="s">
        <v>155</v>
      </c>
      <c r="B79" s="27"/>
      <c r="C79" s="67" t="s">
        <v>463</v>
      </c>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row>
    <row r="80" spans="1:30" ht="29.4" customHeight="1" x14ac:dyDescent="0.25">
      <c r="A80" s="27" t="s">
        <v>157</v>
      </c>
      <c r="B80" s="27"/>
      <c r="C80" s="67" t="s">
        <v>309</v>
      </c>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row>
    <row r="81" spans="1:30" ht="29.4" customHeight="1" x14ac:dyDescent="0.25">
      <c r="A81" s="27" t="s">
        <v>159</v>
      </c>
      <c r="B81" s="27"/>
      <c r="C81" s="67" t="s">
        <v>577</v>
      </c>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row>
    <row r="82" spans="1:30" ht="16.5" customHeight="1" x14ac:dyDescent="0.25">
      <c r="A82" s="27" t="s">
        <v>161</v>
      </c>
      <c r="B82" s="27"/>
      <c r="C82" s="67" t="s">
        <v>568</v>
      </c>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row>
    <row r="83" spans="1:30" ht="16.5" customHeight="1" x14ac:dyDescent="0.25">
      <c r="A83" s="27" t="s">
        <v>467</v>
      </c>
      <c r="B83" s="27"/>
      <c r="C83" s="67" t="s">
        <v>468</v>
      </c>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row>
    <row r="84" spans="1:30" ht="16.5" customHeight="1" x14ac:dyDescent="0.25">
      <c r="A84" s="27" t="s">
        <v>469</v>
      </c>
      <c r="B84" s="27"/>
      <c r="C84" s="67" t="s">
        <v>470</v>
      </c>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row>
    <row r="85" spans="1:30" ht="4.5" customHeight="1" x14ac:dyDescent="0.25"/>
    <row r="86" spans="1:30" ht="16.5" customHeight="1" x14ac:dyDescent="0.25">
      <c r="A86" s="28" t="s">
        <v>167</v>
      </c>
      <c r="B86" s="27"/>
      <c r="C86" s="27"/>
      <c r="D86" s="27"/>
      <c r="E86" s="67" t="s">
        <v>471</v>
      </c>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row>
  </sheetData>
  <mergeCells count="38">
    <mergeCell ref="Y2:Z2"/>
    <mergeCell ref="AA2:AB2"/>
    <mergeCell ref="AC2:AD2"/>
    <mergeCell ref="E8:K8"/>
    <mergeCell ref="M2:N2"/>
    <mergeCell ref="O2:P2"/>
    <mergeCell ref="Q2:R2"/>
    <mergeCell ref="S2:T2"/>
    <mergeCell ref="U2:V2"/>
    <mergeCell ref="E65:K65"/>
    <mergeCell ref="K1:AD1"/>
    <mergeCell ref="C68:AD68"/>
    <mergeCell ref="C70:AD70"/>
    <mergeCell ref="C71:AD71"/>
    <mergeCell ref="E38:K38"/>
    <mergeCell ref="E42:K42"/>
    <mergeCell ref="E47:K47"/>
    <mergeCell ref="E54:K54"/>
    <mergeCell ref="E59:K59"/>
    <mergeCell ref="E12:K12"/>
    <mergeCell ref="E17:K17"/>
    <mergeCell ref="E23:K23"/>
    <mergeCell ref="E27:K27"/>
    <mergeCell ref="E32:K32"/>
    <mergeCell ref="W2:X2"/>
    <mergeCell ref="C73:AD73"/>
    <mergeCell ref="C74:AD74"/>
    <mergeCell ref="C75:AD75"/>
    <mergeCell ref="C76:AD76"/>
    <mergeCell ref="C77:AD77"/>
    <mergeCell ref="C83:AD83"/>
    <mergeCell ref="C84:AD84"/>
    <mergeCell ref="E86:AD86"/>
    <mergeCell ref="C78:AD78"/>
    <mergeCell ref="C79:AD79"/>
    <mergeCell ref="C80:AD80"/>
    <mergeCell ref="C81:AD81"/>
    <mergeCell ref="C82:AD82"/>
  </mergeCells>
  <pageMargins left="0.7" right="0.7" top="0.75" bottom="0.75" header="0.3" footer="0.3"/>
  <pageSetup paperSize="9" fitToHeight="0" orientation="landscape" horizontalDpi="300" verticalDpi="300"/>
  <headerFooter scaleWithDoc="0" alignWithMargins="0">
    <oddHeader>&amp;C&amp;"Arial"&amp;8TABLE 15A.26</oddHeader>
    <oddFooter>&amp;L&amp;"Arial"&amp;8REPORT ON
GOVERNMENT
SERVICES 2022&amp;R&amp;"Arial"&amp;8SERVICES FOR PEOPLE
WITH DISABILITY
PAGE &amp;B&amp;P&amp;B</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D80"/>
  <sheetViews>
    <sheetView showGridLines="0" workbookViewId="0"/>
  </sheetViews>
  <sheetFormatPr defaultRowHeight="13.2" x14ac:dyDescent="0.25"/>
  <cols>
    <col min="1" max="11" width="1.6640625" customWidth="1"/>
    <col min="12" max="12" width="5.44140625" customWidth="1"/>
    <col min="13" max="13" width="6.5546875" customWidth="1"/>
    <col min="14" max="14" width="6.109375" customWidth="1"/>
    <col min="15" max="15" width="6.5546875" customWidth="1"/>
    <col min="16" max="16" width="6.109375" customWidth="1"/>
    <col min="17" max="17" width="6.5546875" customWidth="1"/>
    <col min="18" max="18" width="6.109375" customWidth="1"/>
    <col min="19" max="19" width="6.5546875" customWidth="1"/>
    <col min="20" max="20" width="6.109375" customWidth="1"/>
    <col min="21" max="21" width="6.5546875" customWidth="1"/>
    <col min="22" max="22" width="6.109375" customWidth="1"/>
    <col min="23" max="23" width="6.5546875" customWidth="1"/>
    <col min="24" max="24" width="6.109375" customWidth="1"/>
    <col min="25" max="25" width="6.5546875" customWidth="1"/>
    <col min="26" max="26" width="6.109375" customWidth="1"/>
    <col min="27" max="27" width="6.5546875" customWidth="1"/>
    <col min="28" max="28" width="6.109375" customWidth="1"/>
    <col min="29" max="29" width="6.5546875" customWidth="1"/>
    <col min="30" max="30" width="6.109375" customWidth="1"/>
  </cols>
  <sheetData>
    <row r="1" spans="1:30" ht="33.9" customHeight="1" x14ac:dyDescent="0.25">
      <c r="A1" s="8" t="s">
        <v>578</v>
      </c>
      <c r="B1" s="8"/>
      <c r="C1" s="8"/>
      <c r="D1" s="8"/>
      <c r="E1" s="8"/>
      <c r="F1" s="8"/>
      <c r="G1" s="8"/>
      <c r="H1" s="8"/>
      <c r="I1" s="8"/>
      <c r="J1" s="8"/>
      <c r="K1" s="72" t="s">
        <v>579</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580</v>
      </c>
      <c r="AB2" s="76"/>
      <c r="AC2" s="75" t="s">
        <v>103</v>
      </c>
      <c r="AD2" s="76"/>
    </row>
    <row r="3" spans="1:30" ht="16.5" customHeight="1" x14ac:dyDescent="0.25">
      <c r="A3" s="7" t="s">
        <v>581</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297</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299</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582</v>
      </c>
      <c r="E6" s="7"/>
      <c r="F6" s="7"/>
      <c r="G6" s="7"/>
      <c r="H6" s="7"/>
      <c r="I6" s="7"/>
      <c r="J6" s="7"/>
      <c r="K6" s="7"/>
      <c r="L6" s="9"/>
      <c r="M6" s="10"/>
      <c r="N6" s="7"/>
      <c r="O6" s="10"/>
      <c r="P6" s="7"/>
      <c r="Q6" s="10"/>
      <c r="R6" s="7"/>
      <c r="S6" s="10"/>
      <c r="T6" s="7"/>
      <c r="U6" s="10"/>
      <c r="V6" s="7"/>
      <c r="W6" s="10"/>
      <c r="X6" s="7"/>
      <c r="Y6" s="10"/>
      <c r="Z6" s="7"/>
      <c r="AA6" s="10"/>
      <c r="AB6" s="7"/>
      <c r="AC6" s="10"/>
      <c r="AD6" s="7"/>
    </row>
    <row r="7" spans="1:30" ht="16.5" customHeight="1" x14ac:dyDescent="0.25">
      <c r="A7" s="7"/>
      <c r="B7" s="7"/>
      <c r="C7" s="7"/>
      <c r="D7" s="7"/>
      <c r="E7" s="7" t="s">
        <v>451</v>
      </c>
      <c r="F7" s="7"/>
      <c r="G7" s="7"/>
      <c r="H7" s="7"/>
      <c r="I7" s="7"/>
      <c r="J7" s="7"/>
      <c r="K7" s="7"/>
      <c r="L7" s="9" t="s">
        <v>300</v>
      </c>
      <c r="M7" s="47">
        <v>9.5</v>
      </c>
      <c r="N7" s="53">
        <v>6.2</v>
      </c>
      <c r="O7" s="47">
        <v>9.3000000000000007</v>
      </c>
      <c r="P7" s="53">
        <v>4.8</v>
      </c>
      <c r="Q7" s="47">
        <v>7.3</v>
      </c>
      <c r="R7" s="53">
        <v>4.2</v>
      </c>
      <c r="S7" s="47">
        <v>1.8</v>
      </c>
      <c r="T7" s="53">
        <v>1.6</v>
      </c>
      <c r="U7" s="31" t="s">
        <v>110</v>
      </c>
      <c r="V7" s="7"/>
      <c r="W7" s="46">
        <v>1.4</v>
      </c>
      <c r="X7" s="50" t="s">
        <v>337</v>
      </c>
      <c r="Y7" s="46">
        <v>1.4</v>
      </c>
      <c r="Z7" s="50" t="s">
        <v>337</v>
      </c>
      <c r="AA7" s="31" t="s">
        <v>110</v>
      </c>
      <c r="AB7" s="7"/>
      <c r="AC7" s="32">
        <v>36.6</v>
      </c>
      <c r="AD7" s="53">
        <v>9</v>
      </c>
    </row>
    <row r="8" spans="1:30" ht="16.5" customHeight="1" x14ac:dyDescent="0.25">
      <c r="A8" s="7"/>
      <c r="B8" s="7"/>
      <c r="C8" s="7"/>
      <c r="D8" s="7"/>
      <c r="E8" s="7" t="s">
        <v>452</v>
      </c>
      <c r="F8" s="7"/>
      <c r="G8" s="7"/>
      <c r="H8" s="7"/>
      <c r="I8" s="7"/>
      <c r="J8" s="7"/>
      <c r="K8" s="7"/>
      <c r="L8" s="9" t="s">
        <v>300</v>
      </c>
      <c r="M8" s="44">
        <v>14.6</v>
      </c>
      <c r="N8" s="51">
        <v>10.199999999999999</v>
      </c>
      <c r="O8" s="32">
        <v>34.700000000000003</v>
      </c>
      <c r="P8" s="53">
        <v>9.5</v>
      </c>
      <c r="Q8" s="32">
        <v>16.3</v>
      </c>
      <c r="R8" s="53">
        <v>6.2</v>
      </c>
      <c r="S8" s="31">
        <v>9.6</v>
      </c>
      <c r="T8" s="53">
        <v>3.1</v>
      </c>
      <c r="U8" s="46">
        <v>3.6</v>
      </c>
      <c r="V8" s="50" t="s">
        <v>337</v>
      </c>
      <c r="W8" s="46">
        <v>1.8</v>
      </c>
      <c r="X8" s="50" t="s">
        <v>337</v>
      </c>
      <c r="Y8" s="46">
        <v>0.9</v>
      </c>
      <c r="Z8" s="50" t="s">
        <v>337</v>
      </c>
      <c r="AA8" s="46">
        <v>2.7</v>
      </c>
      <c r="AB8" s="50" t="s">
        <v>337</v>
      </c>
      <c r="AC8" s="29">
        <v>109</v>
      </c>
      <c r="AD8" s="51">
        <v>15</v>
      </c>
    </row>
    <row r="9" spans="1:30" ht="16.5" customHeight="1" x14ac:dyDescent="0.25">
      <c r="A9" s="7"/>
      <c r="B9" s="7"/>
      <c r="C9" s="7"/>
      <c r="D9" s="7"/>
      <c r="E9" s="7" t="s">
        <v>453</v>
      </c>
      <c r="F9" s="7"/>
      <c r="G9" s="7"/>
      <c r="H9" s="7"/>
      <c r="I9" s="7"/>
      <c r="J9" s="7"/>
      <c r="K9" s="7"/>
      <c r="L9" s="9" t="s">
        <v>300</v>
      </c>
      <c r="M9" s="32">
        <v>52.7</v>
      </c>
      <c r="N9" s="51">
        <v>12.4</v>
      </c>
      <c r="O9" s="32">
        <v>44.9</v>
      </c>
      <c r="P9" s="51">
        <v>11.1</v>
      </c>
      <c r="Q9" s="32">
        <v>24.7</v>
      </c>
      <c r="R9" s="53">
        <v>6.9</v>
      </c>
      <c r="S9" s="32">
        <v>11.2</v>
      </c>
      <c r="T9" s="53">
        <v>3.4</v>
      </c>
      <c r="U9" s="47">
        <v>7.1</v>
      </c>
      <c r="V9" s="53">
        <v>5.7</v>
      </c>
      <c r="W9" s="47">
        <v>3.5</v>
      </c>
      <c r="X9" s="53">
        <v>2.7</v>
      </c>
      <c r="Y9" s="46">
        <v>2.2000000000000002</v>
      </c>
      <c r="Z9" s="50" t="s">
        <v>337</v>
      </c>
      <c r="AA9" s="46">
        <v>2.7</v>
      </c>
      <c r="AB9" s="50" t="s">
        <v>337</v>
      </c>
      <c r="AC9" s="29">
        <v>144.19999999999999</v>
      </c>
      <c r="AD9" s="51">
        <v>17.5</v>
      </c>
    </row>
    <row r="10" spans="1:30" ht="16.5" customHeight="1" x14ac:dyDescent="0.25">
      <c r="A10" s="7"/>
      <c r="B10" s="7"/>
      <c r="C10" s="7"/>
      <c r="D10" s="7" t="s">
        <v>583</v>
      </c>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16.5" customHeight="1" x14ac:dyDescent="0.25">
      <c r="A11" s="7"/>
      <c r="B11" s="7"/>
      <c r="C11" s="7"/>
      <c r="D11" s="7"/>
      <c r="E11" s="7" t="s">
        <v>451</v>
      </c>
      <c r="F11" s="7"/>
      <c r="G11" s="7"/>
      <c r="H11" s="7"/>
      <c r="I11" s="7"/>
      <c r="J11" s="7"/>
      <c r="K11" s="7"/>
      <c r="L11" s="9" t="s">
        <v>300</v>
      </c>
      <c r="M11" s="32">
        <v>34.700000000000003</v>
      </c>
      <c r="N11" s="51">
        <v>10.3</v>
      </c>
      <c r="O11" s="32">
        <v>32.200000000000003</v>
      </c>
      <c r="P11" s="53">
        <v>8.6999999999999993</v>
      </c>
      <c r="Q11" s="32">
        <v>27.6</v>
      </c>
      <c r="R11" s="53">
        <v>8.6</v>
      </c>
      <c r="S11" s="31">
        <v>9.9</v>
      </c>
      <c r="T11" s="53">
        <v>3.4</v>
      </c>
      <c r="U11" s="47">
        <v>8</v>
      </c>
      <c r="V11" s="53">
        <v>6.3</v>
      </c>
      <c r="W11" s="47">
        <v>3.5</v>
      </c>
      <c r="X11" s="53">
        <v>2.5</v>
      </c>
      <c r="Y11" s="47">
        <v>3.6</v>
      </c>
      <c r="Z11" s="53">
        <v>2.5</v>
      </c>
      <c r="AA11" s="31" t="s">
        <v>110</v>
      </c>
      <c r="AB11" s="7"/>
      <c r="AC11" s="29">
        <v>121.6</v>
      </c>
      <c r="AD11" s="51">
        <v>18.100000000000001</v>
      </c>
    </row>
    <row r="12" spans="1:30" ht="16.5" customHeight="1" x14ac:dyDescent="0.25">
      <c r="A12" s="7"/>
      <c r="B12" s="7"/>
      <c r="C12" s="7"/>
      <c r="D12" s="7"/>
      <c r="E12" s="7" t="s">
        <v>452</v>
      </c>
      <c r="F12" s="7"/>
      <c r="G12" s="7"/>
      <c r="H12" s="7"/>
      <c r="I12" s="7"/>
      <c r="J12" s="7"/>
      <c r="K12" s="7"/>
      <c r="L12" s="9" t="s">
        <v>300</v>
      </c>
      <c r="M12" s="29">
        <v>101.6</v>
      </c>
      <c r="N12" s="51">
        <v>14.5</v>
      </c>
      <c r="O12" s="32">
        <v>91.9</v>
      </c>
      <c r="P12" s="51">
        <v>11.2</v>
      </c>
      <c r="Q12" s="32">
        <v>75.599999999999994</v>
      </c>
      <c r="R12" s="51">
        <v>14.2</v>
      </c>
      <c r="S12" s="32">
        <v>28.7</v>
      </c>
      <c r="T12" s="53">
        <v>4.7</v>
      </c>
      <c r="U12" s="32">
        <v>16</v>
      </c>
      <c r="V12" s="53">
        <v>7.7</v>
      </c>
      <c r="W12" s="32">
        <v>11.6</v>
      </c>
      <c r="X12" s="53">
        <v>3.8</v>
      </c>
      <c r="Y12" s="47">
        <v>4.7</v>
      </c>
      <c r="Z12" s="53">
        <v>2.5</v>
      </c>
      <c r="AA12" s="46">
        <v>3.2</v>
      </c>
      <c r="AB12" s="50" t="s">
        <v>337</v>
      </c>
      <c r="AC12" s="29">
        <v>331</v>
      </c>
      <c r="AD12" s="51">
        <v>26.6</v>
      </c>
    </row>
    <row r="13" spans="1:30" ht="16.5" customHeight="1" x14ac:dyDescent="0.25">
      <c r="A13" s="7"/>
      <c r="B13" s="7"/>
      <c r="C13" s="7"/>
      <c r="D13" s="7"/>
      <c r="E13" s="7" t="s">
        <v>453</v>
      </c>
      <c r="F13" s="7"/>
      <c r="G13" s="7"/>
      <c r="H13" s="7"/>
      <c r="I13" s="7"/>
      <c r="J13" s="7"/>
      <c r="K13" s="7"/>
      <c r="L13" s="9" t="s">
        <v>300</v>
      </c>
      <c r="M13" s="29">
        <v>138.9</v>
      </c>
      <c r="N13" s="51">
        <v>16.3</v>
      </c>
      <c r="O13" s="29">
        <v>123.6</v>
      </c>
      <c r="P13" s="51">
        <v>14.3</v>
      </c>
      <c r="Q13" s="29">
        <v>104.6</v>
      </c>
      <c r="R13" s="51">
        <v>17</v>
      </c>
      <c r="S13" s="32">
        <v>36.700000000000003</v>
      </c>
      <c r="T13" s="53">
        <v>5.2</v>
      </c>
      <c r="U13" s="32">
        <v>23.6</v>
      </c>
      <c r="V13" s="53">
        <v>9.4</v>
      </c>
      <c r="W13" s="32">
        <v>13.4</v>
      </c>
      <c r="X13" s="53">
        <v>4.4000000000000004</v>
      </c>
      <c r="Y13" s="31">
        <v>8.5</v>
      </c>
      <c r="Z13" s="53">
        <v>3.7</v>
      </c>
      <c r="AA13" s="46">
        <v>3.6</v>
      </c>
      <c r="AB13" s="50" t="s">
        <v>337</v>
      </c>
      <c r="AC13" s="29">
        <v>450.3</v>
      </c>
      <c r="AD13" s="51">
        <v>30.9</v>
      </c>
    </row>
    <row r="14" spans="1:30" ht="16.5" customHeight="1" x14ac:dyDescent="0.25">
      <c r="A14" s="7"/>
      <c r="B14" s="7"/>
      <c r="C14" s="7" t="s">
        <v>301</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582</v>
      </c>
      <c r="E15" s="7"/>
      <c r="F15" s="7"/>
      <c r="G15" s="7"/>
      <c r="H15" s="7"/>
      <c r="I15" s="7"/>
      <c r="J15" s="7"/>
      <c r="K15" s="7"/>
      <c r="L15" s="9"/>
      <c r="M15" s="10"/>
      <c r="N15" s="7"/>
      <c r="O15" s="10"/>
      <c r="P15" s="7"/>
      <c r="Q15" s="10"/>
      <c r="R15" s="7"/>
      <c r="S15" s="10"/>
      <c r="T15" s="7"/>
      <c r="U15" s="10"/>
      <c r="V15" s="7"/>
      <c r="W15" s="10"/>
      <c r="X15" s="7"/>
      <c r="Y15" s="10"/>
      <c r="Z15" s="7"/>
      <c r="AA15" s="10"/>
      <c r="AB15" s="7"/>
      <c r="AC15" s="10"/>
      <c r="AD15" s="7"/>
    </row>
    <row r="16" spans="1:30" ht="16.5" customHeight="1" x14ac:dyDescent="0.25">
      <c r="A16" s="7"/>
      <c r="B16" s="7"/>
      <c r="C16" s="7"/>
      <c r="D16" s="7"/>
      <c r="E16" s="7" t="s">
        <v>451</v>
      </c>
      <c r="F16" s="7"/>
      <c r="G16" s="7"/>
      <c r="H16" s="7"/>
      <c r="I16" s="7"/>
      <c r="J16" s="7"/>
      <c r="K16" s="7"/>
      <c r="L16" s="9" t="s">
        <v>216</v>
      </c>
      <c r="M16" s="44">
        <v>27.4</v>
      </c>
      <c r="N16" s="51">
        <v>15.8</v>
      </c>
      <c r="O16" s="32">
        <v>28.9</v>
      </c>
      <c r="P16" s="51">
        <v>12.9</v>
      </c>
      <c r="Q16" s="32">
        <v>26.4</v>
      </c>
      <c r="R16" s="51">
        <v>12.7</v>
      </c>
      <c r="S16" s="44">
        <v>18.2</v>
      </c>
      <c r="T16" s="51">
        <v>15.3</v>
      </c>
      <c r="U16" s="31" t="s">
        <v>110</v>
      </c>
      <c r="V16" s="7"/>
      <c r="W16" s="48">
        <v>40</v>
      </c>
      <c r="X16" s="50" t="s">
        <v>337</v>
      </c>
      <c r="Y16" s="44">
        <v>38.9</v>
      </c>
      <c r="Z16" s="51">
        <v>37.700000000000003</v>
      </c>
      <c r="AA16" s="31" t="s">
        <v>110</v>
      </c>
      <c r="AB16" s="7"/>
      <c r="AC16" s="32">
        <v>30.1</v>
      </c>
      <c r="AD16" s="53">
        <v>5.9</v>
      </c>
    </row>
    <row r="17" spans="1:30" ht="16.5" customHeight="1" x14ac:dyDescent="0.25">
      <c r="A17" s="7"/>
      <c r="B17" s="7"/>
      <c r="C17" s="7"/>
      <c r="D17" s="7"/>
      <c r="E17" s="7" t="s">
        <v>452</v>
      </c>
      <c r="F17" s="7"/>
      <c r="G17" s="7"/>
      <c r="H17" s="7"/>
      <c r="I17" s="7"/>
      <c r="J17" s="7"/>
      <c r="K17" s="7"/>
      <c r="L17" s="9" t="s">
        <v>216</v>
      </c>
      <c r="M17" s="32">
        <v>40.9</v>
      </c>
      <c r="N17" s="53">
        <v>8.1</v>
      </c>
      <c r="O17" s="32">
        <v>37.799999999999997</v>
      </c>
      <c r="P17" s="53">
        <v>9.1999999999999993</v>
      </c>
      <c r="Q17" s="32">
        <v>21.6</v>
      </c>
      <c r="R17" s="53">
        <v>7.2</v>
      </c>
      <c r="S17" s="32">
        <v>33.4</v>
      </c>
      <c r="T17" s="53">
        <v>9.1999999999999993</v>
      </c>
      <c r="U17" s="48">
        <v>22.5</v>
      </c>
      <c r="V17" s="50" t="s">
        <v>337</v>
      </c>
      <c r="W17" s="48">
        <v>15.5</v>
      </c>
      <c r="X17" s="50" t="s">
        <v>337</v>
      </c>
      <c r="Y17" s="48">
        <v>19.100000000000001</v>
      </c>
      <c r="Z17" s="50" t="s">
        <v>337</v>
      </c>
      <c r="AA17" s="44">
        <v>84.4</v>
      </c>
      <c r="AB17" s="51">
        <v>49.8</v>
      </c>
      <c r="AC17" s="32">
        <v>32.9</v>
      </c>
      <c r="AD17" s="53">
        <v>3.7</v>
      </c>
    </row>
    <row r="18" spans="1:30" ht="16.5" customHeight="1" x14ac:dyDescent="0.25">
      <c r="A18" s="7"/>
      <c r="B18" s="7"/>
      <c r="C18" s="7"/>
      <c r="D18" s="7"/>
      <c r="E18" s="7" t="s">
        <v>453</v>
      </c>
      <c r="F18" s="7"/>
      <c r="G18" s="7"/>
      <c r="H18" s="7"/>
      <c r="I18" s="7"/>
      <c r="J18" s="7"/>
      <c r="K18" s="7"/>
      <c r="L18" s="9" t="s">
        <v>216</v>
      </c>
      <c r="M18" s="32">
        <v>37.9</v>
      </c>
      <c r="N18" s="53">
        <v>7.7</v>
      </c>
      <c r="O18" s="32">
        <v>36.299999999999997</v>
      </c>
      <c r="P18" s="53">
        <v>7.9</v>
      </c>
      <c r="Q18" s="32">
        <v>23.6</v>
      </c>
      <c r="R18" s="53">
        <v>5.3</v>
      </c>
      <c r="S18" s="32">
        <v>30.5</v>
      </c>
      <c r="T18" s="53">
        <v>8.1</v>
      </c>
      <c r="U18" s="44">
        <v>30.1</v>
      </c>
      <c r="V18" s="51">
        <v>21.2</v>
      </c>
      <c r="W18" s="44">
        <v>26.1</v>
      </c>
      <c r="X18" s="51">
        <v>18.100000000000001</v>
      </c>
      <c r="Y18" s="48">
        <v>25.9</v>
      </c>
      <c r="Z18" s="51">
        <v>25.4</v>
      </c>
      <c r="AA18" s="44">
        <v>75</v>
      </c>
      <c r="AB18" s="51">
        <v>55.1</v>
      </c>
      <c r="AC18" s="32">
        <v>32</v>
      </c>
      <c r="AD18" s="53">
        <v>3.2</v>
      </c>
    </row>
    <row r="19" spans="1:30" ht="16.5" customHeight="1" x14ac:dyDescent="0.25">
      <c r="A19" s="7"/>
      <c r="B19" s="7" t="s">
        <v>305</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299</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582</v>
      </c>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5">
      <c r="A22" s="7"/>
      <c r="B22" s="7"/>
      <c r="C22" s="7"/>
      <c r="D22" s="7"/>
      <c r="E22" s="7" t="s">
        <v>451</v>
      </c>
      <c r="F22" s="7"/>
      <c r="G22" s="7"/>
      <c r="H22" s="7"/>
      <c r="I22" s="7"/>
      <c r="J22" s="7"/>
      <c r="K22" s="7"/>
      <c r="L22" s="9" t="s">
        <v>300</v>
      </c>
      <c r="M22" s="47">
        <v>5.4</v>
      </c>
      <c r="N22" s="53">
        <v>4.5999999999999996</v>
      </c>
      <c r="O22" s="47">
        <v>6.5</v>
      </c>
      <c r="P22" s="53">
        <v>5.3</v>
      </c>
      <c r="Q22" s="47">
        <v>5.7</v>
      </c>
      <c r="R22" s="53">
        <v>3.7</v>
      </c>
      <c r="S22" s="47">
        <v>3.9</v>
      </c>
      <c r="T22" s="53">
        <v>2.7</v>
      </c>
      <c r="U22" s="47">
        <v>2.9</v>
      </c>
      <c r="V22" s="53">
        <v>1.6</v>
      </c>
      <c r="W22" s="47">
        <v>1.3</v>
      </c>
      <c r="X22" s="53">
        <v>0.9</v>
      </c>
      <c r="Y22" s="47">
        <v>0.7</v>
      </c>
      <c r="Z22" s="53">
        <v>0.6</v>
      </c>
      <c r="AA22" s="31" t="s">
        <v>110</v>
      </c>
      <c r="AB22" s="7"/>
      <c r="AC22" s="32">
        <v>27.2</v>
      </c>
      <c r="AD22" s="53">
        <v>7.3</v>
      </c>
    </row>
    <row r="23" spans="1:30" ht="16.5" customHeight="1" x14ac:dyDescent="0.25">
      <c r="A23" s="7"/>
      <c r="B23" s="7"/>
      <c r="C23" s="7"/>
      <c r="D23" s="7"/>
      <c r="E23" s="7" t="s">
        <v>452</v>
      </c>
      <c r="F23" s="7"/>
      <c r="G23" s="7"/>
      <c r="H23" s="7"/>
      <c r="I23" s="7"/>
      <c r="J23" s="7"/>
      <c r="K23" s="7"/>
      <c r="L23" s="9" t="s">
        <v>300</v>
      </c>
      <c r="M23" s="32">
        <v>29.7</v>
      </c>
      <c r="N23" s="53">
        <v>9.5</v>
      </c>
      <c r="O23" s="32">
        <v>18.399999999999999</v>
      </c>
      <c r="P23" s="53">
        <v>6.8</v>
      </c>
      <c r="Q23" s="32">
        <v>16.600000000000001</v>
      </c>
      <c r="R23" s="53">
        <v>5.4</v>
      </c>
      <c r="S23" s="31">
        <v>8</v>
      </c>
      <c r="T23" s="53">
        <v>3</v>
      </c>
      <c r="U23" s="31">
        <v>5.0999999999999996</v>
      </c>
      <c r="V23" s="53">
        <v>2.2000000000000002</v>
      </c>
      <c r="W23" s="47">
        <v>2.1</v>
      </c>
      <c r="X23" s="53">
        <v>1.1000000000000001</v>
      </c>
      <c r="Y23" s="47">
        <v>0.8</v>
      </c>
      <c r="Z23" s="53">
        <v>0.7</v>
      </c>
      <c r="AA23" s="47">
        <v>0.7</v>
      </c>
      <c r="AB23" s="53">
        <v>0.4</v>
      </c>
      <c r="AC23" s="32">
        <v>83.7</v>
      </c>
      <c r="AD23" s="51">
        <v>12.3</v>
      </c>
    </row>
    <row r="24" spans="1:30" ht="16.5" customHeight="1" x14ac:dyDescent="0.25">
      <c r="A24" s="7"/>
      <c r="B24" s="7"/>
      <c r="C24" s="7"/>
      <c r="D24" s="7"/>
      <c r="E24" s="7" t="s">
        <v>453</v>
      </c>
      <c r="F24" s="7"/>
      <c r="G24" s="7"/>
      <c r="H24" s="7"/>
      <c r="I24" s="7"/>
      <c r="J24" s="7"/>
      <c r="K24" s="7"/>
      <c r="L24" s="9" t="s">
        <v>300</v>
      </c>
      <c r="M24" s="32">
        <v>35.1</v>
      </c>
      <c r="N24" s="51">
        <v>10</v>
      </c>
      <c r="O24" s="32">
        <v>25.4</v>
      </c>
      <c r="P24" s="53">
        <v>7.9</v>
      </c>
      <c r="Q24" s="32">
        <v>21.8</v>
      </c>
      <c r="R24" s="53">
        <v>6.8</v>
      </c>
      <c r="S24" s="32">
        <v>12.5</v>
      </c>
      <c r="T24" s="53">
        <v>4.2</v>
      </c>
      <c r="U24" s="31">
        <v>7.3</v>
      </c>
      <c r="V24" s="53">
        <v>2.8</v>
      </c>
      <c r="W24" s="31">
        <v>3.2</v>
      </c>
      <c r="X24" s="53">
        <v>1.4</v>
      </c>
      <c r="Y24" s="31">
        <v>1.9</v>
      </c>
      <c r="Z24" s="53">
        <v>0.9</v>
      </c>
      <c r="AA24" s="47">
        <v>0.6</v>
      </c>
      <c r="AB24" s="53">
        <v>0.5</v>
      </c>
      <c r="AC24" s="29">
        <v>109.8</v>
      </c>
      <c r="AD24" s="51">
        <v>14.7</v>
      </c>
    </row>
    <row r="25" spans="1:30" ht="16.5" customHeight="1" x14ac:dyDescent="0.25">
      <c r="A25" s="7"/>
      <c r="B25" s="7"/>
      <c r="C25" s="7"/>
      <c r="D25" s="7" t="s">
        <v>583</v>
      </c>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c r="D26" s="7"/>
      <c r="E26" s="7" t="s">
        <v>451</v>
      </c>
      <c r="F26" s="7"/>
      <c r="G26" s="7"/>
      <c r="H26" s="7"/>
      <c r="I26" s="7"/>
      <c r="J26" s="7"/>
      <c r="K26" s="7"/>
      <c r="L26" s="9" t="s">
        <v>300</v>
      </c>
      <c r="M26" s="32">
        <v>39.1</v>
      </c>
      <c r="N26" s="53">
        <v>9.3000000000000007</v>
      </c>
      <c r="O26" s="32">
        <v>39.200000000000003</v>
      </c>
      <c r="P26" s="53">
        <v>8.1</v>
      </c>
      <c r="Q26" s="32">
        <v>23</v>
      </c>
      <c r="R26" s="53">
        <v>7.5</v>
      </c>
      <c r="S26" s="32">
        <v>14.1</v>
      </c>
      <c r="T26" s="53">
        <v>4.5</v>
      </c>
      <c r="U26" s="32">
        <v>12.4</v>
      </c>
      <c r="V26" s="53">
        <v>3.2</v>
      </c>
      <c r="W26" s="31">
        <v>4.8</v>
      </c>
      <c r="X26" s="53">
        <v>1.7</v>
      </c>
      <c r="Y26" s="31">
        <v>2.1</v>
      </c>
      <c r="Z26" s="53">
        <v>0.9</v>
      </c>
      <c r="AA26" s="30" t="s">
        <v>337</v>
      </c>
      <c r="AB26" s="7"/>
      <c r="AC26" s="29">
        <v>136.5</v>
      </c>
      <c r="AD26" s="51">
        <v>15.3</v>
      </c>
    </row>
    <row r="27" spans="1:30" ht="16.5" customHeight="1" x14ac:dyDescent="0.25">
      <c r="A27" s="7"/>
      <c r="B27" s="7"/>
      <c r="C27" s="7"/>
      <c r="D27" s="7"/>
      <c r="E27" s="7" t="s">
        <v>452</v>
      </c>
      <c r="F27" s="7"/>
      <c r="G27" s="7"/>
      <c r="H27" s="7"/>
      <c r="I27" s="7"/>
      <c r="J27" s="7"/>
      <c r="K27" s="7"/>
      <c r="L27" s="9" t="s">
        <v>300</v>
      </c>
      <c r="M27" s="32">
        <v>99.3</v>
      </c>
      <c r="N27" s="51">
        <v>15.1</v>
      </c>
      <c r="O27" s="32">
        <v>80</v>
      </c>
      <c r="P27" s="51">
        <v>15.3</v>
      </c>
      <c r="Q27" s="32">
        <v>60.9</v>
      </c>
      <c r="R27" s="51">
        <v>10.9</v>
      </c>
      <c r="S27" s="32">
        <v>27.2</v>
      </c>
      <c r="T27" s="53">
        <v>5.9</v>
      </c>
      <c r="U27" s="32">
        <v>23.4</v>
      </c>
      <c r="V27" s="53">
        <v>4.8</v>
      </c>
      <c r="W27" s="32">
        <v>13</v>
      </c>
      <c r="X27" s="53">
        <v>2.6</v>
      </c>
      <c r="Y27" s="31">
        <v>3.7</v>
      </c>
      <c r="Z27" s="53">
        <v>1.2</v>
      </c>
      <c r="AA27" s="31">
        <v>1.7</v>
      </c>
      <c r="AB27" s="53">
        <v>0.7</v>
      </c>
      <c r="AC27" s="29">
        <v>310.39999999999998</v>
      </c>
      <c r="AD27" s="51">
        <v>25.3</v>
      </c>
    </row>
    <row r="28" spans="1:30" ht="16.5" customHeight="1" x14ac:dyDescent="0.25">
      <c r="A28" s="7"/>
      <c r="B28" s="7"/>
      <c r="C28" s="7"/>
      <c r="D28" s="7"/>
      <c r="E28" s="7" t="s">
        <v>453</v>
      </c>
      <c r="F28" s="7"/>
      <c r="G28" s="7"/>
      <c r="H28" s="7"/>
      <c r="I28" s="7"/>
      <c r="J28" s="7"/>
      <c r="K28" s="7"/>
      <c r="L28" s="9" t="s">
        <v>300</v>
      </c>
      <c r="M28" s="29">
        <v>137.30000000000001</v>
      </c>
      <c r="N28" s="51">
        <v>18.3</v>
      </c>
      <c r="O28" s="29">
        <v>122.1</v>
      </c>
      <c r="P28" s="51">
        <v>18</v>
      </c>
      <c r="Q28" s="32">
        <v>85.5</v>
      </c>
      <c r="R28" s="51">
        <v>14</v>
      </c>
      <c r="S28" s="32">
        <v>41.2</v>
      </c>
      <c r="T28" s="53">
        <v>7.4</v>
      </c>
      <c r="U28" s="32">
        <v>34.799999999999997</v>
      </c>
      <c r="V28" s="53">
        <v>5.8</v>
      </c>
      <c r="W28" s="32">
        <v>18</v>
      </c>
      <c r="X28" s="53">
        <v>3.1</v>
      </c>
      <c r="Y28" s="31">
        <v>5.2</v>
      </c>
      <c r="Z28" s="53">
        <v>1.5</v>
      </c>
      <c r="AA28" s="31">
        <v>1.9</v>
      </c>
      <c r="AB28" s="53">
        <v>0.7</v>
      </c>
      <c r="AC28" s="29">
        <v>446.5</v>
      </c>
      <c r="AD28" s="51">
        <v>28.8</v>
      </c>
    </row>
    <row r="29" spans="1:30" ht="16.5" customHeight="1" x14ac:dyDescent="0.25">
      <c r="A29" s="7"/>
      <c r="B29" s="7"/>
      <c r="C29" s="7" t="s">
        <v>301</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582</v>
      </c>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5">
      <c r="A31" s="7"/>
      <c r="B31" s="7"/>
      <c r="C31" s="7"/>
      <c r="D31" s="7"/>
      <c r="E31" s="7" t="s">
        <v>451</v>
      </c>
      <c r="F31" s="7"/>
      <c r="G31" s="7"/>
      <c r="H31" s="7"/>
      <c r="I31" s="7"/>
      <c r="J31" s="7"/>
      <c r="K31" s="7"/>
      <c r="L31" s="9" t="s">
        <v>216</v>
      </c>
      <c r="M31" s="44">
        <v>13.7</v>
      </c>
      <c r="N31" s="51">
        <v>11.4</v>
      </c>
      <c r="O31" s="44">
        <v>16.600000000000001</v>
      </c>
      <c r="P31" s="51">
        <v>13.1</v>
      </c>
      <c r="Q31" s="44">
        <v>24.8</v>
      </c>
      <c r="R31" s="51">
        <v>13.7</v>
      </c>
      <c r="S31" s="44">
        <v>27.9</v>
      </c>
      <c r="T31" s="51">
        <v>17.2</v>
      </c>
      <c r="U31" s="44">
        <v>23.4</v>
      </c>
      <c r="V31" s="51">
        <v>11.9</v>
      </c>
      <c r="W31" s="44">
        <v>27.6</v>
      </c>
      <c r="X31" s="51">
        <v>17.100000000000001</v>
      </c>
      <c r="Y31" s="44">
        <v>30.9</v>
      </c>
      <c r="Z31" s="51">
        <v>25.3</v>
      </c>
      <c r="AA31" s="31" t="s">
        <v>110</v>
      </c>
      <c r="AB31" s="7"/>
      <c r="AC31" s="32">
        <v>19.899999999999999</v>
      </c>
      <c r="AD31" s="53">
        <v>4.8</v>
      </c>
    </row>
    <row r="32" spans="1:30" ht="16.5" customHeight="1" x14ac:dyDescent="0.25">
      <c r="A32" s="7"/>
      <c r="B32" s="7"/>
      <c r="C32" s="7"/>
      <c r="D32" s="7"/>
      <c r="E32" s="7" t="s">
        <v>452</v>
      </c>
      <c r="F32" s="7"/>
      <c r="G32" s="7"/>
      <c r="H32" s="7"/>
      <c r="I32" s="7"/>
      <c r="J32" s="7"/>
      <c r="K32" s="7"/>
      <c r="L32" s="9" t="s">
        <v>216</v>
      </c>
      <c r="M32" s="32">
        <v>30</v>
      </c>
      <c r="N32" s="53">
        <v>8.4</v>
      </c>
      <c r="O32" s="32">
        <v>22.9</v>
      </c>
      <c r="P32" s="53">
        <v>7.3</v>
      </c>
      <c r="Q32" s="32">
        <v>27.3</v>
      </c>
      <c r="R32" s="53">
        <v>7.4</v>
      </c>
      <c r="S32" s="32">
        <v>29.4</v>
      </c>
      <c r="T32" s="53">
        <v>9.1999999999999993</v>
      </c>
      <c r="U32" s="32">
        <v>22</v>
      </c>
      <c r="V32" s="53">
        <v>8.1</v>
      </c>
      <c r="W32" s="32">
        <v>15.8</v>
      </c>
      <c r="X32" s="53">
        <v>7.6</v>
      </c>
      <c r="Y32" s="44">
        <v>22.5</v>
      </c>
      <c r="Z32" s="51">
        <v>18.600000000000001</v>
      </c>
      <c r="AA32" s="44">
        <v>38.4</v>
      </c>
      <c r="AB32" s="51">
        <v>20.5</v>
      </c>
      <c r="AC32" s="32">
        <v>27</v>
      </c>
      <c r="AD32" s="53">
        <v>3.3</v>
      </c>
    </row>
    <row r="33" spans="1:30" ht="16.5" customHeight="1" x14ac:dyDescent="0.25">
      <c r="A33" s="7"/>
      <c r="B33" s="7"/>
      <c r="C33" s="7"/>
      <c r="D33" s="7"/>
      <c r="E33" s="7" t="s">
        <v>453</v>
      </c>
      <c r="F33" s="7"/>
      <c r="G33" s="7"/>
      <c r="H33" s="7"/>
      <c r="I33" s="7"/>
      <c r="J33" s="7"/>
      <c r="K33" s="7"/>
      <c r="L33" s="9" t="s">
        <v>216</v>
      </c>
      <c r="M33" s="32">
        <v>25.5</v>
      </c>
      <c r="N33" s="53">
        <v>6.4</v>
      </c>
      <c r="O33" s="32">
        <v>20.8</v>
      </c>
      <c r="P33" s="53">
        <v>5.7</v>
      </c>
      <c r="Q33" s="32">
        <v>25.5</v>
      </c>
      <c r="R33" s="53">
        <v>6.7</v>
      </c>
      <c r="S33" s="32">
        <v>30.3</v>
      </c>
      <c r="T33" s="53">
        <v>8.6</v>
      </c>
      <c r="U33" s="32">
        <v>21</v>
      </c>
      <c r="V33" s="53">
        <v>7.2</v>
      </c>
      <c r="W33" s="32">
        <v>18</v>
      </c>
      <c r="X33" s="53">
        <v>6.9</v>
      </c>
      <c r="Y33" s="32">
        <v>36</v>
      </c>
      <c r="Z33" s="51">
        <v>13.2</v>
      </c>
      <c r="AA33" s="44">
        <v>29.9</v>
      </c>
      <c r="AB33" s="51">
        <v>22</v>
      </c>
      <c r="AC33" s="32">
        <v>24.6</v>
      </c>
      <c r="AD33" s="53">
        <v>2.9</v>
      </c>
    </row>
    <row r="34" spans="1:30" ht="16.5" customHeight="1" x14ac:dyDescent="0.25">
      <c r="A34" s="7"/>
      <c r="B34" s="7" t="s">
        <v>427</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299</v>
      </c>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c r="C36" s="7"/>
      <c r="D36" s="7" t="s">
        <v>582</v>
      </c>
      <c r="E36" s="7"/>
      <c r="F36" s="7"/>
      <c r="G36" s="7"/>
      <c r="H36" s="7"/>
      <c r="I36" s="7"/>
      <c r="J36" s="7"/>
      <c r="K36" s="7"/>
      <c r="L36" s="9"/>
      <c r="M36" s="10"/>
      <c r="N36" s="7"/>
      <c r="O36" s="10"/>
      <c r="P36" s="7"/>
      <c r="Q36" s="10"/>
      <c r="R36" s="7"/>
      <c r="S36" s="10"/>
      <c r="T36" s="7"/>
      <c r="U36" s="10"/>
      <c r="V36" s="7"/>
      <c r="W36" s="10"/>
      <c r="X36" s="7"/>
      <c r="Y36" s="10"/>
      <c r="Z36" s="7"/>
      <c r="AA36" s="10"/>
      <c r="AB36" s="7"/>
      <c r="AC36" s="10"/>
      <c r="AD36" s="7"/>
    </row>
    <row r="37" spans="1:30" ht="16.5" customHeight="1" x14ac:dyDescent="0.25">
      <c r="A37" s="7"/>
      <c r="B37" s="7"/>
      <c r="C37" s="7"/>
      <c r="D37" s="7"/>
      <c r="E37" s="7" t="s">
        <v>451</v>
      </c>
      <c r="F37" s="7"/>
      <c r="G37" s="7"/>
      <c r="H37" s="7"/>
      <c r="I37" s="7"/>
      <c r="J37" s="7"/>
      <c r="K37" s="7"/>
      <c r="L37" s="9" t="s">
        <v>300</v>
      </c>
      <c r="M37" s="32">
        <v>10.6</v>
      </c>
      <c r="N37" s="53">
        <v>4.8</v>
      </c>
      <c r="O37" s="47">
        <v>6.9</v>
      </c>
      <c r="P37" s="53">
        <v>3.7</v>
      </c>
      <c r="Q37" s="47">
        <v>4.3</v>
      </c>
      <c r="R37" s="53">
        <v>2.9</v>
      </c>
      <c r="S37" s="47">
        <v>2.5</v>
      </c>
      <c r="T37" s="53">
        <v>2.1</v>
      </c>
      <c r="U37" s="47">
        <v>2</v>
      </c>
      <c r="V37" s="53">
        <v>1.4</v>
      </c>
      <c r="W37" s="30" t="s">
        <v>337</v>
      </c>
      <c r="X37" s="7"/>
      <c r="Y37" s="46">
        <v>0.6</v>
      </c>
      <c r="Z37" s="53">
        <v>0.6</v>
      </c>
      <c r="AA37" s="31" t="s">
        <v>110</v>
      </c>
      <c r="AB37" s="7"/>
      <c r="AC37" s="32">
        <v>28.3</v>
      </c>
      <c r="AD37" s="53">
        <v>6.6</v>
      </c>
    </row>
    <row r="38" spans="1:30" ht="16.5" customHeight="1" x14ac:dyDescent="0.25">
      <c r="A38" s="7"/>
      <c r="B38" s="7"/>
      <c r="C38" s="7"/>
      <c r="D38" s="7"/>
      <c r="E38" s="7" t="s">
        <v>452</v>
      </c>
      <c r="F38" s="7"/>
      <c r="G38" s="7"/>
      <c r="H38" s="7"/>
      <c r="I38" s="7"/>
      <c r="J38" s="7"/>
      <c r="K38" s="7"/>
      <c r="L38" s="9" t="s">
        <v>300</v>
      </c>
      <c r="M38" s="32">
        <v>25.8</v>
      </c>
      <c r="N38" s="53">
        <v>6.5</v>
      </c>
      <c r="O38" s="32">
        <v>20.8</v>
      </c>
      <c r="P38" s="53">
        <v>5.2</v>
      </c>
      <c r="Q38" s="32">
        <v>20.5</v>
      </c>
      <c r="R38" s="53">
        <v>6.6</v>
      </c>
      <c r="S38" s="31">
        <v>7.3</v>
      </c>
      <c r="T38" s="53">
        <v>3.4</v>
      </c>
      <c r="U38" s="31">
        <v>5.9</v>
      </c>
      <c r="V38" s="53">
        <v>2.2000000000000002</v>
      </c>
      <c r="W38" s="47">
        <v>2.4</v>
      </c>
      <c r="X38" s="53">
        <v>1.4</v>
      </c>
      <c r="Y38" s="47">
        <v>1.4</v>
      </c>
      <c r="Z38" s="53">
        <v>0.7</v>
      </c>
      <c r="AA38" s="30" t="s">
        <v>337</v>
      </c>
      <c r="AB38" s="7"/>
      <c r="AC38" s="32">
        <v>84.4</v>
      </c>
      <c r="AD38" s="51">
        <v>11.6</v>
      </c>
    </row>
    <row r="39" spans="1:30" ht="16.5" customHeight="1" x14ac:dyDescent="0.25">
      <c r="A39" s="7"/>
      <c r="B39" s="7"/>
      <c r="C39" s="7"/>
      <c r="D39" s="7"/>
      <c r="E39" s="7" t="s">
        <v>453</v>
      </c>
      <c r="F39" s="7"/>
      <c r="G39" s="7"/>
      <c r="H39" s="7"/>
      <c r="I39" s="7"/>
      <c r="J39" s="7"/>
      <c r="K39" s="7"/>
      <c r="L39" s="9" t="s">
        <v>300</v>
      </c>
      <c r="M39" s="32">
        <v>37.799999999999997</v>
      </c>
      <c r="N39" s="53">
        <v>7.9</v>
      </c>
      <c r="O39" s="32">
        <v>27.2</v>
      </c>
      <c r="P39" s="53">
        <v>6</v>
      </c>
      <c r="Q39" s="32">
        <v>23.7</v>
      </c>
      <c r="R39" s="53">
        <v>6.6</v>
      </c>
      <c r="S39" s="31">
        <v>9.6</v>
      </c>
      <c r="T39" s="53">
        <v>4.2</v>
      </c>
      <c r="U39" s="31">
        <v>7.3</v>
      </c>
      <c r="V39" s="53">
        <v>2.2999999999999998</v>
      </c>
      <c r="W39" s="31">
        <v>3.2</v>
      </c>
      <c r="X39" s="53">
        <v>1.5</v>
      </c>
      <c r="Y39" s="31">
        <v>2.5</v>
      </c>
      <c r="Z39" s="53">
        <v>0.8</v>
      </c>
      <c r="AA39" s="30" t="s">
        <v>337</v>
      </c>
      <c r="AB39" s="7"/>
      <c r="AC39" s="29">
        <v>111.4</v>
      </c>
      <c r="AD39" s="51">
        <v>12.9</v>
      </c>
    </row>
    <row r="40" spans="1:30" ht="16.5" customHeight="1" x14ac:dyDescent="0.25">
      <c r="A40" s="7"/>
      <c r="B40" s="7"/>
      <c r="C40" s="7"/>
      <c r="D40" s="7" t="s">
        <v>583</v>
      </c>
      <c r="E40" s="7"/>
      <c r="F40" s="7"/>
      <c r="G40" s="7"/>
      <c r="H40" s="7"/>
      <c r="I40" s="7"/>
      <c r="J40" s="7"/>
      <c r="K40" s="7"/>
      <c r="L40" s="9"/>
      <c r="M40" s="10"/>
      <c r="N40" s="7"/>
      <c r="O40" s="10"/>
      <c r="P40" s="7"/>
      <c r="Q40" s="10"/>
      <c r="R40" s="7"/>
      <c r="S40" s="10"/>
      <c r="T40" s="7"/>
      <c r="U40" s="10"/>
      <c r="V40" s="7"/>
      <c r="W40" s="10"/>
      <c r="X40" s="7"/>
      <c r="Y40" s="10"/>
      <c r="Z40" s="7"/>
      <c r="AA40" s="10"/>
      <c r="AB40" s="7"/>
      <c r="AC40" s="10"/>
      <c r="AD40" s="7"/>
    </row>
    <row r="41" spans="1:30" ht="16.5" customHeight="1" x14ac:dyDescent="0.25">
      <c r="A41" s="7"/>
      <c r="B41" s="7"/>
      <c r="C41" s="7"/>
      <c r="D41" s="7"/>
      <c r="E41" s="7" t="s">
        <v>451</v>
      </c>
      <c r="F41" s="7"/>
      <c r="G41" s="7"/>
      <c r="H41" s="7"/>
      <c r="I41" s="7"/>
      <c r="J41" s="7"/>
      <c r="K41" s="7"/>
      <c r="L41" s="9" t="s">
        <v>300</v>
      </c>
      <c r="M41" s="32">
        <v>45.5</v>
      </c>
      <c r="N41" s="53">
        <v>9.6999999999999993</v>
      </c>
      <c r="O41" s="32">
        <v>29.9</v>
      </c>
      <c r="P41" s="53">
        <v>7</v>
      </c>
      <c r="Q41" s="32">
        <v>26.2</v>
      </c>
      <c r="R41" s="53">
        <v>6.7</v>
      </c>
      <c r="S41" s="31">
        <v>8.4</v>
      </c>
      <c r="T41" s="53">
        <v>2.8</v>
      </c>
      <c r="U41" s="31">
        <v>9.5</v>
      </c>
      <c r="V41" s="53">
        <v>2.7</v>
      </c>
      <c r="W41" s="31">
        <v>4.0999999999999996</v>
      </c>
      <c r="X41" s="53">
        <v>1.6</v>
      </c>
      <c r="Y41" s="31">
        <v>2.5</v>
      </c>
      <c r="Z41" s="53">
        <v>1.2</v>
      </c>
      <c r="AA41" s="47">
        <v>0.4</v>
      </c>
      <c r="AB41" s="53">
        <v>0.3</v>
      </c>
      <c r="AC41" s="29">
        <v>124</v>
      </c>
      <c r="AD41" s="51">
        <v>12.4</v>
      </c>
    </row>
    <row r="42" spans="1:30" ht="16.5" customHeight="1" x14ac:dyDescent="0.25">
      <c r="A42" s="7"/>
      <c r="B42" s="7"/>
      <c r="C42" s="7"/>
      <c r="D42" s="7"/>
      <c r="E42" s="7" t="s">
        <v>452</v>
      </c>
      <c r="F42" s="7"/>
      <c r="G42" s="7"/>
      <c r="H42" s="7"/>
      <c r="I42" s="7"/>
      <c r="J42" s="7"/>
      <c r="K42" s="7"/>
      <c r="L42" s="9" t="s">
        <v>300</v>
      </c>
      <c r="M42" s="32">
        <v>91.5</v>
      </c>
      <c r="N42" s="51">
        <v>12.4</v>
      </c>
      <c r="O42" s="32">
        <v>81.2</v>
      </c>
      <c r="P42" s="51">
        <v>13.6</v>
      </c>
      <c r="Q42" s="32">
        <v>61.3</v>
      </c>
      <c r="R42" s="51">
        <v>10.1</v>
      </c>
      <c r="S42" s="32">
        <v>24.9</v>
      </c>
      <c r="T42" s="53">
        <v>4.7</v>
      </c>
      <c r="U42" s="32">
        <v>21.7</v>
      </c>
      <c r="V42" s="53">
        <v>4.0999999999999996</v>
      </c>
      <c r="W42" s="31">
        <v>8.3000000000000007</v>
      </c>
      <c r="X42" s="53">
        <v>2.2000000000000002</v>
      </c>
      <c r="Y42" s="31">
        <v>4</v>
      </c>
      <c r="Z42" s="53">
        <v>1.2</v>
      </c>
      <c r="AA42" s="31">
        <v>1.3</v>
      </c>
      <c r="AB42" s="53">
        <v>0.5</v>
      </c>
      <c r="AC42" s="29">
        <v>294.10000000000002</v>
      </c>
      <c r="AD42" s="51">
        <v>21.1</v>
      </c>
    </row>
    <row r="43" spans="1:30" ht="16.5" customHeight="1" x14ac:dyDescent="0.25">
      <c r="A43" s="7"/>
      <c r="B43" s="7"/>
      <c r="C43" s="7"/>
      <c r="D43" s="7"/>
      <c r="E43" s="7" t="s">
        <v>453</v>
      </c>
      <c r="F43" s="7"/>
      <c r="G43" s="7"/>
      <c r="H43" s="7"/>
      <c r="I43" s="7"/>
      <c r="J43" s="7"/>
      <c r="K43" s="7"/>
      <c r="L43" s="9" t="s">
        <v>300</v>
      </c>
      <c r="M43" s="29">
        <v>133.80000000000001</v>
      </c>
      <c r="N43" s="51">
        <v>15</v>
      </c>
      <c r="O43" s="29">
        <v>112.3</v>
      </c>
      <c r="P43" s="51">
        <v>16.899999999999999</v>
      </c>
      <c r="Q43" s="32">
        <v>85.9</v>
      </c>
      <c r="R43" s="51">
        <v>12.3</v>
      </c>
      <c r="S43" s="32">
        <v>31.7</v>
      </c>
      <c r="T43" s="53">
        <v>5.9</v>
      </c>
      <c r="U43" s="32">
        <v>31</v>
      </c>
      <c r="V43" s="53">
        <v>4.7</v>
      </c>
      <c r="W43" s="32">
        <v>12.1</v>
      </c>
      <c r="X43" s="53">
        <v>2.9</v>
      </c>
      <c r="Y43" s="31">
        <v>6.9</v>
      </c>
      <c r="Z43" s="53">
        <v>1.8</v>
      </c>
      <c r="AA43" s="31">
        <v>1.4</v>
      </c>
      <c r="AB43" s="53">
        <v>0.5</v>
      </c>
      <c r="AC43" s="29">
        <v>417.8</v>
      </c>
      <c r="AD43" s="51">
        <v>23.7</v>
      </c>
    </row>
    <row r="44" spans="1:30" ht="16.5" customHeight="1" x14ac:dyDescent="0.25">
      <c r="A44" s="7"/>
      <c r="B44" s="7"/>
      <c r="C44" s="7" t="s">
        <v>301</v>
      </c>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c r="C45" s="7"/>
      <c r="D45" s="7" t="s">
        <v>582</v>
      </c>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c r="C46" s="7"/>
      <c r="D46" s="7"/>
      <c r="E46" s="7" t="s">
        <v>451</v>
      </c>
      <c r="F46" s="7"/>
      <c r="G46" s="7"/>
      <c r="H46" s="7"/>
      <c r="I46" s="7"/>
      <c r="J46" s="7"/>
      <c r="K46" s="7"/>
      <c r="L46" s="9" t="s">
        <v>216</v>
      </c>
      <c r="M46" s="32">
        <v>23.3</v>
      </c>
      <c r="N46" s="53">
        <v>9.3000000000000007</v>
      </c>
      <c r="O46" s="44">
        <v>23</v>
      </c>
      <c r="P46" s="51">
        <v>11.3</v>
      </c>
      <c r="Q46" s="44">
        <v>16.600000000000001</v>
      </c>
      <c r="R46" s="51">
        <v>10.6</v>
      </c>
      <c r="S46" s="44">
        <v>29.7</v>
      </c>
      <c r="T46" s="51">
        <v>23.1</v>
      </c>
      <c r="U46" s="44">
        <v>21.3</v>
      </c>
      <c r="V46" s="51">
        <v>13.1</v>
      </c>
      <c r="W46" s="30" t="s">
        <v>337</v>
      </c>
      <c r="X46" s="7"/>
      <c r="Y46" s="44">
        <v>26.1</v>
      </c>
      <c r="Z46" s="51">
        <v>19.899999999999999</v>
      </c>
      <c r="AA46" s="31" t="s">
        <v>110</v>
      </c>
      <c r="AB46" s="7"/>
      <c r="AC46" s="32">
        <v>22.8</v>
      </c>
      <c r="AD46" s="53">
        <v>4.8</v>
      </c>
    </row>
    <row r="47" spans="1:30" ht="16.5" customHeight="1" x14ac:dyDescent="0.25">
      <c r="A47" s="7"/>
      <c r="B47" s="7"/>
      <c r="C47" s="7"/>
      <c r="D47" s="7"/>
      <c r="E47" s="7" t="s">
        <v>452</v>
      </c>
      <c r="F47" s="7"/>
      <c r="G47" s="7"/>
      <c r="H47" s="7"/>
      <c r="I47" s="7"/>
      <c r="J47" s="7"/>
      <c r="K47" s="7"/>
      <c r="L47" s="9" t="s">
        <v>216</v>
      </c>
      <c r="M47" s="32">
        <v>28.2</v>
      </c>
      <c r="N47" s="53">
        <v>6.1</v>
      </c>
      <c r="O47" s="32">
        <v>25.6</v>
      </c>
      <c r="P47" s="53">
        <v>4.7</v>
      </c>
      <c r="Q47" s="32">
        <v>33.5</v>
      </c>
      <c r="R47" s="53">
        <v>9.4</v>
      </c>
      <c r="S47" s="32">
        <v>29.4</v>
      </c>
      <c r="T47" s="51">
        <v>12.5</v>
      </c>
      <c r="U47" s="32">
        <v>27.3</v>
      </c>
      <c r="V47" s="53">
        <v>9</v>
      </c>
      <c r="W47" s="44">
        <v>28.8</v>
      </c>
      <c r="X47" s="51">
        <v>15.4</v>
      </c>
      <c r="Y47" s="32">
        <v>34.9</v>
      </c>
      <c r="Z47" s="51">
        <v>12.4</v>
      </c>
      <c r="AA47" s="30" t="s">
        <v>337</v>
      </c>
      <c r="AB47" s="7"/>
      <c r="AC47" s="32">
        <v>28.7</v>
      </c>
      <c r="AD47" s="53">
        <v>3.4</v>
      </c>
    </row>
    <row r="48" spans="1:30" ht="16.5" customHeight="1" x14ac:dyDescent="0.25">
      <c r="A48" s="7"/>
      <c r="B48" s="7"/>
      <c r="C48" s="7"/>
      <c r="D48" s="7"/>
      <c r="E48" s="7" t="s">
        <v>453</v>
      </c>
      <c r="F48" s="7"/>
      <c r="G48" s="7"/>
      <c r="H48" s="7"/>
      <c r="I48" s="7"/>
      <c r="J48" s="7"/>
      <c r="K48" s="7"/>
      <c r="L48" s="9" t="s">
        <v>216</v>
      </c>
      <c r="M48" s="32">
        <v>28.3</v>
      </c>
      <c r="N48" s="53">
        <v>5</v>
      </c>
      <c r="O48" s="32">
        <v>24.2</v>
      </c>
      <c r="P48" s="53">
        <v>3.9</v>
      </c>
      <c r="Q48" s="32">
        <v>27.6</v>
      </c>
      <c r="R48" s="53">
        <v>6.6</v>
      </c>
      <c r="S48" s="32">
        <v>30.2</v>
      </c>
      <c r="T48" s="51">
        <v>11.5</v>
      </c>
      <c r="U48" s="32">
        <v>23.7</v>
      </c>
      <c r="V48" s="53">
        <v>6.6</v>
      </c>
      <c r="W48" s="32">
        <v>26</v>
      </c>
      <c r="X48" s="51">
        <v>10.5</v>
      </c>
      <c r="Y48" s="32">
        <v>35.799999999999997</v>
      </c>
      <c r="Z48" s="53">
        <v>8.1999999999999993</v>
      </c>
      <c r="AA48" s="30" t="s">
        <v>337</v>
      </c>
      <c r="AB48" s="7"/>
      <c r="AC48" s="32">
        <v>26.7</v>
      </c>
      <c r="AD48" s="53">
        <v>2.7</v>
      </c>
    </row>
    <row r="49" spans="1:30" ht="16.5" customHeight="1" x14ac:dyDescent="0.25">
      <c r="A49" s="7"/>
      <c r="B49" s="7" t="s">
        <v>455</v>
      </c>
      <c r="C49" s="7"/>
      <c r="D49" s="7"/>
      <c r="E49" s="7"/>
      <c r="F49" s="7"/>
      <c r="G49" s="7"/>
      <c r="H49" s="7"/>
      <c r="I49" s="7"/>
      <c r="J49" s="7"/>
      <c r="K49" s="7"/>
      <c r="L49" s="9"/>
      <c r="M49" s="10"/>
      <c r="N49" s="7"/>
      <c r="O49" s="10"/>
      <c r="P49" s="7"/>
      <c r="Q49" s="10"/>
      <c r="R49" s="7"/>
      <c r="S49" s="10"/>
      <c r="T49" s="7"/>
      <c r="U49" s="10"/>
      <c r="V49" s="7"/>
      <c r="W49" s="10"/>
      <c r="X49" s="7"/>
      <c r="Y49" s="10"/>
      <c r="Z49" s="7"/>
      <c r="AA49" s="10"/>
      <c r="AB49" s="7"/>
      <c r="AC49" s="10"/>
      <c r="AD49" s="7"/>
    </row>
    <row r="50" spans="1:30" ht="16.5" customHeight="1" x14ac:dyDescent="0.25">
      <c r="A50" s="7"/>
      <c r="B50" s="7"/>
      <c r="C50" s="7" t="s">
        <v>299</v>
      </c>
      <c r="D50" s="7"/>
      <c r="E50" s="7"/>
      <c r="F50" s="7"/>
      <c r="G50" s="7"/>
      <c r="H50" s="7"/>
      <c r="I50" s="7"/>
      <c r="J50" s="7"/>
      <c r="K50" s="7"/>
      <c r="L50" s="9"/>
      <c r="M50" s="10"/>
      <c r="N50" s="7"/>
      <c r="O50" s="10"/>
      <c r="P50" s="7"/>
      <c r="Q50" s="10"/>
      <c r="R50" s="7"/>
      <c r="S50" s="10"/>
      <c r="T50" s="7"/>
      <c r="U50" s="10"/>
      <c r="V50" s="7"/>
      <c r="W50" s="10"/>
      <c r="X50" s="7"/>
      <c r="Y50" s="10"/>
      <c r="Z50" s="7"/>
      <c r="AA50" s="10"/>
      <c r="AB50" s="7"/>
      <c r="AC50" s="10"/>
      <c r="AD50" s="7"/>
    </row>
    <row r="51" spans="1:30" ht="16.5" customHeight="1" x14ac:dyDescent="0.25">
      <c r="A51" s="7"/>
      <c r="B51" s="7"/>
      <c r="C51" s="7"/>
      <c r="D51" s="7" t="s">
        <v>582</v>
      </c>
      <c r="E51" s="7"/>
      <c r="F51" s="7"/>
      <c r="G51" s="7"/>
      <c r="H51" s="7"/>
      <c r="I51" s="7"/>
      <c r="J51" s="7"/>
      <c r="K51" s="7"/>
      <c r="L51" s="9"/>
      <c r="M51" s="10"/>
      <c r="N51" s="7"/>
      <c r="O51" s="10"/>
      <c r="P51" s="7"/>
      <c r="Q51" s="10"/>
      <c r="R51" s="7"/>
      <c r="S51" s="10"/>
      <c r="T51" s="7"/>
      <c r="U51" s="10"/>
      <c r="V51" s="7"/>
      <c r="W51" s="10"/>
      <c r="X51" s="7"/>
      <c r="Y51" s="10"/>
      <c r="Z51" s="7"/>
      <c r="AA51" s="10"/>
      <c r="AB51" s="7"/>
      <c r="AC51" s="10"/>
      <c r="AD51" s="7"/>
    </row>
    <row r="52" spans="1:30" ht="16.5" customHeight="1" x14ac:dyDescent="0.25">
      <c r="A52" s="7"/>
      <c r="B52" s="7"/>
      <c r="C52" s="7"/>
      <c r="D52" s="7"/>
      <c r="E52" s="7" t="s">
        <v>451</v>
      </c>
      <c r="F52" s="7"/>
      <c r="G52" s="7"/>
      <c r="H52" s="7"/>
      <c r="I52" s="7"/>
      <c r="J52" s="7"/>
      <c r="K52" s="7"/>
      <c r="L52" s="9" t="s">
        <v>300</v>
      </c>
      <c r="M52" s="47">
        <v>8.4</v>
      </c>
      <c r="N52" s="53">
        <v>4.2</v>
      </c>
      <c r="O52" s="31">
        <v>6.1</v>
      </c>
      <c r="P52" s="53">
        <v>2.9</v>
      </c>
      <c r="Q52" s="31">
        <v>7.3</v>
      </c>
      <c r="R52" s="53">
        <v>2.9</v>
      </c>
      <c r="S52" s="47">
        <v>2.1</v>
      </c>
      <c r="T52" s="53">
        <v>1.5</v>
      </c>
      <c r="U52" s="47">
        <v>1.2</v>
      </c>
      <c r="V52" s="53">
        <v>0.9</v>
      </c>
      <c r="W52" s="46">
        <v>0.3</v>
      </c>
      <c r="X52" s="53">
        <v>0.4</v>
      </c>
      <c r="Y52" s="30" t="s">
        <v>337</v>
      </c>
      <c r="Z52" s="7"/>
      <c r="AA52" s="30" t="s">
        <v>337</v>
      </c>
      <c r="AB52" s="7"/>
      <c r="AC52" s="32">
        <v>26.1</v>
      </c>
      <c r="AD52" s="53">
        <v>6</v>
      </c>
    </row>
    <row r="53" spans="1:30" ht="16.5" customHeight="1" x14ac:dyDescent="0.25">
      <c r="A53" s="7"/>
      <c r="B53" s="7"/>
      <c r="C53" s="7"/>
      <c r="D53" s="7"/>
      <c r="E53" s="7" t="s">
        <v>452</v>
      </c>
      <c r="F53" s="7"/>
      <c r="G53" s="7"/>
      <c r="H53" s="7"/>
      <c r="I53" s="7"/>
      <c r="J53" s="7"/>
      <c r="K53" s="7"/>
      <c r="L53" s="9" t="s">
        <v>300</v>
      </c>
      <c r="M53" s="32">
        <v>22.1</v>
      </c>
      <c r="N53" s="53">
        <v>6.3</v>
      </c>
      <c r="O53" s="32">
        <v>19.899999999999999</v>
      </c>
      <c r="P53" s="53">
        <v>5.3</v>
      </c>
      <c r="Q53" s="32">
        <v>14.2</v>
      </c>
      <c r="R53" s="53">
        <v>5.2</v>
      </c>
      <c r="S53" s="31">
        <v>5.6</v>
      </c>
      <c r="T53" s="53">
        <v>2.4</v>
      </c>
      <c r="U53" s="31">
        <v>5.2</v>
      </c>
      <c r="V53" s="53">
        <v>1.8</v>
      </c>
      <c r="W53" s="47">
        <v>1.6</v>
      </c>
      <c r="X53" s="53">
        <v>0.8</v>
      </c>
      <c r="Y53" s="30" t="s">
        <v>337</v>
      </c>
      <c r="Z53" s="7"/>
      <c r="AA53" s="30" t="s">
        <v>337</v>
      </c>
      <c r="AB53" s="7"/>
      <c r="AC53" s="32">
        <v>70.7</v>
      </c>
      <c r="AD53" s="51">
        <v>10.5</v>
      </c>
    </row>
    <row r="54" spans="1:30" ht="16.5" customHeight="1" x14ac:dyDescent="0.25">
      <c r="A54" s="7"/>
      <c r="B54" s="7"/>
      <c r="C54" s="7"/>
      <c r="D54" s="7"/>
      <c r="E54" s="7" t="s">
        <v>453</v>
      </c>
      <c r="F54" s="7"/>
      <c r="G54" s="7"/>
      <c r="H54" s="7"/>
      <c r="I54" s="7"/>
      <c r="J54" s="7"/>
      <c r="K54" s="7"/>
      <c r="L54" s="9" t="s">
        <v>300</v>
      </c>
      <c r="M54" s="32">
        <v>30.5</v>
      </c>
      <c r="N54" s="53">
        <v>8</v>
      </c>
      <c r="O54" s="32">
        <v>26</v>
      </c>
      <c r="P54" s="53">
        <v>6</v>
      </c>
      <c r="Q54" s="32">
        <v>21.5</v>
      </c>
      <c r="R54" s="53">
        <v>6</v>
      </c>
      <c r="S54" s="31">
        <v>7.7</v>
      </c>
      <c r="T54" s="53">
        <v>2.7</v>
      </c>
      <c r="U54" s="31">
        <v>6.4</v>
      </c>
      <c r="V54" s="53">
        <v>1.9</v>
      </c>
      <c r="W54" s="47">
        <v>1.9</v>
      </c>
      <c r="X54" s="53">
        <v>1</v>
      </c>
      <c r="Y54" s="31">
        <v>2.2999999999999998</v>
      </c>
      <c r="Z54" s="53">
        <v>1</v>
      </c>
      <c r="AA54" s="46">
        <v>0.4</v>
      </c>
      <c r="AB54" s="53">
        <v>0.4</v>
      </c>
      <c r="AC54" s="32">
        <v>96.7</v>
      </c>
      <c r="AD54" s="51">
        <v>12.5</v>
      </c>
    </row>
    <row r="55" spans="1:30" ht="16.5" customHeight="1" x14ac:dyDescent="0.25">
      <c r="A55" s="7"/>
      <c r="B55" s="7"/>
      <c r="C55" s="7"/>
      <c r="D55" s="7" t="s">
        <v>583</v>
      </c>
      <c r="E55" s="7"/>
      <c r="F55" s="7"/>
      <c r="G55" s="7"/>
      <c r="H55" s="7"/>
      <c r="I55" s="7"/>
      <c r="J55" s="7"/>
      <c r="K55" s="7"/>
      <c r="L55" s="9"/>
      <c r="M55" s="10"/>
      <c r="N55" s="7"/>
      <c r="O55" s="10"/>
      <c r="P55" s="7"/>
      <c r="Q55" s="10"/>
      <c r="R55" s="7"/>
      <c r="S55" s="10"/>
      <c r="T55" s="7"/>
      <c r="U55" s="10"/>
      <c r="V55" s="7"/>
      <c r="W55" s="10"/>
      <c r="X55" s="7"/>
      <c r="Y55" s="10"/>
      <c r="Z55" s="7"/>
      <c r="AA55" s="10"/>
      <c r="AB55" s="7"/>
      <c r="AC55" s="10"/>
      <c r="AD55" s="7"/>
    </row>
    <row r="56" spans="1:30" ht="16.5" customHeight="1" x14ac:dyDescent="0.25">
      <c r="A56" s="7"/>
      <c r="B56" s="7"/>
      <c r="C56" s="7"/>
      <c r="D56" s="7"/>
      <c r="E56" s="7" t="s">
        <v>451</v>
      </c>
      <c r="F56" s="7"/>
      <c r="G56" s="7"/>
      <c r="H56" s="7"/>
      <c r="I56" s="7"/>
      <c r="J56" s="7"/>
      <c r="K56" s="7"/>
      <c r="L56" s="9" t="s">
        <v>300</v>
      </c>
      <c r="M56" s="32">
        <v>41.4</v>
      </c>
      <c r="N56" s="53">
        <v>8.8000000000000007</v>
      </c>
      <c r="O56" s="32">
        <v>26.5</v>
      </c>
      <c r="P56" s="53">
        <v>5.5</v>
      </c>
      <c r="Q56" s="32">
        <v>32.299999999999997</v>
      </c>
      <c r="R56" s="53">
        <v>5.7</v>
      </c>
      <c r="S56" s="32">
        <v>11.1</v>
      </c>
      <c r="T56" s="53">
        <v>3.3</v>
      </c>
      <c r="U56" s="31">
        <v>8.8000000000000007</v>
      </c>
      <c r="V56" s="53">
        <v>3</v>
      </c>
      <c r="W56" s="31">
        <v>3.3</v>
      </c>
      <c r="X56" s="53">
        <v>1.3</v>
      </c>
      <c r="Y56" s="30" t="s">
        <v>337</v>
      </c>
      <c r="Z56" s="7"/>
      <c r="AA56" s="30" t="s">
        <v>337</v>
      </c>
      <c r="AB56" s="7"/>
      <c r="AC56" s="29">
        <v>126.2</v>
      </c>
      <c r="AD56" s="51">
        <v>12.2</v>
      </c>
    </row>
    <row r="57" spans="1:30" ht="16.5" customHeight="1" x14ac:dyDescent="0.25">
      <c r="A57" s="7"/>
      <c r="B57" s="7"/>
      <c r="C57" s="7"/>
      <c r="D57" s="7"/>
      <c r="E57" s="7" t="s">
        <v>452</v>
      </c>
      <c r="F57" s="7"/>
      <c r="G57" s="7"/>
      <c r="H57" s="7"/>
      <c r="I57" s="7"/>
      <c r="J57" s="7"/>
      <c r="K57" s="7"/>
      <c r="L57" s="9" t="s">
        <v>300</v>
      </c>
      <c r="M57" s="32">
        <v>96.4</v>
      </c>
      <c r="N57" s="51">
        <v>13.7</v>
      </c>
      <c r="O57" s="32">
        <v>76</v>
      </c>
      <c r="P57" s="53">
        <v>8.9</v>
      </c>
      <c r="Q57" s="32">
        <v>61.1</v>
      </c>
      <c r="R57" s="53">
        <v>9.8000000000000007</v>
      </c>
      <c r="S57" s="32">
        <v>25.8</v>
      </c>
      <c r="T57" s="53">
        <v>5.8</v>
      </c>
      <c r="U57" s="32">
        <v>23</v>
      </c>
      <c r="V57" s="53">
        <v>5.2</v>
      </c>
      <c r="W57" s="31">
        <v>9.4</v>
      </c>
      <c r="X57" s="53">
        <v>2.4</v>
      </c>
      <c r="Y57" s="30" t="s">
        <v>337</v>
      </c>
      <c r="Z57" s="7"/>
      <c r="AA57" s="30" t="s">
        <v>337</v>
      </c>
      <c r="AB57" s="7"/>
      <c r="AC57" s="29">
        <v>297.3</v>
      </c>
      <c r="AD57" s="51">
        <v>21.3</v>
      </c>
    </row>
    <row r="58" spans="1:30" ht="16.5" customHeight="1" x14ac:dyDescent="0.25">
      <c r="A58" s="7"/>
      <c r="B58" s="7"/>
      <c r="C58" s="7"/>
      <c r="D58" s="7"/>
      <c r="E58" s="7" t="s">
        <v>453</v>
      </c>
      <c r="F58" s="7"/>
      <c r="G58" s="7"/>
      <c r="H58" s="7"/>
      <c r="I58" s="7"/>
      <c r="J58" s="7"/>
      <c r="K58" s="7"/>
      <c r="L58" s="9" t="s">
        <v>300</v>
      </c>
      <c r="M58" s="29">
        <v>137.9</v>
      </c>
      <c r="N58" s="51">
        <v>16.600000000000001</v>
      </c>
      <c r="O58" s="29">
        <v>102.5</v>
      </c>
      <c r="P58" s="51">
        <v>11.4</v>
      </c>
      <c r="Q58" s="32">
        <v>93.4</v>
      </c>
      <c r="R58" s="51">
        <v>10.5</v>
      </c>
      <c r="S58" s="32">
        <v>36.799999999999997</v>
      </c>
      <c r="T58" s="53">
        <v>6.5</v>
      </c>
      <c r="U58" s="32">
        <v>31.7</v>
      </c>
      <c r="V58" s="53">
        <v>6.7</v>
      </c>
      <c r="W58" s="32">
        <v>12.7</v>
      </c>
      <c r="X58" s="53">
        <v>2.5</v>
      </c>
      <c r="Y58" s="31">
        <v>5.9</v>
      </c>
      <c r="Z58" s="53">
        <v>1.7</v>
      </c>
      <c r="AA58" s="31">
        <v>2.6</v>
      </c>
      <c r="AB58" s="53">
        <v>1.2</v>
      </c>
      <c r="AC58" s="29">
        <v>423.5</v>
      </c>
      <c r="AD58" s="51">
        <v>23.5</v>
      </c>
    </row>
    <row r="59" spans="1:30" ht="16.5" customHeight="1" x14ac:dyDescent="0.25">
      <c r="A59" s="7"/>
      <c r="B59" s="7"/>
      <c r="C59" s="7" t="s">
        <v>301</v>
      </c>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c r="C60" s="7"/>
      <c r="D60" s="7" t="s">
        <v>582</v>
      </c>
      <c r="E60" s="7"/>
      <c r="F60" s="7"/>
      <c r="G60" s="7"/>
      <c r="H60" s="7"/>
      <c r="I60" s="7"/>
      <c r="J60" s="7"/>
      <c r="K60" s="7"/>
      <c r="L60" s="9"/>
      <c r="M60" s="10"/>
      <c r="N60" s="7"/>
      <c r="O60" s="10"/>
      <c r="P60" s="7"/>
      <c r="Q60" s="10"/>
      <c r="R60" s="7"/>
      <c r="S60" s="10"/>
      <c r="T60" s="7"/>
      <c r="U60" s="10"/>
      <c r="V60" s="7"/>
      <c r="W60" s="10"/>
      <c r="X60" s="7"/>
      <c r="Y60" s="10"/>
      <c r="Z60" s="7"/>
      <c r="AA60" s="10"/>
      <c r="AB60" s="7"/>
      <c r="AC60" s="10"/>
      <c r="AD60" s="7"/>
    </row>
    <row r="61" spans="1:30" ht="16.5" customHeight="1" x14ac:dyDescent="0.25">
      <c r="A61" s="7"/>
      <c r="B61" s="7"/>
      <c r="C61" s="7"/>
      <c r="D61" s="7"/>
      <c r="E61" s="7" t="s">
        <v>451</v>
      </c>
      <c r="F61" s="7"/>
      <c r="G61" s="7"/>
      <c r="H61" s="7"/>
      <c r="I61" s="7"/>
      <c r="J61" s="7"/>
      <c r="K61" s="7"/>
      <c r="L61" s="9" t="s">
        <v>216</v>
      </c>
      <c r="M61" s="32">
        <v>20.2</v>
      </c>
      <c r="N61" s="53">
        <v>9.1999999999999993</v>
      </c>
      <c r="O61" s="32">
        <v>22.9</v>
      </c>
      <c r="P61" s="53">
        <v>9.9</v>
      </c>
      <c r="Q61" s="32">
        <v>22.6</v>
      </c>
      <c r="R61" s="53">
        <v>8.8000000000000007</v>
      </c>
      <c r="S61" s="44">
        <v>19</v>
      </c>
      <c r="T61" s="51">
        <v>12.6</v>
      </c>
      <c r="U61" s="44">
        <v>14</v>
      </c>
      <c r="V61" s="51">
        <v>11.2</v>
      </c>
      <c r="W61" s="48">
        <v>10.6</v>
      </c>
      <c r="X61" s="51">
        <v>11.1</v>
      </c>
      <c r="Y61" s="30" t="s">
        <v>337</v>
      </c>
      <c r="Z61" s="7"/>
      <c r="AA61" s="30" t="s">
        <v>337</v>
      </c>
      <c r="AB61" s="7"/>
      <c r="AC61" s="32">
        <v>20.6</v>
      </c>
      <c r="AD61" s="53">
        <v>4.5999999999999996</v>
      </c>
    </row>
    <row r="62" spans="1:30" ht="16.5" customHeight="1" x14ac:dyDescent="0.25">
      <c r="A62" s="7"/>
      <c r="B62" s="7"/>
      <c r="C62" s="7"/>
      <c r="D62" s="7"/>
      <c r="E62" s="7" t="s">
        <v>452</v>
      </c>
      <c r="F62" s="7"/>
      <c r="G62" s="7"/>
      <c r="H62" s="7"/>
      <c r="I62" s="7"/>
      <c r="J62" s="7"/>
      <c r="K62" s="7"/>
      <c r="L62" s="9" t="s">
        <v>216</v>
      </c>
      <c r="M62" s="32">
        <v>22.9</v>
      </c>
      <c r="N62" s="53">
        <v>5.6</v>
      </c>
      <c r="O62" s="32">
        <v>26.2</v>
      </c>
      <c r="P62" s="53">
        <v>6.6</v>
      </c>
      <c r="Q62" s="32">
        <v>23.2</v>
      </c>
      <c r="R62" s="53">
        <v>6.9</v>
      </c>
      <c r="S62" s="32">
        <v>21.6</v>
      </c>
      <c r="T62" s="53">
        <v>8.5</v>
      </c>
      <c r="U62" s="32">
        <v>22.7</v>
      </c>
      <c r="V62" s="53">
        <v>7.4</v>
      </c>
      <c r="W62" s="44">
        <v>16.7</v>
      </c>
      <c r="X62" s="53">
        <v>8.6</v>
      </c>
      <c r="Y62" s="30" t="s">
        <v>337</v>
      </c>
      <c r="Z62" s="7"/>
      <c r="AA62" s="30" t="s">
        <v>337</v>
      </c>
      <c r="AB62" s="7"/>
      <c r="AC62" s="32">
        <v>23.8</v>
      </c>
      <c r="AD62" s="53">
        <v>2.8</v>
      </c>
    </row>
    <row r="63" spans="1:30" ht="16.5" customHeight="1" x14ac:dyDescent="0.25">
      <c r="A63" s="14"/>
      <c r="B63" s="14"/>
      <c r="C63" s="14"/>
      <c r="D63" s="14"/>
      <c r="E63" s="14" t="s">
        <v>453</v>
      </c>
      <c r="F63" s="14"/>
      <c r="G63" s="14"/>
      <c r="H63" s="14"/>
      <c r="I63" s="14"/>
      <c r="J63" s="14"/>
      <c r="K63" s="14"/>
      <c r="L63" s="15" t="s">
        <v>216</v>
      </c>
      <c r="M63" s="33">
        <v>22.1</v>
      </c>
      <c r="N63" s="54">
        <v>5.0999999999999996</v>
      </c>
      <c r="O63" s="33">
        <v>25.4</v>
      </c>
      <c r="P63" s="54">
        <v>5.6</v>
      </c>
      <c r="Q63" s="33">
        <v>23</v>
      </c>
      <c r="R63" s="54">
        <v>5.8</v>
      </c>
      <c r="S63" s="33">
        <v>20.8</v>
      </c>
      <c r="T63" s="54">
        <v>6.4</v>
      </c>
      <c r="U63" s="33">
        <v>20.3</v>
      </c>
      <c r="V63" s="54">
        <v>6</v>
      </c>
      <c r="W63" s="45">
        <v>15.1</v>
      </c>
      <c r="X63" s="54">
        <v>7.6</v>
      </c>
      <c r="Y63" s="33">
        <v>39</v>
      </c>
      <c r="Z63" s="52">
        <v>13.6</v>
      </c>
      <c r="AA63" s="45">
        <v>15.9</v>
      </c>
      <c r="AB63" s="52">
        <v>13.3</v>
      </c>
      <c r="AC63" s="33">
        <v>22.8</v>
      </c>
      <c r="AD63" s="54">
        <v>2.4</v>
      </c>
    </row>
    <row r="64" spans="1:30" ht="4.5" customHeight="1" x14ac:dyDescent="0.25">
      <c r="A64" s="27"/>
      <c r="B64" s="27"/>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6.5" customHeight="1" x14ac:dyDescent="0.25">
      <c r="A65" s="27"/>
      <c r="B65" s="27"/>
      <c r="C65" s="67" t="s">
        <v>355</v>
      </c>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row>
    <row r="66" spans="1:30" ht="4.5" customHeight="1" x14ac:dyDescent="0.25">
      <c r="A66" s="27"/>
      <c r="B66" s="27"/>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6.5" customHeight="1" x14ac:dyDescent="0.25">
      <c r="A67" s="55"/>
      <c r="B67" s="55"/>
      <c r="C67" s="67" t="s">
        <v>456</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ht="16.5" customHeight="1" x14ac:dyDescent="0.25">
      <c r="A68" s="55"/>
      <c r="B68" s="55"/>
      <c r="C68" s="67" t="s">
        <v>457</v>
      </c>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row>
    <row r="69" spans="1:30" ht="4.5" customHeight="1" x14ac:dyDescent="0.25">
      <c r="A69" s="27"/>
      <c r="B69" s="27"/>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29.4" customHeight="1" x14ac:dyDescent="0.25">
      <c r="A70" s="27" t="s">
        <v>139</v>
      </c>
      <c r="B70" s="27"/>
      <c r="C70" s="67" t="s">
        <v>307</v>
      </c>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1:30" ht="29.4" customHeight="1" x14ac:dyDescent="0.25">
      <c r="A71" s="27" t="s">
        <v>141</v>
      </c>
      <c r="B71" s="27"/>
      <c r="C71" s="67" t="s">
        <v>459</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1:30" ht="16.5" customHeight="1" x14ac:dyDescent="0.25">
      <c r="A72" s="27" t="s">
        <v>144</v>
      </c>
      <c r="B72" s="27"/>
      <c r="C72" s="67" t="s">
        <v>308</v>
      </c>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1:30" ht="16.5" customHeight="1" x14ac:dyDescent="0.25">
      <c r="A73" s="27" t="s">
        <v>146</v>
      </c>
      <c r="B73" s="27"/>
      <c r="C73" s="67" t="s">
        <v>584</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ht="16.5" customHeight="1" x14ac:dyDescent="0.25">
      <c r="A74" s="27" t="s">
        <v>150</v>
      </c>
      <c r="B74" s="27"/>
      <c r="C74" s="67" t="s">
        <v>585</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ht="29.4" customHeight="1" x14ac:dyDescent="0.25">
      <c r="A75" s="27" t="s">
        <v>152</v>
      </c>
      <c r="B75" s="27"/>
      <c r="C75" s="67" t="s">
        <v>463</v>
      </c>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row>
    <row r="76" spans="1:30" ht="29.4" customHeight="1" x14ac:dyDescent="0.25">
      <c r="A76" s="27" t="s">
        <v>155</v>
      </c>
      <c r="B76" s="27"/>
      <c r="C76" s="67" t="s">
        <v>309</v>
      </c>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row>
    <row r="77" spans="1:30" ht="16.5" customHeight="1" x14ac:dyDescent="0.25">
      <c r="A77" s="27" t="s">
        <v>467</v>
      </c>
      <c r="B77" s="27"/>
      <c r="C77" s="67" t="s">
        <v>468</v>
      </c>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1:30" ht="16.5" customHeight="1" x14ac:dyDescent="0.25">
      <c r="A78" s="27" t="s">
        <v>469</v>
      </c>
      <c r="B78" s="27"/>
      <c r="C78" s="67" t="s">
        <v>470</v>
      </c>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row>
    <row r="79" spans="1:30" ht="4.5" customHeight="1" x14ac:dyDescent="0.25"/>
    <row r="80" spans="1:30" ht="16.5" customHeight="1" x14ac:dyDescent="0.25">
      <c r="A80" s="28" t="s">
        <v>167</v>
      </c>
      <c r="B80" s="27"/>
      <c r="C80" s="27"/>
      <c r="D80" s="27"/>
      <c r="E80" s="67" t="s">
        <v>471</v>
      </c>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row>
  </sheetData>
  <mergeCells count="23">
    <mergeCell ref="W2:X2"/>
    <mergeCell ref="Y2:Z2"/>
    <mergeCell ref="AA2:AB2"/>
    <mergeCell ref="AC2:AD2"/>
    <mergeCell ref="K1:AD1"/>
    <mergeCell ref="M2:N2"/>
    <mergeCell ref="O2:P2"/>
    <mergeCell ref="Q2:R2"/>
    <mergeCell ref="S2:T2"/>
    <mergeCell ref="U2:V2"/>
    <mergeCell ref="C65:AD65"/>
    <mergeCell ref="C67:AD67"/>
    <mergeCell ref="C68:AD68"/>
    <mergeCell ref="C70:AD70"/>
    <mergeCell ref="C71:AD71"/>
    <mergeCell ref="C77:AD77"/>
    <mergeCell ref="C78:AD78"/>
    <mergeCell ref="E80:AD80"/>
    <mergeCell ref="C72:AD72"/>
    <mergeCell ref="C73:AD73"/>
    <mergeCell ref="C74:AD74"/>
    <mergeCell ref="C75:AD75"/>
    <mergeCell ref="C76:AD76"/>
  </mergeCells>
  <pageMargins left="0.7" right="0.7" top="0.75" bottom="0.75" header="0.3" footer="0.3"/>
  <pageSetup paperSize="9" fitToHeight="0" orientation="landscape" horizontalDpi="300" verticalDpi="300"/>
  <headerFooter scaleWithDoc="0" alignWithMargins="0">
    <oddHeader>&amp;C&amp;"Arial"&amp;8TABLE 15A.27</oddHeader>
    <oddFooter>&amp;L&amp;"Arial"&amp;8REPORT ON
GOVERNMENT
SERVICES 2022&amp;R&amp;"Arial"&amp;8SERVICES FOR PEOPLE
WITH DISABILITY
PAGE &amp;B&amp;P&amp;B</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D81"/>
  <sheetViews>
    <sheetView showGridLines="0" workbookViewId="0"/>
  </sheetViews>
  <sheetFormatPr defaultRowHeight="13.2" x14ac:dyDescent="0.25"/>
  <cols>
    <col min="1" max="10" width="1.6640625" customWidth="1"/>
    <col min="11" max="11" width="16.33203125" customWidth="1"/>
    <col min="12" max="12" width="5.44140625" customWidth="1"/>
    <col min="13" max="13" width="6.5546875" customWidth="1"/>
    <col min="14" max="14" width="6.109375" customWidth="1"/>
    <col min="15" max="15" width="6.5546875" customWidth="1"/>
    <col min="16" max="16" width="6.109375" customWidth="1"/>
    <col min="17" max="17" width="6.5546875" customWidth="1"/>
    <col min="18" max="18" width="6.109375" customWidth="1"/>
    <col min="19" max="19" width="6.5546875" customWidth="1"/>
    <col min="20" max="20" width="6.109375" customWidth="1"/>
    <col min="21" max="21" width="6.5546875" customWidth="1"/>
    <col min="22" max="22" width="6.109375" customWidth="1"/>
    <col min="23" max="23" width="6.5546875" customWidth="1"/>
    <col min="24" max="24" width="6.109375" customWidth="1"/>
    <col min="25" max="25" width="6.5546875" customWidth="1"/>
    <col min="26" max="26" width="6.109375" customWidth="1"/>
    <col min="27" max="27" width="6.5546875" customWidth="1"/>
    <col min="28" max="28" width="6.109375" customWidth="1"/>
    <col min="29" max="29" width="6.5546875" customWidth="1"/>
    <col min="30" max="30" width="6.109375" customWidth="1"/>
  </cols>
  <sheetData>
    <row r="1" spans="1:30" ht="33.9" customHeight="1" x14ac:dyDescent="0.25">
      <c r="A1" s="8" t="s">
        <v>586</v>
      </c>
      <c r="B1" s="8"/>
      <c r="C1" s="8"/>
      <c r="D1" s="8"/>
      <c r="E1" s="8"/>
      <c r="F1" s="8"/>
      <c r="G1" s="8"/>
      <c r="H1" s="8"/>
      <c r="I1" s="8"/>
      <c r="J1" s="8"/>
      <c r="K1" s="72" t="s">
        <v>587</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580</v>
      </c>
      <c r="AB2" s="76"/>
      <c r="AC2" s="75" t="s">
        <v>103</v>
      </c>
      <c r="AD2" s="76"/>
    </row>
    <row r="3" spans="1:30" ht="16.5" customHeight="1" x14ac:dyDescent="0.25">
      <c r="A3" s="7" t="s">
        <v>581</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297</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299</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582</v>
      </c>
      <c r="E6" s="7"/>
      <c r="F6" s="7"/>
      <c r="G6" s="7"/>
      <c r="H6" s="7"/>
      <c r="I6" s="7"/>
      <c r="J6" s="7"/>
      <c r="K6" s="7"/>
      <c r="L6" s="9"/>
      <c r="M6" s="10"/>
      <c r="N6" s="7"/>
      <c r="O6" s="10"/>
      <c r="P6" s="7"/>
      <c r="Q6" s="10"/>
      <c r="R6" s="7"/>
      <c r="S6" s="10"/>
      <c r="T6" s="7"/>
      <c r="U6" s="10"/>
      <c r="V6" s="7"/>
      <c r="W6" s="10"/>
      <c r="X6" s="7"/>
      <c r="Y6" s="10"/>
      <c r="Z6" s="7"/>
      <c r="AA6" s="10"/>
      <c r="AB6" s="7"/>
      <c r="AC6" s="10"/>
      <c r="AD6" s="7"/>
    </row>
    <row r="7" spans="1:30" ht="16.5" customHeight="1" x14ac:dyDescent="0.25">
      <c r="A7" s="7"/>
      <c r="B7" s="7"/>
      <c r="C7" s="7"/>
      <c r="D7" s="7"/>
      <c r="E7" s="7" t="s">
        <v>334</v>
      </c>
      <c r="F7" s="7"/>
      <c r="G7" s="7"/>
      <c r="H7" s="7"/>
      <c r="I7" s="7"/>
      <c r="J7" s="7"/>
      <c r="K7" s="7"/>
      <c r="L7" s="9" t="s">
        <v>300</v>
      </c>
      <c r="M7" s="32">
        <v>39.299999999999997</v>
      </c>
      <c r="N7" s="51">
        <v>10.5</v>
      </c>
      <c r="O7" s="32">
        <v>37.299999999999997</v>
      </c>
      <c r="P7" s="51">
        <v>10.1</v>
      </c>
      <c r="Q7" s="32">
        <v>14.3</v>
      </c>
      <c r="R7" s="53">
        <v>5.8</v>
      </c>
      <c r="S7" s="31">
        <v>8.1999999999999993</v>
      </c>
      <c r="T7" s="53">
        <v>2.6</v>
      </c>
      <c r="U7" s="47">
        <v>5</v>
      </c>
      <c r="V7" s="53">
        <v>4.5</v>
      </c>
      <c r="W7" s="30" t="s">
        <v>128</v>
      </c>
      <c r="X7" s="7"/>
      <c r="Y7" s="46">
        <v>2.2000000000000002</v>
      </c>
      <c r="Z7" s="50" t="s">
        <v>337</v>
      </c>
      <c r="AA7" s="30" t="s">
        <v>128</v>
      </c>
      <c r="AB7" s="7"/>
      <c r="AC7" s="29">
        <v>102.6</v>
      </c>
      <c r="AD7" s="51">
        <v>15.5</v>
      </c>
    </row>
    <row r="8" spans="1:30" ht="16.5" customHeight="1" x14ac:dyDescent="0.25">
      <c r="A8" s="7"/>
      <c r="B8" s="7"/>
      <c r="C8" s="7"/>
      <c r="D8" s="7"/>
      <c r="E8" s="7" t="s">
        <v>588</v>
      </c>
      <c r="F8" s="7"/>
      <c r="G8" s="7"/>
      <c r="H8" s="7"/>
      <c r="I8" s="7"/>
      <c r="J8" s="7"/>
      <c r="K8" s="7"/>
      <c r="L8" s="9" t="s">
        <v>300</v>
      </c>
      <c r="M8" s="32">
        <v>15.1</v>
      </c>
      <c r="N8" s="53">
        <v>6.8</v>
      </c>
      <c r="O8" s="47">
        <v>8.6</v>
      </c>
      <c r="P8" s="53">
        <v>4.8</v>
      </c>
      <c r="Q8" s="47">
        <v>9.4</v>
      </c>
      <c r="R8" s="53">
        <v>5.0999999999999996</v>
      </c>
      <c r="S8" s="47">
        <v>2.6</v>
      </c>
      <c r="T8" s="53">
        <v>2.2999999999999998</v>
      </c>
      <c r="U8" s="46">
        <v>3.6</v>
      </c>
      <c r="V8" s="50" t="s">
        <v>337</v>
      </c>
      <c r="W8" s="47">
        <v>3.5</v>
      </c>
      <c r="X8" s="53">
        <v>2.7</v>
      </c>
      <c r="Y8" s="30" t="s">
        <v>128</v>
      </c>
      <c r="Z8" s="7"/>
      <c r="AA8" s="46">
        <v>2.7</v>
      </c>
      <c r="AB8" s="50" t="s">
        <v>337</v>
      </c>
      <c r="AC8" s="32">
        <v>41.6</v>
      </c>
      <c r="AD8" s="51">
        <v>10.1</v>
      </c>
    </row>
    <row r="9" spans="1:30" ht="16.5" customHeight="1" x14ac:dyDescent="0.25">
      <c r="A9" s="7"/>
      <c r="B9" s="7"/>
      <c r="C9" s="7"/>
      <c r="D9" s="7"/>
      <c r="E9" s="7" t="s">
        <v>499</v>
      </c>
      <c r="F9" s="7"/>
      <c r="G9" s="7"/>
      <c r="H9" s="7"/>
      <c r="I9" s="7"/>
      <c r="J9" s="7"/>
      <c r="K9" s="7"/>
      <c r="L9" s="9" t="s">
        <v>300</v>
      </c>
      <c r="M9" s="32">
        <v>52.7</v>
      </c>
      <c r="N9" s="51">
        <v>12.4</v>
      </c>
      <c r="O9" s="32">
        <v>44.9</v>
      </c>
      <c r="P9" s="51">
        <v>11.1</v>
      </c>
      <c r="Q9" s="32">
        <v>24.7</v>
      </c>
      <c r="R9" s="53">
        <v>6.9</v>
      </c>
      <c r="S9" s="32">
        <v>11.2</v>
      </c>
      <c r="T9" s="53">
        <v>3.4</v>
      </c>
      <c r="U9" s="47">
        <v>7.1</v>
      </c>
      <c r="V9" s="53">
        <v>5.7</v>
      </c>
      <c r="W9" s="47">
        <v>3.5</v>
      </c>
      <c r="X9" s="53">
        <v>2.7</v>
      </c>
      <c r="Y9" s="46">
        <v>2.2000000000000002</v>
      </c>
      <c r="Z9" s="50" t="s">
        <v>337</v>
      </c>
      <c r="AA9" s="46">
        <v>2.7</v>
      </c>
      <c r="AB9" s="50" t="s">
        <v>337</v>
      </c>
      <c r="AC9" s="29">
        <v>144.19999999999999</v>
      </c>
      <c r="AD9" s="51">
        <v>17.5</v>
      </c>
    </row>
    <row r="10" spans="1:30" ht="16.5" customHeight="1" x14ac:dyDescent="0.25">
      <c r="A10" s="7"/>
      <c r="B10" s="7"/>
      <c r="C10" s="7"/>
      <c r="D10" s="7" t="s">
        <v>583</v>
      </c>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16.5" customHeight="1" x14ac:dyDescent="0.25">
      <c r="A11" s="7"/>
      <c r="B11" s="7"/>
      <c r="C11" s="7"/>
      <c r="D11" s="7"/>
      <c r="E11" s="7" t="s">
        <v>334</v>
      </c>
      <c r="F11" s="7"/>
      <c r="G11" s="7"/>
      <c r="H11" s="7"/>
      <c r="I11" s="7"/>
      <c r="J11" s="7"/>
      <c r="K11" s="7"/>
      <c r="L11" s="9" t="s">
        <v>300</v>
      </c>
      <c r="M11" s="32">
        <v>97.2</v>
      </c>
      <c r="N11" s="51">
        <v>16</v>
      </c>
      <c r="O11" s="32">
        <v>94</v>
      </c>
      <c r="P11" s="51">
        <v>13.3</v>
      </c>
      <c r="Q11" s="32">
        <v>61.9</v>
      </c>
      <c r="R11" s="51">
        <v>12.5</v>
      </c>
      <c r="S11" s="32">
        <v>28</v>
      </c>
      <c r="T11" s="53">
        <v>4.4000000000000004</v>
      </c>
      <c r="U11" s="44">
        <v>15.6</v>
      </c>
      <c r="V11" s="53">
        <v>8.3000000000000007</v>
      </c>
      <c r="W11" s="30" t="s">
        <v>128</v>
      </c>
      <c r="X11" s="7"/>
      <c r="Y11" s="31">
        <v>8.5</v>
      </c>
      <c r="Z11" s="53">
        <v>3.7</v>
      </c>
      <c r="AA11" s="30" t="s">
        <v>128</v>
      </c>
      <c r="AB11" s="7"/>
      <c r="AC11" s="29">
        <v>307.60000000000002</v>
      </c>
      <c r="AD11" s="51">
        <v>28.3</v>
      </c>
    </row>
    <row r="12" spans="1:30" ht="16.5" customHeight="1" x14ac:dyDescent="0.25">
      <c r="A12" s="7"/>
      <c r="B12" s="7"/>
      <c r="C12" s="7"/>
      <c r="D12" s="7"/>
      <c r="E12" s="7" t="s">
        <v>588</v>
      </c>
      <c r="F12" s="7"/>
      <c r="G12" s="7"/>
      <c r="H12" s="7"/>
      <c r="I12" s="7"/>
      <c r="J12" s="7"/>
      <c r="K12" s="7"/>
      <c r="L12" s="9" t="s">
        <v>300</v>
      </c>
      <c r="M12" s="32">
        <v>40.6</v>
      </c>
      <c r="N12" s="51">
        <v>10.199999999999999</v>
      </c>
      <c r="O12" s="32">
        <v>27.5</v>
      </c>
      <c r="P12" s="53">
        <v>7.7</v>
      </c>
      <c r="Q12" s="32">
        <v>40.799999999999997</v>
      </c>
      <c r="R12" s="51">
        <v>11</v>
      </c>
      <c r="S12" s="31">
        <v>8.8000000000000007</v>
      </c>
      <c r="T12" s="53">
        <v>3.2</v>
      </c>
      <c r="U12" s="46">
        <v>4.4000000000000004</v>
      </c>
      <c r="V12" s="50" t="s">
        <v>337</v>
      </c>
      <c r="W12" s="32">
        <v>13.4</v>
      </c>
      <c r="X12" s="53">
        <v>4.4000000000000004</v>
      </c>
      <c r="Y12" s="30" t="s">
        <v>128</v>
      </c>
      <c r="Z12" s="7"/>
      <c r="AA12" s="46">
        <v>3.6</v>
      </c>
      <c r="AB12" s="50" t="s">
        <v>337</v>
      </c>
      <c r="AC12" s="29">
        <v>141.69999999999999</v>
      </c>
      <c r="AD12" s="51">
        <v>19.2</v>
      </c>
    </row>
    <row r="13" spans="1:30" ht="16.5" customHeight="1" x14ac:dyDescent="0.25">
      <c r="A13" s="7"/>
      <c r="B13" s="7"/>
      <c r="C13" s="7"/>
      <c r="D13" s="7"/>
      <c r="E13" s="7" t="s">
        <v>499</v>
      </c>
      <c r="F13" s="7"/>
      <c r="G13" s="7"/>
      <c r="H13" s="7"/>
      <c r="I13" s="7"/>
      <c r="J13" s="7"/>
      <c r="K13" s="7"/>
      <c r="L13" s="9" t="s">
        <v>300</v>
      </c>
      <c r="M13" s="29">
        <v>138.9</v>
      </c>
      <c r="N13" s="51">
        <v>16.3</v>
      </c>
      <c r="O13" s="29">
        <v>123.6</v>
      </c>
      <c r="P13" s="51">
        <v>14.3</v>
      </c>
      <c r="Q13" s="29">
        <v>104.6</v>
      </c>
      <c r="R13" s="51">
        <v>17</v>
      </c>
      <c r="S13" s="32">
        <v>36.700000000000003</v>
      </c>
      <c r="T13" s="53">
        <v>5.2</v>
      </c>
      <c r="U13" s="32">
        <v>23.6</v>
      </c>
      <c r="V13" s="53">
        <v>9.4</v>
      </c>
      <c r="W13" s="32">
        <v>13.4</v>
      </c>
      <c r="X13" s="53">
        <v>4.4000000000000004</v>
      </c>
      <c r="Y13" s="31">
        <v>8.5</v>
      </c>
      <c r="Z13" s="53">
        <v>3.7</v>
      </c>
      <c r="AA13" s="46">
        <v>3.6</v>
      </c>
      <c r="AB13" s="50" t="s">
        <v>337</v>
      </c>
      <c r="AC13" s="29">
        <v>450.3</v>
      </c>
      <c r="AD13" s="51">
        <v>30.9</v>
      </c>
    </row>
    <row r="14" spans="1:30" ht="16.5" customHeight="1" x14ac:dyDescent="0.25">
      <c r="A14" s="7"/>
      <c r="B14" s="7"/>
      <c r="C14" s="7" t="s">
        <v>301</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582</v>
      </c>
      <c r="E15" s="7"/>
      <c r="F15" s="7"/>
      <c r="G15" s="7"/>
      <c r="H15" s="7"/>
      <c r="I15" s="7"/>
      <c r="J15" s="7"/>
      <c r="K15" s="7"/>
      <c r="L15" s="9"/>
      <c r="M15" s="10"/>
      <c r="N15" s="7"/>
      <c r="O15" s="10"/>
      <c r="P15" s="7"/>
      <c r="Q15" s="10"/>
      <c r="R15" s="7"/>
      <c r="S15" s="10"/>
      <c r="T15" s="7"/>
      <c r="U15" s="10"/>
      <c r="V15" s="7"/>
      <c r="W15" s="10"/>
      <c r="X15" s="7"/>
      <c r="Y15" s="10"/>
      <c r="Z15" s="7"/>
      <c r="AA15" s="10"/>
      <c r="AB15" s="7"/>
      <c r="AC15" s="10"/>
      <c r="AD15" s="7"/>
    </row>
    <row r="16" spans="1:30" ht="16.5" customHeight="1" x14ac:dyDescent="0.25">
      <c r="A16" s="7"/>
      <c r="B16" s="7"/>
      <c r="C16" s="7"/>
      <c r="D16" s="7"/>
      <c r="E16" s="7" t="s">
        <v>334</v>
      </c>
      <c r="F16" s="7"/>
      <c r="G16" s="7"/>
      <c r="H16" s="7"/>
      <c r="I16" s="7"/>
      <c r="J16" s="7"/>
      <c r="K16" s="7"/>
      <c r="L16" s="9" t="s">
        <v>216</v>
      </c>
      <c r="M16" s="32">
        <v>40.4</v>
      </c>
      <c r="N16" s="53">
        <v>8.5</v>
      </c>
      <c r="O16" s="32">
        <v>39.700000000000003</v>
      </c>
      <c r="P16" s="53">
        <v>9.1999999999999993</v>
      </c>
      <c r="Q16" s="32">
        <v>23.1</v>
      </c>
      <c r="R16" s="53">
        <v>8.1999999999999993</v>
      </c>
      <c r="S16" s="32">
        <v>29.3</v>
      </c>
      <c r="T16" s="53">
        <v>8.1</v>
      </c>
      <c r="U16" s="44">
        <v>32.1</v>
      </c>
      <c r="V16" s="51">
        <v>23.5</v>
      </c>
      <c r="W16" s="30" t="s">
        <v>128</v>
      </c>
      <c r="X16" s="7"/>
      <c r="Y16" s="48">
        <v>25.9</v>
      </c>
      <c r="Z16" s="51">
        <v>25.4</v>
      </c>
      <c r="AA16" s="30" t="s">
        <v>128</v>
      </c>
      <c r="AB16" s="7"/>
      <c r="AC16" s="32">
        <v>33.4</v>
      </c>
      <c r="AD16" s="53">
        <v>4</v>
      </c>
    </row>
    <row r="17" spans="1:30" ht="16.5" customHeight="1" x14ac:dyDescent="0.25">
      <c r="A17" s="7"/>
      <c r="B17" s="7"/>
      <c r="C17" s="7"/>
      <c r="D17" s="7"/>
      <c r="E17" s="7" t="s">
        <v>588</v>
      </c>
      <c r="F17" s="7"/>
      <c r="G17" s="7"/>
      <c r="H17" s="7"/>
      <c r="I17" s="7"/>
      <c r="J17" s="7"/>
      <c r="K17" s="7"/>
      <c r="L17" s="9" t="s">
        <v>216</v>
      </c>
      <c r="M17" s="32">
        <v>37.200000000000003</v>
      </c>
      <c r="N17" s="51">
        <v>13.9</v>
      </c>
      <c r="O17" s="32">
        <v>31.3</v>
      </c>
      <c r="P17" s="51">
        <v>15</v>
      </c>
      <c r="Q17" s="32">
        <v>23</v>
      </c>
      <c r="R17" s="51">
        <v>10.9</v>
      </c>
      <c r="S17" s="44">
        <v>29.5</v>
      </c>
      <c r="T17" s="51">
        <v>24.3</v>
      </c>
      <c r="U17" s="44">
        <v>81.8</v>
      </c>
      <c r="V17" s="51">
        <v>41.2</v>
      </c>
      <c r="W17" s="44">
        <v>26.1</v>
      </c>
      <c r="X17" s="51">
        <v>18.100000000000001</v>
      </c>
      <c r="Y17" s="30" t="s">
        <v>128</v>
      </c>
      <c r="Z17" s="7"/>
      <c r="AA17" s="44">
        <v>75</v>
      </c>
      <c r="AB17" s="51">
        <v>55.1</v>
      </c>
      <c r="AC17" s="32">
        <v>29.4</v>
      </c>
      <c r="AD17" s="53">
        <v>5.9</v>
      </c>
    </row>
    <row r="18" spans="1:30" ht="16.5" customHeight="1" x14ac:dyDescent="0.25">
      <c r="A18" s="7"/>
      <c r="B18" s="7"/>
      <c r="C18" s="7"/>
      <c r="D18" s="7"/>
      <c r="E18" s="7" t="s">
        <v>499</v>
      </c>
      <c r="F18" s="7"/>
      <c r="G18" s="7"/>
      <c r="H18" s="7"/>
      <c r="I18" s="7"/>
      <c r="J18" s="7"/>
      <c r="K18" s="7"/>
      <c r="L18" s="9" t="s">
        <v>216</v>
      </c>
      <c r="M18" s="32">
        <v>37.9</v>
      </c>
      <c r="N18" s="53">
        <v>7.7</v>
      </c>
      <c r="O18" s="32">
        <v>36.299999999999997</v>
      </c>
      <c r="P18" s="53">
        <v>7.9</v>
      </c>
      <c r="Q18" s="32">
        <v>23.6</v>
      </c>
      <c r="R18" s="53">
        <v>5.3</v>
      </c>
      <c r="S18" s="32">
        <v>30.5</v>
      </c>
      <c r="T18" s="53">
        <v>8.1</v>
      </c>
      <c r="U18" s="44">
        <v>30.1</v>
      </c>
      <c r="V18" s="51">
        <v>21.2</v>
      </c>
      <c r="W18" s="44">
        <v>26.1</v>
      </c>
      <c r="X18" s="51">
        <v>18.100000000000001</v>
      </c>
      <c r="Y18" s="48">
        <v>25.9</v>
      </c>
      <c r="Z18" s="51">
        <v>25.4</v>
      </c>
      <c r="AA18" s="44">
        <v>75</v>
      </c>
      <c r="AB18" s="51">
        <v>55.1</v>
      </c>
      <c r="AC18" s="32">
        <v>32</v>
      </c>
      <c r="AD18" s="53">
        <v>3.2</v>
      </c>
    </row>
    <row r="19" spans="1:30" ht="16.5" customHeight="1" x14ac:dyDescent="0.25">
      <c r="A19" s="7"/>
      <c r="B19" s="7" t="s">
        <v>305</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299</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582</v>
      </c>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5">
      <c r="A22" s="7"/>
      <c r="B22" s="7"/>
      <c r="C22" s="7"/>
      <c r="D22" s="7"/>
      <c r="E22" s="7" t="s">
        <v>334</v>
      </c>
      <c r="F22" s="7"/>
      <c r="G22" s="7"/>
      <c r="H22" s="7"/>
      <c r="I22" s="7"/>
      <c r="J22" s="7"/>
      <c r="K22" s="7"/>
      <c r="L22" s="9" t="s">
        <v>300</v>
      </c>
      <c r="M22" s="32">
        <v>26</v>
      </c>
      <c r="N22" s="53">
        <v>7.6</v>
      </c>
      <c r="O22" s="32">
        <v>15.3</v>
      </c>
      <c r="P22" s="53">
        <v>5.4</v>
      </c>
      <c r="Q22" s="32">
        <v>15.1</v>
      </c>
      <c r="R22" s="53">
        <v>5.2</v>
      </c>
      <c r="S22" s="31">
        <v>7.5</v>
      </c>
      <c r="T22" s="53">
        <v>3.5</v>
      </c>
      <c r="U22" s="31">
        <v>5.2</v>
      </c>
      <c r="V22" s="53">
        <v>2.5</v>
      </c>
      <c r="W22" s="30" t="s">
        <v>128</v>
      </c>
      <c r="X22" s="7"/>
      <c r="Y22" s="31">
        <v>1.9</v>
      </c>
      <c r="Z22" s="53">
        <v>0.9</v>
      </c>
      <c r="AA22" s="30" t="s">
        <v>128</v>
      </c>
      <c r="AB22" s="7"/>
      <c r="AC22" s="32">
        <v>73.3</v>
      </c>
      <c r="AD22" s="51">
        <v>10.6</v>
      </c>
    </row>
    <row r="23" spans="1:30" ht="16.5" customHeight="1" x14ac:dyDescent="0.25">
      <c r="A23" s="7"/>
      <c r="B23" s="7"/>
      <c r="C23" s="7"/>
      <c r="D23" s="7"/>
      <c r="E23" s="7" t="s">
        <v>588</v>
      </c>
      <c r="F23" s="7"/>
      <c r="G23" s="7"/>
      <c r="H23" s="7"/>
      <c r="I23" s="7"/>
      <c r="J23" s="7"/>
      <c r="K23" s="7"/>
      <c r="L23" s="9" t="s">
        <v>300</v>
      </c>
      <c r="M23" s="47">
        <v>6.8</v>
      </c>
      <c r="N23" s="53">
        <v>5.4</v>
      </c>
      <c r="O23" s="44">
        <v>11.2</v>
      </c>
      <c r="P23" s="53">
        <v>6.1</v>
      </c>
      <c r="Q23" s="31">
        <v>8.6999999999999993</v>
      </c>
      <c r="R23" s="53">
        <v>4</v>
      </c>
      <c r="S23" s="47">
        <v>4.7</v>
      </c>
      <c r="T23" s="53">
        <v>2.4</v>
      </c>
      <c r="U23" s="47">
        <v>1.9</v>
      </c>
      <c r="V23" s="53">
        <v>1.5</v>
      </c>
      <c r="W23" s="31">
        <v>3.2</v>
      </c>
      <c r="X23" s="53">
        <v>1.4</v>
      </c>
      <c r="Y23" s="31" t="s">
        <v>110</v>
      </c>
      <c r="Z23" s="7"/>
      <c r="AA23" s="47">
        <v>0.6</v>
      </c>
      <c r="AB23" s="53">
        <v>0.5</v>
      </c>
      <c r="AC23" s="32">
        <v>37.5</v>
      </c>
      <c r="AD23" s="53">
        <v>8.6999999999999993</v>
      </c>
    </row>
    <row r="24" spans="1:30" ht="16.5" customHeight="1" x14ac:dyDescent="0.25">
      <c r="A24" s="7"/>
      <c r="B24" s="7"/>
      <c r="C24" s="7"/>
      <c r="D24" s="7"/>
      <c r="E24" s="7" t="s">
        <v>499</v>
      </c>
      <c r="F24" s="7"/>
      <c r="G24" s="7"/>
      <c r="H24" s="7"/>
      <c r="I24" s="7"/>
      <c r="J24" s="7"/>
      <c r="K24" s="7"/>
      <c r="L24" s="9" t="s">
        <v>300</v>
      </c>
      <c r="M24" s="32">
        <v>35.1</v>
      </c>
      <c r="N24" s="51">
        <v>10</v>
      </c>
      <c r="O24" s="32">
        <v>25.4</v>
      </c>
      <c r="P24" s="53">
        <v>7.9</v>
      </c>
      <c r="Q24" s="32">
        <v>21.8</v>
      </c>
      <c r="R24" s="53">
        <v>6.8</v>
      </c>
      <c r="S24" s="32">
        <v>12.5</v>
      </c>
      <c r="T24" s="53">
        <v>4.2</v>
      </c>
      <c r="U24" s="31">
        <v>7.3</v>
      </c>
      <c r="V24" s="53">
        <v>2.8</v>
      </c>
      <c r="W24" s="31">
        <v>3.2</v>
      </c>
      <c r="X24" s="53">
        <v>1.4</v>
      </c>
      <c r="Y24" s="31">
        <v>1.9</v>
      </c>
      <c r="Z24" s="53">
        <v>0.9</v>
      </c>
      <c r="AA24" s="47">
        <v>0.6</v>
      </c>
      <c r="AB24" s="53">
        <v>0.5</v>
      </c>
      <c r="AC24" s="29">
        <v>109.8</v>
      </c>
      <c r="AD24" s="51">
        <v>14.7</v>
      </c>
    </row>
    <row r="25" spans="1:30" ht="16.5" customHeight="1" x14ac:dyDescent="0.25">
      <c r="A25" s="7"/>
      <c r="B25" s="7"/>
      <c r="C25" s="7"/>
      <c r="D25" s="7" t="s">
        <v>583</v>
      </c>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c r="D26" s="7"/>
      <c r="E26" s="7" t="s">
        <v>334</v>
      </c>
      <c r="F26" s="7"/>
      <c r="G26" s="7"/>
      <c r="H26" s="7"/>
      <c r="I26" s="7"/>
      <c r="J26" s="7"/>
      <c r="K26" s="7"/>
      <c r="L26" s="9" t="s">
        <v>300</v>
      </c>
      <c r="M26" s="32">
        <v>93.4</v>
      </c>
      <c r="N26" s="51">
        <v>16.2</v>
      </c>
      <c r="O26" s="32">
        <v>81.900000000000006</v>
      </c>
      <c r="P26" s="51">
        <v>13.8</v>
      </c>
      <c r="Q26" s="32">
        <v>51.4</v>
      </c>
      <c r="R26" s="53">
        <v>9.9</v>
      </c>
      <c r="S26" s="32">
        <v>29.2</v>
      </c>
      <c r="T26" s="53">
        <v>6.7</v>
      </c>
      <c r="U26" s="32">
        <v>25.4</v>
      </c>
      <c r="V26" s="53">
        <v>5</v>
      </c>
      <c r="W26" s="30" t="s">
        <v>128</v>
      </c>
      <c r="X26" s="7"/>
      <c r="Y26" s="31">
        <v>5.2</v>
      </c>
      <c r="Z26" s="53">
        <v>1.5</v>
      </c>
      <c r="AA26" s="30" t="s">
        <v>128</v>
      </c>
      <c r="AB26" s="7"/>
      <c r="AC26" s="29">
        <v>287.8</v>
      </c>
      <c r="AD26" s="51">
        <v>23.2</v>
      </c>
    </row>
    <row r="27" spans="1:30" ht="16.5" customHeight="1" x14ac:dyDescent="0.25">
      <c r="A27" s="7"/>
      <c r="B27" s="7"/>
      <c r="C27" s="7"/>
      <c r="D27" s="7"/>
      <c r="E27" s="7" t="s">
        <v>588</v>
      </c>
      <c r="F27" s="7"/>
      <c r="G27" s="7"/>
      <c r="H27" s="7"/>
      <c r="I27" s="7"/>
      <c r="J27" s="7"/>
      <c r="K27" s="7"/>
      <c r="L27" s="9" t="s">
        <v>300</v>
      </c>
      <c r="M27" s="32">
        <v>42.8</v>
      </c>
      <c r="N27" s="51">
        <v>10.199999999999999</v>
      </c>
      <c r="O27" s="32">
        <v>36.4</v>
      </c>
      <c r="P27" s="51">
        <v>11.5</v>
      </c>
      <c r="Q27" s="32">
        <v>36.6</v>
      </c>
      <c r="R27" s="53">
        <v>9.5</v>
      </c>
      <c r="S27" s="32">
        <v>12.6</v>
      </c>
      <c r="T27" s="53">
        <v>3.7</v>
      </c>
      <c r="U27" s="31">
        <v>8.8000000000000007</v>
      </c>
      <c r="V27" s="53">
        <v>3.2</v>
      </c>
      <c r="W27" s="32">
        <v>18</v>
      </c>
      <c r="X27" s="53">
        <v>3.1</v>
      </c>
      <c r="Y27" s="31" t="s">
        <v>110</v>
      </c>
      <c r="Z27" s="7"/>
      <c r="AA27" s="31">
        <v>1.9</v>
      </c>
      <c r="AB27" s="53">
        <v>0.7</v>
      </c>
      <c r="AC27" s="29">
        <v>158.9</v>
      </c>
      <c r="AD27" s="51">
        <v>19.600000000000001</v>
      </c>
    </row>
    <row r="28" spans="1:30" ht="16.5" customHeight="1" x14ac:dyDescent="0.25">
      <c r="A28" s="7"/>
      <c r="B28" s="7"/>
      <c r="C28" s="7"/>
      <c r="D28" s="7"/>
      <c r="E28" s="7" t="s">
        <v>499</v>
      </c>
      <c r="F28" s="7"/>
      <c r="G28" s="7"/>
      <c r="H28" s="7"/>
      <c r="I28" s="7"/>
      <c r="J28" s="7"/>
      <c r="K28" s="7"/>
      <c r="L28" s="9" t="s">
        <v>300</v>
      </c>
      <c r="M28" s="29">
        <v>137.30000000000001</v>
      </c>
      <c r="N28" s="51">
        <v>18.3</v>
      </c>
      <c r="O28" s="29">
        <v>122.1</v>
      </c>
      <c r="P28" s="51">
        <v>18</v>
      </c>
      <c r="Q28" s="32">
        <v>85.5</v>
      </c>
      <c r="R28" s="51">
        <v>14</v>
      </c>
      <c r="S28" s="32">
        <v>41.2</v>
      </c>
      <c r="T28" s="53">
        <v>7.4</v>
      </c>
      <c r="U28" s="32">
        <v>34.799999999999997</v>
      </c>
      <c r="V28" s="53">
        <v>5.8</v>
      </c>
      <c r="W28" s="32">
        <v>18</v>
      </c>
      <c r="X28" s="53">
        <v>3.1</v>
      </c>
      <c r="Y28" s="31">
        <v>5.2</v>
      </c>
      <c r="Z28" s="53">
        <v>1.5</v>
      </c>
      <c r="AA28" s="31">
        <v>1.9</v>
      </c>
      <c r="AB28" s="53">
        <v>0.7</v>
      </c>
      <c r="AC28" s="29">
        <v>446.5</v>
      </c>
      <c r="AD28" s="51">
        <v>28.8</v>
      </c>
    </row>
    <row r="29" spans="1:30" ht="16.5" customHeight="1" x14ac:dyDescent="0.25">
      <c r="A29" s="7"/>
      <c r="B29" s="7"/>
      <c r="C29" s="7" t="s">
        <v>301</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582</v>
      </c>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5">
      <c r="A31" s="7"/>
      <c r="B31" s="7"/>
      <c r="C31" s="7"/>
      <c r="D31" s="7"/>
      <c r="E31" s="7" t="s">
        <v>334</v>
      </c>
      <c r="F31" s="7"/>
      <c r="G31" s="7"/>
      <c r="H31" s="7"/>
      <c r="I31" s="7"/>
      <c r="J31" s="7"/>
      <c r="K31" s="7"/>
      <c r="L31" s="9" t="s">
        <v>216</v>
      </c>
      <c r="M31" s="32">
        <v>27.8</v>
      </c>
      <c r="N31" s="53">
        <v>6.6</v>
      </c>
      <c r="O31" s="32">
        <v>18.7</v>
      </c>
      <c r="P31" s="53">
        <v>5.8</v>
      </c>
      <c r="Q31" s="32">
        <v>29.4</v>
      </c>
      <c r="R31" s="53">
        <v>8.4</v>
      </c>
      <c r="S31" s="32">
        <v>25.6</v>
      </c>
      <c r="T31" s="51">
        <v>10.5</v>
      </c>
      <c r="U31" s="32">
        <v>20.399999999999999</v>
      </c>
      <c r="V31" s="53">
        <v>8.9</v>
      </c>
      <c r="W31" s="30" t="s">
        <v>128</v>
      </c>
      <c r="X31" s="7"/>
      <c r="Y31" s="32">
        <v>36</v>
      </c>
      <c r="Z31" s="51">
        <v>13.2</v>
      </c>
      <c r="AA31" s="30" t="s">
        <v>128</v>
      </c>
      <c r="AB31" s="7"/>
      <c r="AC31" s="32">
        <v>25.5</v>
      </c>
      <c r="AD31" s="53">
        <v>3.1</v>
      </c>
    </row>
    <row r="32" spans="1:30" ht="16.5" customHeight="1" x14ac:dyDescent="0.25">
      <c r="A32" s="7"/>
      <c r="B32" s="7"/>
      <c r="C32" s="7"/>
      <c r="D32" s="7"/>
      <c r="E32" s="7" t="s">
        <v>588</v>
      </c>
      <c r="F32" s="7"/>
      <c r="G32" s="7"/>
      <c r="H32" s="7"/>
      <c r="I32" s="7"/>
      <c r="J32" s="7"/>
      <c r="K32" s="7"/>
      <c r="L32" s="9" t="s">
        <v>216</v>
      </c>
      <c r="M32" s="44">
        <v>15.9</v>
      </c>
      <c r="N32" s="51">
        <v>12</v>
      </c>
      <c r="O32" s="32">
        <v>30.8</v>
      </c>
      <c r="P32" s="51">
        <v>13.5</v>
      </c>
      <c r="Q32" s="32">
        <v>23.8</v>
      </c>
      <c r="R32" s="53">
        <v>9.1</v>
      </c>
      <c r="S32" s="32">
        <v>37.4</v>
      </c>
      <c r="T32" s="51">
        <v>16</v>
      </c>
      <c r="U32" s="44">
        <v>21.7</v>
      </c>
      <c r="V32" s="51">
        <v>15.3</v>
      </c>
      <c r="W32" s="32">
        <v>18</v>
      </c>
      <c r="X32" s="53">
        <v>6.9</v>
      </c>
      <c r="Y32" s="31" t="s">
        <v>110</v>
      </c>
      <c r="Z32" s="7"/>
      <c r="AA32" s="44">
        <v>29.9</v>
      </c>
      <c r="AB32" s="51">
        <v>22</v>
      </c>
      <c r="AC32" s="32">
        <v>23.6</v>
      </c>
      <c r="AD32" s="53">
        <v>4.5999999999999996</v>
      </c>
    </row>
    <row r="33" spans="1:30" ht="16.5" customHeight="1" x14ac:dyDescent="0.25">
      <c r="A33" s="7"/>
      <c r="B33" s="7"/>
      <c r="C33" s="7"/>
      <c r="D33" s="7"/>
      <c r="E33" s="7" t="s">
        <v>499</v>
      </c>
      <c r="F33" s="7"/>
      <c r="G33" s="7"/>
      <c r="H33" s="7"/>
      <c r="I33" s="7"/>
      <c r="J33" s="7"/>
      <c r="K33" s="7"/>
      <c r="L33" s="9" t="s">
        <v>216</v>
      </c>
      <c r="M33" s="32">
        <v>25.5</v>
      </c>
      <c r="N33" s="53">
        <v>6.4</v>
      </c>
      <c r="O33" s="32">
        <v>20.8</v>
      </c>
      <c r="P33" s="53">
        <v>5.7</v>
      </c>
      <c r="Q33" s="32">
        <v>25.5</v>
      </c>
      <c r="R33" s="53">
        <v>6.7</v>
      </c>
      <c r="S33" s="32">
        <v>30.3</v>
      </c>
      <c r="T33" s="53">
        <v>8.6</v>
      </c>
      <c r="U33" s="32">
        <v>21</v>
      </c>
      <c r="V33" s="53">
        <v>7.2</v>
      </c>
      <c r="W33" s="32">
        <v>18</v>
      </c>
      <c r="X33" s="53">
        <v>6.9</v>
      </c>
      <c r="Y33" s="32">
        <v>36</v>
      </c>
      <c r="Z33" s="51">
        <v>13.2</v>
      </c>
      <c r="AA33" s="44">
        <v>29.9</v>
      </c>
      <c r="AB33" s="51">
        <v>22</v>
      </c>
      <c r="AC33" s="32">
        <v>24.6</v>
      </c>
      <c r="AD33" s="53">
        <v>2.9</v>
      </c>
    </row>
    <row r="34" spans="1:30" ht="16.5" customHeight="1" x14ac:dyDescent="0.25">
      <c r="A34" s="7"/>
      <c r="B34" s="7" t="s">
        <v>427</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299</v>
      </c>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c r="C36" s="7"/>
      <c r="D36" s="7" t="s">
        <v>582</v>
      </c>
      <c r="E36" s="7"/>
      <c r="F36" s="7"/>
      <c r="G36" s="7"/>
      <c r="H36" s="7"/>
      <c r="I36" s="7"/>
      <c r="J36" s="7"/>
      <c r="K36" s="7"/>
      <c r="L36" s="9"/>
      <c r="M36" s="10"/>
      <c r="N36" s="7"/>
      <c r="O36" s="10"/>
      <c r="P36" s="7"/>
      <c r="Q36" s="10"/>
      <c r="R36" s="7"/>
      <c r="S36" s="10"/>
      <c r="T36" s="7"/>
      <c r="U36" s="10"/>
      <c r="V36" s="7"/>
      <c r="W36" s="10"/>
      <c r="X36" s="7"/>
      <c r="Y36" s="10"/>
      <c r="Z36" s="7"/>
      <c r="AA36" s="10"/>
      <c r="AB36" s="7"/>
      <c r="AC36" s="10"/>
      <c r="AD36" s="7"/>
    </row>
    <row r="37" spans="1:30" ht="16.5" customHeight="1" x14ac:dyDescent="0.25">
      <c r="A37" s="7"/>
      <c r="B37" s="7"/>
      <c r="C37" s="7"/>
      <c r="D37" s="7"/>
      <c r="E37" s="7" t="s">
        <v>334</v>
      </c>
      <c r="F37" s="7"/>
      <c r="G37" s="7"/>
      <c r="H37" s="7"/>
      <c r="I37" s="7"/>
      <c r="J37" s="7"/>
      <c r="K37" s="7"/>
      <c r="L37" s="9" t="s">
        <v>300</v>
      </c>
      <c r="M37" s="32">
        <v>27.5</v>
      </c>
      <c r="N37" s="53">
        <v>7.8</v>
      </c>
      <c r="O37" s="32">
        <v>21.4</v>
      </c>
      <c r="P37" s="53">
        <v>5.2</v>
      </c>
      <c r="Q37" s="32">
        <v>17.8</v>
      </c>
      <c r="R37" s="53">
        <v>6</v>
      </c>
      <c r="S37" s="31">
        <v>7.5</v>
      </c>
      <c r="T37" s="53">
        <v>2.9</v>
      </c>
      <c r="U37" s="47">
        <v>4.0999999999999996</v>
      </c>
      <c r="V37" s="53">
        <v>2.2000000000000002</v>
      </c>
      <c r="W37" s="30" t="s">
        <v>128</v>
      </c>
      <c r="X37" s="7"/>
      <c r="Y37" s="31">
        <v>2.5</v>
      </c>
      <c r="Z37" s="53">
        <v>0.8</v>
      </c>
      <c r="AA37" s="30" t="s">
        <v>128</v>
      </c>
      <c r="AB37" s="7"/>
      <c r="AC37" s="32">
        <v>79.8</v>
      </c>
      <c r="AD37" s="51">
        <v>10.7</v>
      </c>
    </row>
    <row r="38" spans="1:30" ht="16.5" customHeight="1" x14ac:dyDescent="0.25">
      <c r="A38" s="7"/>
      <c r="B38" s="7"/>
      <c r="C38" s="7"/>
      <c r="D38" s="7"/>
      <c r="E38" s="7" t="s">
        <v>588</v>
      </c>
      <c r="F38" s="7"/>
      <c r="G38" s="7"/>
      <c r="H38" s="7"/>
      <c r="I38" s="7"/>
      <c r="J38" s="7"/>
      <c r="K38" s="7"/>
      <c r="L38" s="9" t="s">
        <v>300</v>
      </c>
      <c r="M38" s="47">
        <v>7.6</v>
      </c>
      <c r="N38" s="53">
        <v>4.3</v>
      </c>
      <c r="O38" s="47">
        <v>6.6</v>
      </c>
      <c r="P38" s="53">
        <v>3.6</v>
      </c>
      <c r="Q38" s="47">
        <v>7.2</v>
      </c>
      <c r="R38" s="53">
        <v>3.8</v>
      </c>
      <c r="S38" s="47">
        <v>4</v>
      </c>
      <c r="T38" s="53">
        <v>2.4</v>
      </c>
      <c r="U38" s="47">
        <v>2.4</v>
      </c>
      <c r="V38" s="53">
        <v>1.6</v>
      </c>
      <c r="W38" s="31">
        <v>3.2</v>
      </c>
      <c r="X38" s="53">
        <v>1.5</v>
      </c>
      <c r="Y38" s="30" t="s">
        <v>128</v>
      </c>
      <c r="Z38" s="7"/>
      <c r="AA38" s="30" t="s">
        <v>337</v>
      </c>
      <c r="AB38" s="7"/>
      <c r="AC38" s="32">
        <v>31.5</v>
      </c>
      <c r="AD38" s="53">
        <v>7.5</v>
      </c>
    </row>
    <row r="39" spans="1:30" ht="16.5" customHeight="1" x14ac:dyDescent="0.25">
      <c r="A39" s="7"/>
      <c r="B39" s="7"/>
      <c r="C39" s="7"/>
      <c r="D39" s="7"/>
      <c r="E39" s="7" t="s">
        <v>499</v>
      </c>
      <c r="F39" s="7"/>
      <c r="G39" s="7"/>
      <c r="H39" s="7"/>
      <c r="I39" s="7"/>
      <c r="J39" s="7"/>
      <c r="K39" s="7"/>
      <c r="L39" s="9" t="s">
        <v>300</v>
      </c>
      <c r="M39" s="32">
        <v>37.799999999999997</v>
      </c>
      <c r="N39" s="53">
        <v>7.9</v>
      </c>
      <c r="O39" s="32">
        <v>27.2</v>
      </c>
      <c r="P39" s="53">
        <v>6</v>
      </c>
      <c r="Q39" s="32">
        <v>23.7</v>
      </c>
      <c r="R39" s="53">
        <v>6.6</v>
      </c>
      <c r="S39" s="31">
        <v>9.6</v>
      </c>
      <c r="T39" s="53">
        <v>4.2</v>
      </c>
      <c r="U39" s="31">
        <v>7.3</v>
      </c>
      <c r="V39" s="53">
        <v>2.2999999999999998</v>
      </c>
      <c r="W39" s="31">
        <v>3.2</v>
      </c>
      <c r="X39" s="53">
        <v>1.5</v>
      </c>
      <c r="Y39" s="31">
        <v>2.5</v>
      </c>
      <c r="Z39" s="53">
        <v>0.8</v>
      </c>
      <c r="AA39" s="30" t="s">
        <v>337</v>
      </c>
      <c r="AB39" s="7"/>
      <c r="AC39" s="29">
        <v>111.4</v>
      </c>
      <c r="AD39" s="51">
        <v>12.9</v>
      </c>
    </row>
    <row r="40" spans="1:30" ht="16.5" customHeight="1" x14ac:dyDescent="0.25">
      <c r="A40" s="7"/>
      <c r="B40" s="7"/>
      <c r="C40" s="7"/>
      <c r="D40" s="7" t="s">
        <v>583</v>
      </c>
      <c r="E40" s="7"/>
      <c r="F40" s="7"/>
      <c r="G40" s="7"/>
      <c r="H40" s="7"/>
      <c r="I40" s="7"/>
      <c r="J40" s="7"/>
      <c r="K40" s="7"/>
      <c r="L40" s="9"/>
      <c r="M40" s="10"/>
      <c r="N40" s="7"/>
      <c r="O40" s="10"/>
      <c r="P40" s="7"/>
      <c r="Q40" s="10"/>
      <c r="R40" s="7"/>
      <c r="S40" s="10"/>
      <c r="T40" s="7"/>
      <c r="U40" s="10"/>
      <c r="V40" s="7"/>
      <c r="W40" s="10"/>
      <c r="X40" s="7"/>
      <c r="Y40" s="10"/>
      <c r="Z40" s="7"/>
      <c r="AA40" s="10"/>
      <c r="AB40" s="7"/>
      <c r="AC40" s="10"/>
      <c r="AD40" s="7"/>
    </row>
    <row r="41" spans="1:30" ht="16.5" customHeight="1" x14ac:dyDescent="0.25">
      <c r="A41" s="7"/>
      <c r="B41" s="7"/>
      <c r="C41" s="7"/>
      <c r="D41" s="7"/>
      <c r="E41" s="7" t="s">
        <v>334</v>
      </c>
      <c r="F41" s="7"/>
      <c r="G41" s="7"/>
      <c r="H41" s="7"/>
      <c r="I41" s="7"/>
      <c r="J41" s="7"/>
      <c r="K41" s="7"/>
      <c r="L41" s="9" t="s">
        <v>300</v>
      </c>
      <c r="M41" s="32">
        <v>91.4</v>
      </c>
      <c r="N41" s="51">
        <v>12.3</v>
      </c>
      <c r="O41" s="32">
        <v>73</v>
      </c>
      <c r="P41" s="51">
        <v>13.1</v>
      </c>
      <c r="Q41" s="32">
        <v>52.1</v>
      </c>
      <c r="R41" s="53">
        <v>8.9</v>
      </c>
      <c r="S41" s="32">
        <v>22.5</v>
      </c>
      <c r="T41" s="53">
        <v>4.7</v>
      </c>
      <c r="U41" s="32">
        <v>22.1</v>
      </c>
      <c r="V41" s="53">
        <v>4.2</v>
      </c>
      <c r="W41" s="30" t="s">
        <v>128</v>
      </c>
      <c r="X41" s="7"/>
      <c r="Y41" s="31">
        <v>6.9</v>
      </c>
      <c r="Z41" s="53">
        <v>1.8</v>
      </c>
      <c r="AA41" s="30" t="s">
        <v>128</v>
      </c>
      <c r="AB41" s="7"/>
      <c r="AC41" s="29">
        <v>269</v>
      </c>
      <c r="AD41" s="51">
        <v>17.100000000000001</v>
      </c>
    </row>
    <row r="42" spans="1:30" ht="16.5" customHeight="1" x14ac:dyDescent="0.25">
      <c r="A42" s="7"/>
      <c r="B42" s="7"/>
      <c r="C42" s="7"/>
      <c r="D42" s="7"/>
      <c r="E42" s="7" t="s">
        <v>588</v>
      </c>
      <c r="F42" s="7"/>
      <c r="G42" s="7"/>
      <c r="H42" s="7"/>
      <c r="I42" s="7"/>
      <c r="J42" s="7"/>
      <c r="K42" s="7"/>
      <c r="L42" s="9" t="s">
        <v>300</v>
      </c>
      <c r="M42" s="32">
        <v>41.4</v>
      </c>
      <c r="N42" s="51">
        <v>12</v>
      </c>
      <c r="O42" s="32">
        <v>37.299999999999997</v>
      </c>
      <c r="P42" s="53">
        <v>8.8000000000000007</v>
      </c>
      <c r="Q42" s="32">
        <v>33</v>
      </c>
      <c r="R42" s="53">
        <v>8.6999999999999993</v>
      </c>
      <c r="S42" s="31">
        <v>9.6999999999999993</v>
      </c>
      <c r="T42" s="53">
        <v>3.5</v>
      </c>
      <c r="U42" s="31">
        <v>9.1</v>
      </c>
      <c r="V42" s="53">
        <v>2.6</v>
      </c>
      <c r="W42" s="32">
        <v>12.1</v>
      </c>
      <c r="X42" s="53">
        <v>2.9</v>
      </c>
      <c r="Y42" s="30" t="s">
        <v>128</v>
      </c>
      <c r="Z42" s="7"/>
      <c r="AA42" s="31">
        <v>1.4</v>
      </c>
      <c r="AB42" s="53">
        <v>0.5</v>
      </c>
      <c r="AC42" s="29">
        <v>149.5</v>
      </c>
      <c r="AD42" s="51">
        <v>16.8</v>
      </c>
    </row>
    <row r="43" spans="1:30" ht="16.5" customHeight="1" x14ac:dyDescent="0.25">
      <c r="A43" s="7"/>
      <c r="B43" s="7"/>
      <c r="C43" s="7"/>
      <c r="D43" s="7"/>
      <c r="E43" s="7" t="s">
        <v>499</v>
      </c>
      <c r="F43" s="7"/>
      <c r="G43" s="7"/>
      <c r="H43" s="7"/>
      <c r="I43" s="7"/>
      <c r="J43" s="7"/>
      <c r="K43" s="7"/>
      <c r="L43" s="9" t="s">
        <v>300</v>
      </c>
      <c r="M43" s="29">
        <v>133.80000000000001</v>
      </c>
      <c r="N43" s="51">
        <v>15</v>
      </c>
      <c r="O43" s="29">
        <v>112.3</v>
      </c>
      <c r="P43" s="51">
        <v>16.899999999999999</v>
      </c>
      <c r="Q43" s="32">
        <v>85.9</v>
      </c>
      <c r="R43" s="51">
        <v>12.3</v>
      </c>
      <c r="S43" s="32">
        <v>31.7</v>
      </c>
      <c r="T43" s="53">
        <v>5.9</v>
      </c>
      <c r="U43" s="32">
        <v>31</v>
      </c>
      <c r="V43" s="53">
        <v>4.7</v>
      </c>
      <c r="W43" s="32">
        <v>12.1</v>
      </c>
      <c r="X43" s="53">
        <v>2.9</v>
      </c>
      <c r="Y43" s="31">
        <v>6.9</v>
      </c>
      <c r="Z43" s="53">
        <v>1.8</v>
      </c>
      <c r="AA43" s="31">
        <v>1.4</v>
      </c>
      <c r="AB43" s="53">
        <v>0.5</v>
      </c>
      <c r="AC43" s="29">
        <v>417.8</v>
      </c>
      <c r="AD43" s="51">
        <v>23.7</v>
      </c>
    </row>
    <row r="44" spans="1:30" ht="16.5" customHeight="1" x14ac:dyDescent="0.25">
      <c r="A44" s="7"/>
      <c r="B44" s="7"/>
      <c r="C44" s="7" t="s">
        <v>301</v>
      </c>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c r="C45" s="7"/>
      <c r="D45" s="7" t="s">
        <v>582</v>
      </c>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c r="C46" s="7"/>
      <c r="D46" s="7"/>
      <c r="E46" s="7" t="s">
        <v>334</v>
      </c>
      <c r="F46" s="7"/>
      <c r="G46" s="7"/>
      <c r="H46" s="7"/>
      <c r="I46" s="7"/>
      <c r="J46" s="7"/>
      <c r="K46" s="7"/>
      <c r="L46" s="9" t="s">
        <v>216</v>
      </c>
      <c r="M46" s="32">
        <v>30.1</v>
      </c>
      <c r="N46" s="53">
        <v>7.4</v>
      </c>
      <c r="O46" s="32">
        <v>29.3</v>
      </c>
      <c r="P46" s="53">
        <v>5.2</v>
      </c>
      <c r="Q46" s="32">
        <v>34.200000000000003</v>
      </c>
      <c r="R46" s="51">
        <v>10.1</v>
      </c>
      <c r="S46" s="32">
        <v>33.200000000000003</v>
      </c>
      <c r="T46" s="51">
        <v>11.6</v>
      </c>
      <c r="U46" s="32">
        <v>18.8</v>
      </c>
      <c r="V46" s="53">
        <v>9</v>
      </c>
      <c r="W46" s="30" t="s">
        <v>128</v>
      </c>
      <c r="X46" s="7"/>
      <c r="Y46" s="32">
        <v>35.799999999999997</v>
      </c>
      <c r="Z46" s="53">
        <v>8.1999999999999993</v>
      </c>
      <c r="AA46" s="30" t="s">
        <v>128</v>
      </c>
      <c r="AB46" s="7"/>
      <c r="AC46" s="32">
        <v>29.7</v>
      </c>
      <c r="AD46" s="53">
        <v>3.5</v>
      </c>
    </row>
    <row r="47" spans="1:30" ht="16.5" customHeight="1" x14ac:dyDescent="0.25">
      <c r="A47" s="7"/>
      <c r="B47" s="7"/>
      <c r="C47" s="7"/>
      <c r="D47" s="7"/>
      <c r="E47" s="7" t="s">
        <v>588</v>
      </c>
      <c r="F47" s="7"/>
      <c r="G47" s="7"/>
      <c r="H47" s="7"/>
      <c r="I47" s="7"/>
      <c r="J47" s="7"/>
      <c r="K47" s="7"/>
      <c r="L47" s="9" t="s">
        <v>216</v>
      </c>
      <c r="M47" s="32">
        <v>18.3</v>
      </c>
      <c r="N47" s="53">
        <v>8.4</v>
      </c>
      <c r="O47" s="32">
        <v>17.7</v>
      </c>
      <c r="P47" s="53">
        <v>8.3000000000000007</v>
      </c>
      <c r="Q47" s="32">
        <v>21.8</v>
      </c>
      <c r="R47" s="51">
        <v>10.1</v>
      </c>
      <c r="S47" s="44">
        <v>40.700000000000003</v>
      </c>
      <c r="T47" s="51">
        <v>20.2</v>
      </c>
      <c r="U47" s="44">
        <v>26.2</v>
      </c>
      <c r="V47" s="51">
        <v>15.3</v>
      </c>
      <c r="W47" s="32">
        <v>26</v>
      </c>
      <c r="X47" s="51">
        <v>10.5</v>
      </c>
      <c r="Y47" s="30" t="s">
        <v>128</v>
      </c>
      <c r="Z47" s="7"/>
      <c r="AA47" s="30" t="s">
        <v>337</v>
      </c>
      <c r="AB47" s="7"/>
      <c r="AC47" s="32">
        <v>21.1</v>
      </c>
      <c r="AD47" s="53">
        <v>4.4000000000000004</v>
      </c>
    </row>
    <row r="48" spans="1:30" ht="16.5" customHeight="1" x14ac:dyDescent="0.25">
      <c r="A48" s="7"/>
      <c r="B48" s="7"/>
      <c r="C48" s="7"/>
      <c r="D48" s="7"/>
      <c r="E48" s="7" t="s">
        <v>499</v>
      </c>
      <c r="F48" s="7"/>
      <c r="G48" s="7"/>
      <c r="H48" s="7"/>
      <c r="I48" s="7"/>
      <c r="J48" s="7"/>
      <c r="K48" s="7"/>
      <c r="L48" s="9" t="s">
        <v>216</v>
      </c>
      <c r="M48" s="32">
        <v>28.3</v>
      </c>
      <c r="N48" s="53">
        <v>5</v>
      </c>
      <c r="O48" s="32">
        <v>24.2</v>
      </c>
      <c r="P48" s="53">
        <v>3.9</v>
      </c>
      <c r="Q48" s="32">
        <v>27.6</v>
      </c>
      <c r="R48" s="53">
        <v>6.6</v>
      </c>
      <c r="S48" s="32">
        <v>30.2</v>
      </c>
      <c r="T48" s="51">
        <v>11.5</v>
      </c>
      <c r="U48" s="32">
        <v>23.7</v>
      </c>
      <c r="V48" s="53">
        <v>6.6</v>
      </c>
      <c r="W48" s="32">
        <v>26</v>
      </c>
      <c r="X48" s="51">
        <v>10.5</v>
      </c>
      <c r="Y48" s="32">
        <v>35.799999999999997</v>
      </c>
      <c r="Z48" s="53">
        <v>8.1999999999999993</v>
      </c>
      <c r="AA48" s="30" t="s">
        <v>337</v>
      </c>
      <c r="AB48" s="7"/>
      <c r="AC48" s="32">
        <v>26.7</v>
      </c>
      <c r="AD48" s="53">
        <v>2.7</v>
      </c>
    </row>
    <row r="49" spans="1:30" ht="16.5" customHeight="1" x14ac:dyDescent="0.25">
      <c r="A49" s="7"/>
      <c r="B49" s="7" t="s">
        <v>455</v>
      </c>
      <c r="C49" s="7"/>
      <c r="D49" s="7"/>
      <c r="E49" s="7"/>
      <c r="F49" s="7"/>
      <c r="G49" s="7"/>
      <c r="H49" s="7"/>
      <c r="I49" s="7"/>
      <c r="J49" s="7"/>
      <c r="K49" s="7"/>
      <c r="L49" s="9"/>
      <c r="M49" s="10"/>
      <c r="N49" s="7"/>
      <c r="O49" s="10"/>
      <c r="P49" s="7"/>
      <c r="Q49" s="10"/>
      <c r="R49" s="7"/>
      <c r="S49" s="10"/>
      <c r="T49" s="7"/>
      <c r="U49" s="10"/>
      <c r="V49" s="7"/>
      <c r="W49" s="10"/>
      <c r="X49" s="7"/>
      <c r="Y49" s="10"/>
      <c r="Z49" s="7"/>
      <c r="AA49" s="10"/>
      <c r="AB49" s="7"/>
      <c r="AC49" s="10"/>
      <c r="AD49" s="7"/>
    </row>
    <row r="50" spans="1:30" ht="16.5" customHeight="1" x14ac:dyDescent="0.25">
      <c r="A50" s="7"/>
      <c r="B50" s="7"/>
      <c r="C50" s="7" t="s">
        <v>299</v>
      </c>
      <c r="D50" s="7"/>
      <c r="E50" s="7"/>
      <c r="F50" s="7"/>
      <c r="G50" s="7"/>
      <c r="H50" s="7"/>
      <c r="I50" s="7"/>
      <c r="J50" s="7"/>
      <c r="K50" s="7"/>
      <c r="L50" s="9"/>
      <c r="M50" s="10"/>
      <c r="N50" s="7"/>
      <c r="O50" s="10"/>
      <c r="P50" s="7"/>
      <c r="Q50" s="10"/>
      <c r="R50" s="7"/>
      <c r="S50" s="10"/>
      <c r="T50" s="7"/>
      <c r="U50" s="10"/>
      <c r="V50" s="7"/>
      <c r="W50" s="10"/>
      <c r="X50" s="7"/>
      <c r="Y50" s="10"/>
      <c r="Z50" s="7"/>
      <c r="AA50" s="10"/>
      <c r="AB50" s="7"/>
      <c r="AC50" s="10"/>
      <c r="AD50" s="7"/>
    </row>
    <row r="51" spans="1:30" ht="16.5" customHeight="1" x14ac:dyDescent="0.25">
      <c r="A51" s="7"/>
      <c r="B51" s="7"/>
      <c r="C51" s="7"/>
      <c r="D51" s="7" t="s">
        <v>582</v>
      </c>
      <c r="E51" s="7"/>
      <c r="F51" s="7"/>
      <c r="G51" s="7"/>
      <c r="H51" s="7"/>
      <c r="I51" s="7"/>
      <c r="J51" s="7"/>
      <c r="K51" s="7"/>
      <c r="L51" s="9"/>
      <c r="M51" s="10"/>
      <c r="N51" s="7"/>
      <c r="O51" s="10"/>
      <c r="P51" s="7"/>
      <c r="Q51" s="10"/>
      <c r="R51" s="7"/>
      <c r="S51" s="10"/>
      <c r="T51" s="7"/>
      <c r="U51" s="10"/>
      <c r="V51" s="7"/>
      <c r="W51" s="10"/>
      <c r="X51" s="7"/>
      <c r="Y51" s="10"/>
      <c r="Z51" s="7"/>
      <c r="AA51" s="10"/>
      <c r="AB51" s="7"/>
      <c r="AC51" s="10"/>
      <c r="AD51" s="7"/>
    </row>
    <row r="52" spans="1:30" ht="16.5" customHeight="1" x14ac:dyDescent="0.25">
      <c r="A52" s="7"/>
      <c r="B52" s="7"/>
      <c r="C52" s="7"/>
      <c r="D52" s="7"/>
      <c r="E52" s="7" t="s">
        <v>334</v>
      </c>
      <c r="F52" s="7"/>
      <c r="G52" s="7"/>
      <c r="H52" s="7"/>
      <c r="I52" s="7"/>
      <c r="J52" s="7"/>
      <c r="K52" s="7"/>
      <c r="L52" s="9" t="s">
        <v>300</v>
      </c>
      <c r="M52" s="32">
        <v>24</v>
      </c>
      <c r="N52" s="53">
        <v>6.7</v>
      </c>
      <c r="O52" s="32">
        <v>19.3</v>
      </c>
      <c r="P52" s="53">
        <v>5.0999999999999996</v>
      </c>
      <c r="Q52" s="32">
        <v>12.2</v>
      </c>
      <c r="R52" s="53">
        <v>4</v>
      </c>
      <c r="S52" s="30" t="s">
        <v>337</v>
      </c>
      <c r="T52" s="7"/>
      <c r="U52" s="30" t="s">
        <v>337</v>
      </c>
      <c r="V52" s="7"/>
      <c r="W52" s="30" t="s">
        <v>128</v>
      </c>
      <c r="X52" s="7"/>
      <c r="Y52" s="31">
        <v>2.2999999999999998</v>
      </c>
      <c r="Z52" s="53">
        <v>1</v>
      </c>
      <c r="AA52" s="30" t="s">
        <v>128</v>
      </c>
      <c r="AB52" s="7"/>
      <c r="AC52" s="32">
        <v>68.099999999999994</v>
      </c>
      <c r="AD52" s="53">
        <v>9.6999999999999993</v>
      </c>
    </row>
    <row r="53" spans="1:30" ht="16.5" customHeight="1" x14ac:dyDescent="0.25">
      <c r="A53" s="7"/>
      <c r="B53" s="7"/>
      <c r="C53" s="7"/>
      <c r="D53" s="7"/>
      <c r="E53" s="7" t="s">
        <v>588</v>
      </c>
      <c r="F53" s="7"/>
      <c r="G53" s="7"/>
      <c r="H53" s="7"/>
      <c r="I53" s="7"/>
      <c r="J53" s="7"/>
      <c r="K53" s="7"/>
      <c r="L53" s="9" t="s">
        <v>300</v>
      </c>
      <c r="M53" s="47">
        <v>6.5</v>
      </c>
      <c r="N53" s="53">
        <v>4.2</v>
      </c>
      <c r="O53" s="47">
        <v>6.7</v>
      </c>
      <c r="P53" s="53">
        <v>3.4</v>
      </c>
      <c r="Q53" s="31">
        <v>9.3000000000000007</v>
      </c>
      <c r="R53" s="53">
        <v>4.4000000000000004</v>
      </c>
      <c r="S53" s="30" t="s">
        <v>337</v>
      </c>
      <c r="T53" s="7"/>
      <c r="U53" s="30" t="s">
        <v>337</v>
      </c>
      <c r="V53" s="7"/>
      <c r="W53" s="47">
        <v>1.9</v>
      </c>
      <c r="X53" s="53">
        <v>1</v>
      </c>
      <c r="Y53" s="31" t="s">
        <v>110</v>
      </c>
      <c r="Z53" s="7"/>
      <c r="AA53" s="46">
        <v>0.4</v>
      </c>
      <c r="AB53" s="53">
        <v>0.4</v>
      </c>
      <c r="AC53" s="32">
        <v>28.6</v>
      </c>
      <c r="AD53" s="53">
        <v>6.9</v>
      </c>
    </row>
    <row r="54" spans="1:30" ht="16.5" customHeight="1" x14ac:dyDescent="0.25">
      <c r="A54" s="7"/>
      <c r="B54" s="7"/>
      <c r="C54" s="7"/>
      <c r="D54" s="7"/>
      <c r="E54" s="7" t="s">
        <v>499</v>
      </c>
      <c r="F54" s="7"/>
      <c r="G54" s="7"/>
      <c r="H54" s="7"/>
      <c r="I54" s="7"/>
      <c r="J54" s="7"/>
      <c r="K54" s="7"/>
      <c r="L54" s="9" t="s">
        <v>300</v>
      </c>
      <c r="M54" s="32">
        <v>30.5</v>
      </c>
      <c r="N54" s="53">
        <v>8</v>
      </c>
      <c r="O54" s="32">
        <v>26</v>
      </c>
      <c r="P54" s="53">
        <v>6</v>
      </c>
      <c r="Q54" s="32">
        <v>21.5</v>
      </c>
      <c r="R54" s="53">
        <v>6</v>
      </c>
      <c r="S54" s="31">
        <v>7.7</v>
      </c>
      <c r="T54" s="53">
        <v>2.7</v>
      </c>
      <c r="U54" s="31">
        <v>6.4</v>
      </c>
      <c r="V54" s="53">
        <v>1.9</v>
      </c>
      <c r="W54" s="47">
        <v>1.9</v>
      </c>
      <c r="X54" s="53">
        <v>1</v>
      </c>
      <c r="Y54" s="31">
        <v>2.2999999999999998</v>
      </c>
      <c r="Z54" s="53">
        <v>1</v>
      </c>
      <c r="AA54" s="46">
        <v>0.4</v>
      </c>
      <c r="AB54" s="53">
        <v>0.4</v>
      </c>
      <c r="AC54" s="32">
        <v>96.7</v>
      </c>
      <c r="AD54" s="51">
        <v>12.5</v>
      </c>
    </row>
    <row r="55" spans="1:30" ht="16.5" customHeight="1" x14ac:dyDescent="0.25">
      <c r="A55" s="7"/>
      <c r="B55" s="7"/>
      <c r="C55" s="7"/>
      <c r="D55" s="7" t="s">
        <v>583</v>
      </c>
      <c r="E55" s="7"/>
      <c r="F55" s="7"/>
      <c r="G55" s="7"/>
      <c r="H55" s="7"/>
      <c r="I55" s="7"/>
      <c r="J55" s="7"/>
      <c r="K55" s="7"/>
      <c r="L55" s="9"/>
      <c r="M55" s="10"/>
      <c r="N55" s="7"/>
      <c r="O55" s="10"/>
      <c r="P55" s="7"/>
      <c r="Q55" s="10"/>
      <c r="R55" s="7"/>
      <c r="S55" s="10"/>
      <c r="T55" s="7"/>
      <c r="U55" s="10"/>
      <c r="V55" s="7"/>
      <c r="W55" s="10"/>
      <c r="X55" s="7"/>
      <c r="Y55" s="10"/>
      <c r="Z55" s="7"/>
      <c r="AA55" s="10"/>
      <c r="AB55" s="7"/>
      <c r="AC55" s="10"/>
      <c r="AD55" s="7"/>
    </row>
    <row r="56" spans="1:30" ht="16.5" customHeight="1" x14ac:dyDescent="0.25">
      <c r="A56" s="7"/>
      <c r="B56" s="7"/>
      <c r="C56" s="7"/>
      <c r="D56" s="7"/>
      <c r="E56" s="7" t="s">
        <v>334</v>
      </c>
      <c r="F56" s="7"/>
      <c r="G56" s="7"/>
      <c r="H56" s="7"/>
      <c r="I56" s="7"/>
      <c r="J56" s="7"/>
      <c r="K56" s="7"/>
      <c r="L56" s="9" t="s">
        <v>300</v>
      </c>
      <c r="M56" s="32">
        <v>91.4</v>
      </c>
      <c r="N56" s="51">
        <v>14.1</v>
      </c>
      <c r="O56" s="32">
        <v>72.099999999999994</v>
      </c>
      <c r="P56" s="53">
        <v>9.6999999999999993</v>
      </c>
      <c r="Q56" s="32">
        <v>48.6</v>
      </c>
      <c r="R56" s="53">
        <v>9</v>
      </c>
      <c r="S56" s="32">
        <v>21.3</v>
      </c>
      <c r="T56" s="53">
        <v>5.2</v>
      </c>
      <c r="U56" s="32">
        <v>23.4</v>
      </c>
      <c r="V56" s="53">
        <v>4.5</v>
      </c>
      <c r="W56" s="30" t="s">
        <v>128</v>
      </c>
      <c r="X56" s="7"/>
      <c r="Y56" s="31">
        <v>5.9</v>
      </c>
      <c r="Z56" s="53">
        <v>1.7</v>
      </c>
      <c r="AA56" s="30" t="s">
        <v>128</v>
      </c>
      <c r="AB56" s="7"/>
      <c r="AC56" s="29">
        <v>262.7</v>
      </c>
      <c r="AD56" s="51">
        <v>20.3</v>
      </c>
    </row>
    <row r="57" spans="1:30" ht="16.5" customHeight="1" x14ac:dyDescent="0.25">
      <c r="A57" s="7"/>
      <c r="B57" s="7"/>
      <c r="C57" s="7"/>
      <c r="D57" s="7"/>
      <c r="E57" s="7" t="s">
        <v>588</v>
      </c>
      <c r="F57" s="7"/>
      <c r="G57" s="7"/>
      <c r="H57" s="7"/>
      <c r="I57" s="7"/>
      <c r="J57" s="7"/>
      <c r="K57" s="7"/>
      <c r="L57" s="9" t="s">
        <v>300</v>
      </c>
      <c r="M57" s="32">
        <v>46.5</v>
      </c>
      <c r="N57" s="53">
        <v>8.9</v>
      </c>
      <c r="O57" s="32">
        <v>30.4</v>
      </c>
      <c r="P57" s="53">
        <v>7.2</v>
      </c>
      <c r="Q57" s="32">
        <v>44.8</v>
      </c>
      <c r="R57" s="53">
        <v>8</v>
      </c>
      <c r="S57" s="32">
        <v>15.5</v>
      </c>
      <c r="T57" s="53">
        <v>4.4000000000000004</v>
      </c>
      <c r="U57" s="31">
        <v>8.4</v>
      </c>
      <c r="V57" s="53">
        <v>3.6</v>
      </c>
      <c r="W57" s="32">
        <v>12.7</v>
      </c>
      <c r="X57" s="53">
        <v>2.5</v>
      </c>
      <c r="Y57" s="31" t="s">
        <v>110</v>
      </c>
      <c r="Z57" s="7"/>
      <c r="AA57" s="31">
        <v>2.6</v>
      </c>
      <c r="AB57" s="53">
        <v>1.2</v>
      </c>
      <c r="AC57" s="29">
        <v>160.80000000000001</v>
      </c>
      <c r="AD57" s="51">
        <v>14.9</v>
      </c>
    </row>
    <row r="58" spans="1:30" ht="16.5" customHeight="1" x14ac:dyDescent="0.25">
      <c r="A58" s="7"/>
      <c r="B58" s="7"/>
      <c r="C58" s="7"/>
      <c r="D58" s="7"/>
      <c r="E58" s="7" t="s">
        <v>499</v>
      </c>
      <c r="F58" s="7"/>
      <c r="G58" s="7"/>
      <c r="H58" s="7"/>
      <c r="I58" s="7"/>
      <c r="J58" s="7"/>
      <c r="K58" s="7"/>
      <c r="L58" s="9" t="s">
        <v>300</v>
      </c>
      <c r="M58" s="29">
        <v>137.9</v>
      </c>
      <c r="N58" s="51">
        <v>16.600000000000001</v>
      </c>
      <c r="O58" s="29">
        <v>102.5</v>
      </c>
      <c r="P58" s="51">
        <v>11.4</v>
      </c>
      <c r="Q58" s="32">
        <v>93.4</v>
      </c>
      <c r="R58" s="51">
        <v>10.5</v>
      </c>
      <c r="S58" s="32">
        <v>36.799999999999997</v>
      </c>
      <c r="T58" s="53">
        <v>6.5</v>
      </c>
      <c r="U58" s="32">
        <v>31.7</v>
      </c>
      <c r="V58" s="53">
        <v>6.7</v>
      </c>
      <c r="W58" s="32">
        <v>12.7</v>
      </c>
      <c r="X58" s="53">
        <v>2.5</v>
      </c>
      <c r="Y58" s="31">
        <v>5.9</v>
      </c>
      <c r="Z58" s="53">
        <v>1.7</v>
      </c>
      <c r="AA58" s="31">
        <v>2.6</v>
      </c>
      <c r="AB58" s="53">
        <v>1.2</v>
      </c>
      <c r="AC58" s="29">
        <v>423.5</v>
      </c>
      <c r="AD58" s="51">
        <v>23.5</v>
      </c>
    </row>
    <row r="59" spans="1:30" ht="16.5" customHeight="1" x14ac:dyDescent="0.25">
      <c r="A59" s="7"/>
      <c r="B59" s="7"/>
      <c r="C59" s="7" t="s">
        <v>301</v>
      </c>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c r="C60" s="7"/>
      <c r="D60" s="7" t="s">
        <v>582</v>
      </c>
      <c r="E60" s="7"/>
      <c r="F60" s="7"/>
      <c r="G60" s="7"/>
      <c r="H60" s="7"/>
      <c r="I60" s="7"/>
      <c r="J60" s="7"/>
      <c r="K60" s="7"/>
      <c r="L60" s="9"/>
      <c r="M60" s="10"/>
      <c r="N60" s="7"/>
      <c r="O60" s="10"/>
      <c r="P60" s="7"/>
      <c r="Q60" s="10"/>
      <c r="R60" s="7"/>
      <c r="S60" s="10"/>
      <c r="T60" s="7"/>
      <c r="U60" s="10"/>
      <c r="V60" s="7"/>
      <c r="W60" s="10"/>
      <c r="X60" s="7"/>
      <c r="Y60" s="10"/>
      <c r="Z60" s="7"/>
      <c r="AA60" s="10"/>
      <c r="AB60" s="7"/>
      <c r="AC60" s="10"/>
      <c r="AD60" s="7"/>
    </row>
    <row r="61" spans="1:30" ht="16.5" customHeight="1" x14ac:dyDescent="0.25">
      <c r="A61" s="7"/>
      <c r="B61" s="7"/>
      <c r="C61" s="7"/>
      <c r="D61" s="7"/>
      <c r="E61" s="7" t="s">
        <v>334</v>
      </c>
      <c r="F61" s="7"/>
      <c r="G61" s="7"/>
      <c r="H61" s="7"/>
      <c r="I61" s="7"/>
      <c r="J61" s="7"/>
      <c r="K61" s="7"/>
      <c r="L61" s="9" t="s">
        <v>216</v>
      </c>
      <c r="M61" s="32">
        <v>26.3</v>
      </c>
      <c r="N61" s="53">
        <v>6.5</v>
      </c>
      <c r="O61" s="32">
        <v>26.8</v>
      </c>
      <c r="P61" s="53">
        <v>6.8</v>
      </c>
      <c r="Q61" s="32">
        <v>25.1</v>
      </c>
      <c r="R61" s="53">
        <v>6.9</v>
      </c>
      <c r="S61" s="30" t="s">
        <v>337</v>
      </c>
      <c r="T61" s="7"/>
      <c r="U61" s="30" t="s">
        <v>337</v>
      </c>
      <c r="V61" s="7"/>
      <c r="W61" s="30" t="s">
        <v>128</v>
      </c>
      <c r="X61" s="7"/>
      <c r="Y61" s="32">
        <v>39</v>
      </c>
      <c r="Z61" s="51">
        <v>13.6</v>
      </c>
      <c r="AA61" s="30" t="s">
        <v>128</v>
      </c>
      <c r="AB61" s="7"/>
      <c r="AC61" s="32">
        <v>25.9</v>
      </c>
      <c r="AD61" s="53">
        <v>3.1</v>
      </c>
    </row>
    <row r="62" spans="1:30" ht="16.5" customHeight="1" x14ac:dyDescent="0.25">
      <c r="A62" s="7"/>
      <c r="B62" s="7"/>
      <c r="C62" s="7"/>
      <c r="D62" s="7"/>
      <c r="E62" s="7" t="s">
        <v>588</v>
      </c>
      <c r="F62" s="7"/>
      <c r="G62" s="7"/>
      <c r="H62" s="7"/>
      <c r="I62" s="7"/>
      <c r="J62" s="7"/>
      <c r="K62" s="7"/>
      <c r="L62" s="9" t="s">
        <v>216</v>
      </c>
      <c r="M62" s="44">
        <v>14</v>
      </c>
      <c r="N62" s="53">
        <v>8.9</v>
      </c>
      <c r="O62" s="32">
        <v>22</v>
      </c>
      <c r="P62" s="51">
        <v>10</v>
      </c>
      <c r="Q62" s="32">
        <v>20.8</v>
      </c>
      <c r="R62" s="53">
        <v>8.9</v>
      </c>
      <c r="S62" s="30" t="s">
        <v>337</v>
      </c>
      <c r="T62" s="7"/>
      <c r="U62" s="30" t="s">
        <v>337</v>
      </c>
      <c r="V62" s="7"/>
      <c r="W62" s="44">
        <v>15.1</v>
      </c>
      <c r="X62" s="53">
        <v>7.6</v>
      </c>
      <c r="Y62" s="31" t="s">
        <v>110</v>
      </c>
      <c r="Z62" s="7"/>
      <c r="AA62" s="44">
        <v>15.9</v>
      </c>
      <c r="AB62" s="51">
        <v>13.3</v>
      </c>
      <c r="AC62" s="32">
        <v>17.8</v>
      </c>
      <c r="AD62" s="53">
        <v>3.9</v>
      </c>
    </row>
    <row r="63" spans="1:30" ht="16.5" customHeight="1" x14ac:dyDescent="0.25">
      <c r="A63" s="14"/>
      <c r="B63" s="14"/>
      <c r="C63" s="14"/>
      <c r="D63" s="14"/>
      <c r="E63" s="14" t="s">
        <v>499</v>
      </c>
      <c r="F63" s="14"/>
      <c r="G63" s="14"/>
      <c r="H63" s="14"/>
      <c r="I63" s="14"/>
      <c r="J63" s="14"/>
      <c r="K63" s="14"/>
      <c r="L63" s="15" t="s">
        <v>216</v>
      </c>
      <c r="M63" s="33">
        <v>22.1</v>
      </c>
      <c r="N63" s="54">
        <v>5.0999999999999996</v>
      </c>
      <c r="O63" s="33">
        <v>25.4</v>
      </c>
      <c r="P63" s="54">
        <v>5.6</v>
      </c>
      <c r="Q63" s="33">
        <v>23</v>
      </c>
      <c r="R63" s="54">
        <v>5.8</v>
      </c>
      <c r="S63" s="33">
        <v>20.8</v>
      </c>
      <c r="T63" s="54">
        <v>6.4</v>
      </c>
      <c r="U63" s="33">
        <v>20.3</v>
      </c>
      <c r="V63" s="54">
        <v>6</v>
      </c>
      <c r="W63" s="45">
        <v>15.1</v>
      </c>
      <c r="X63" s="54">
        <v>7.6</v>
      </c>
      <c r="Y63" s="33">
        <v>39</v>
      </c>
      <c r="Z63" s="52">
        <v>13.6</v>
      </c>
      <c r="AA63" s="45">
        <v>15.9</v>
      </c>
      <c r="AB63" s="52">
        <v>13.3</v>
      </c>
      <c r="AC63" s="33">
        <v>22.8</v>
      </c>
      <c r="AD63" s="54">
        <v>2.4</v>
      </c>
    </row>
    <row r="64" spans="1:30" ht="4.5" customHeight="1" x14ac:dyDescent="0.25">
      <c r="A64" s="27"/>
      <c r="B64" s="27"/>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6.5" customHeight="1" x14ac:dyDescent="0.25">
      <c r="A65" s="27"/>
      <c r="B65" s="27"/>
      <c r="C65" s="67" t="s">
        <v>340</v>
      </c>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row>
    <row r="66" spans="1:30" ht="4.5" customHeight="1" x14ac:dyDescent="0.25">
      <c r="A66" s="27"/>
      <c r="B66" s="27"/>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6.5" customHeight="1" x14ac:dyDescent="0.25">
      <c r="A67" s="55"/>
      <c r="B67" s="55"/>
      <c r="C67" s="67" t="s">
        <v>456</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ht="16.5" customHeight="1" x14ac:dyDescent="0.25">
      <c r="A68" s="55"/>
      <c r="B68" s="55"/>
      <c r="C68" s="67" t="s">
        <v>457</v>
      </c>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row>
    <row r="69" spans="1:30" ht="4.5" customHeight="1" x14ac:dyDescent="0.25">
      <c r="A69" s="27"/>
      <c r="B69" s="27"/>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29.4" customHeight="1" x14ac:dyDescent="0.25">
      <c r="A70" s="27" t="s">
        <v>139</v>
      </c>
      <c r="B70" s="27"/>
      <c r="C70" s="67" t="s">
        <v>307</v>
      </c>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1:30" ht="29.4" customHeight="1" x14ac:dyDescent="0.25">
      <c r="A71" s="27" t="s">
        <v>141</v>
      </c>
      <c r="B71" s="27"/>
      <c r="C71" s="67" t="s">
        <v>459</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1:30" ht="16.5" customHeight="1" x14ac:dyDescent="0.25">
      <c r="A72" s="27" t="s">
        <v>144</v>
      </c>
      <c r="B72" s="27"/>
      <c r="C72" s="67" t="s">
        <v>308</v>
      </c>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1:30" ht="16.5" customHeight="1" x14ac:dyDescent="0.25">
      <c r="A73" s="27" t="s">
        <v>146</v>
      </c>
      <c r="B73" s="27"/>
      <c r="C73" s="67" t="s">
        <v>584</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ht="16.5" customHeight="1" x14ac:dyDescent="0.25">
      <c r="A74" s="27" t="s">
        <v>150</v>
      </c>
      <c r="B74" s="27"/>
      <c r="C74" s="67" t="s">
        <v>585</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ht="29.4" customHeight="1" x14ac:dyDescent="0.25">
      <c r="A75" s="27" t="s">
        <v>152</v>
      </c>
      <c r="B75" s="27"/>
      <c r="C75" s="67" t="s">
        <v>463</v>
      </c>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row>
    <row r="76" spans="1:30" ht="29.4" customHeight="1" x14ac:dyDescent="0.25">
      <c r="A76" s="27" t="s">
        <v>155</v>
      </c>
      <c r="B76" s="27"/>
      <c r="C76" s="67" t="s">
        <v>309</v>
      </c>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row>
    <row r="77" spans="1:30" ht="29.4" customHeight="1" x14ac:dyDescent="0.25">
      <c r="A77" s="27" t="s">
        <v>157</v>
      </c>
      <c r="B77" s="27"/>
      <c r="C77" s="67" t="s">
        <v>577</v>
      </c>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1:30" ht="16.5" customHeight="1" x14ac:dyDescent="0.25">
      <c r="A78" s="27" t="s">
        <v>467</v>
      </c>
      <c r="B78" s="27"/>
      <c r="C78" s="67" t="s">
        <v>468</v>
      </c>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row>
    <row r="79" spans="1:30" ht="16.5" customHeight="1" x14ac:dyDescent="0.25">
      <c r="A79" s="27" t="s">
        <v>469</v>
      </c>
      <c r="B79" s="27"/>
      <c r="C79" s="67" t="s">
        <v>470</v>
      </c>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row>
    <row r="80" spans="1:30" ht="4.5" customHeight="1" x14ac:dyDescent="0.25"/>
    <row r="81" spans="1:30" ht="16.5" customHeight="1" x14ac:dyDescent="0.25">
      <c r="A81" s="28" t="s">
        <v>167</v>
      </c>
      <c r="B81" s="27"/>
      <c r="C81" s="27"/>
      <c r="D81" s="27"/>
      <c r="E81" s="67" t="s">
        <v>471</v>
      </c>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row>
  </sheetData>
  <mergeCells count="24">
    <mergeCell ref="W2:X2"/>
    <mergeCell ref="Y2:Z2"/>
    <mergeCell ref="AA2:AB2"/>
    <mergeCell ref="AC2:AD2"/>
    <mergeCell ref="K1:AD1"/>
    <mergeCell ref="M2:N2"/>
    <mergeCell ref="O2:P2"/>
    <mergeCell ref="Q2:R2"/>
    <mergeCell ref="S2:T2"/>
    <mergeCell ref="U2:V2"/>
    <mergeCell ref="C65:AD65"/>
    <mergeCell ref="C67:AD67"/>
    <mergeCell ref="C68:AD68"/>
    <mergeCell ref="C70:AD70"/>
    <mergeCell ref="C71:AD71"/>
    <mergeCell ref="C77:AD77"/>
    <mergeCell ref="C78:AD78"/>
    <mergeCell ref="C79:AD79"/>
    <mergeCell ref="E81:AD81"/>
    <mergeCell ref="C72:AD72"/>
    <mergeCell ref="C73:AD73"/>
    <mergeCell ref="C74:AD74"/>
    <mergeCell ref="C75:AD75"/>
    <mergeCell ref="C76:AD76"/>
  </mergeCells>
  <pageMargins left="0.7" right="0.7" top="0.75" bottom="0.75" header="0.3" footer="0.3"/>
  <pageSetup paperSize="9" fitToHeight="0" orientation="landscape" horizontalDpi="300" verticalDpi="300"/>
  <headerFooter scaleWithDoc="0" alignWithMargins="0">
    <oddHeader>&amp;C&amp;"Arial"&amp;8TABLE 15A.28</oddHeader>
    <oddFooter>&amp;L&amp;"Arial"&amp;8REPORT ON
GOVERNMENT
SERVICES 2022&amp;R&amp;"Arial"&amp;8SERVICES FOR PEOPLE
WITH DISABILITY
PAGE &amp;B&amp;P&amp;B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64"/>
  <sheetViews>
    <sheetView showGridLines="0" workbookViewId="0"/>
  </sheetViews>
  <sheetFormatPr defaultRowHeight="13.2" x14ac:dyDescent="0.25"/>
  <cols>
    <col min="1" max="11" width="1.6640625" customWidth="1"/>
    <col min="12" max="12" width="5.6640625" customWidth="1"/>
    <col min="13" max="23" width="11.33203125" customWidth="1"/>
  </cols>
  <sheetData>
    <row r="1" spans="1:23" ht="17.399999999999999" customHeight="1" x14ac:dyDescent="0.25">
      <c r="A1" s="8" t="s">
        <v>169</v>
      </c>
      <c r="B1" s="8"/>
      <c r="C1" s="8"/>
      <c r="D1" s="8"/>
      <c r="E1" s="8"/>
      <c r="F1" s="8"/>
      <c r="G1" s="8"/>
      <c r="H1" s="8"/>
      <c r="I1" s="8"/>
      <c r="J1" s="8"/>
      <c r="K1" s="72" t="s">
        <v>170</v>
      </c>
      <c r="L1" s="73"/>
      <c r="M1" s="73"/>
      <c r="N1" s="73"/>
      <c r="O1" s="73"/>
      <c r="P1" s="73"/>
      <c r="Q1" s="73"/>
      <c r="R1" s="73"/>
      <c r="S1" s="73"/>
      <c r="T1" s="73"/>
      <c r="U1" s="73"/>
      <c r="V1" s="73"/>
      <c r="W1" s="73"/>
    </row>
    <row r="2" spans="1:23" ht="16.5" customHeight="1" x14ac:dyDescent="0.25">
      <c r="A2" s="11"/>
      <c r="B2" s="11"/>
      <c r="C2" s="11"/>
      <c r="D2" s="11"/>
      <c r="E2" s="11"/>
      <c r="F2" s="11"/>
      <c r="G2" s="11"/>
      <c r="H2" s="11"/>
      <c r="I2" s="11"/>
      <c r="J2" s="11"/>
      <c r="K2" s="11"/>
      <c r="L2" s="12" t="s">
        <v>92</v>
      </c>
      <c r="M2" s="13" t="s">
        <v>93</v>
      </c>
      <c r="N2" s="13" t="s">
        <v>171</v>
      </c>
      <c r="O2" s="13" t="s">
        <v>172</v>
      </c>
      <c r="P2" s="13" t="s">
        <v>173</v>
      </c>
      <c r="Q2" s="13" t="s">
        <v>174</v>
      </c>
      <c r="R2" s="13" t="s">
        <v>175</v>
      </c>
      <c r="S2" s="13" t="s">
        <v>176</v>
      </c>
      <c r="T2" s="13" t="s">
        <v>177</v>
      </c>
      <c r="U2" s="13" t="s">
        <v>178</v>
      </c>
      <c r="V2" s="13" t="s">
        <v>179</v>
      </c>
      <c r="W2" s="13" t="s">
        <v>103</v>
      </c>
    </row>
    <row r="3" spans="1:23" ht="16.5" customHeight="1" x14ac:dyDescent="0.25">
      <c r="A3" s="7" t="s">
        <v>180</v>
      </c>
      <c r="B3" s="7"/>
      <c r="C3" s="7"/>
      <c r="D3" s="7"/>
      <c r="E3" s="7"/>
      <c r="F3" s="7"/>
      <c r="G3" s="7"/>
      <c r="H3" s="7"/>
      <c r="I3" s="7"/>
      <c r="J3" s="7"/>
      <c r="K3" s="7"/>
      <c r="L3" s="9"/>
      <c r="M3" s="10"/>
      <c r="N3" s="10"/>
      <c r="O3" s="10"/>
      <c r="P3" s="10"/>
      <c r="Q3" s="10"/>
      <c r="R3" s="10"/>
      <c r="S3" s="10"/>
      <c r="T3" s="10"/>
      <c r="U3" s="10"/>
      <c r="V3" s="10"/>
      <c r="W3" s="10"/>
    </row>
    <row r="4" spans="1:23" ht="16.5" customHeight="1" x14ac:dyDescent="0.25">
      <c r="A4" s="7"/>
      <c r="B4" s="7" t="s">
        <v>105</v>
      </c>
      <c r="C4" s="7"/>
      <c r="D4" s="7"/>
      <c r="E4" s="7"/>
      <c r="F4" s="7"/>
      <c r="G4" s="7"/>
      <c r="H4" s="7"/>
      <c r="I4" s="7"/>
      <c r="J4" s="7"/>
      <c r="K4" s="7"/>
      <c r="L4" s="9" t="s">
        <v>106</v>
      </c>
      <c r="M4" s="16" t="s">
        <v>110</v>
      </c>
      <c r="N4" s="16" t="s">
        <v>110</v>
      </c>
      <c r="O4" s="23">
        <v>6337</v>
      </c>
      <c r="P4" s="23">
        <v>1225</v>
      </c>
      <c r="Q4" s="16" t="s">
        <v>110</v>
      </c>
      <c r="R4" s="16" t="s">
        <v>110</v>
      </c>
      <c r="S4" s="16" t="s">
        <v>110</v>
      </c>
      <c r="T4" s="16" t="s">
        <v>110</v>
      </c>
      <c r="U4" s="23">
        <v>7562</v>
      </c>
      <c r="V4" s="17" t="s">
        <v>128</v>
      </c>
      <c r="W4" s="23">
        <v>7562</v>
      </c>
    </row>
    <row r="5" spans="1:23" ht="16.5" customHeight="1" x14ac:dyDescent="0.25">
      <c r="A5" s="7"/>
      <c r="B5" s="7" t="s">
        <v>107</v>
      </c>
      <c r="C5" s="7"/>
      <c r="D5" s="7"/>
      <c r="E5" s="7"/>
      <c r="F5" s="7"/>
      <c r="G5" s="7"/>
      <c r="H5" s="7"/>
      <c r="I5" s="7"/>
      <c r="J5" s="7"/>
      <c r="K5" s="7"/>
      <c r="L5" s="9" t="s">
        <v>106</v>
      </c>
      <c r="M5" s="16" t="s">
        <v>110</v>
      </c>
      <c r="N5" s="16" t="s">
        <v>110</v>
      </c>
      <c r="O5" s="23">
        <v>1980</v>
      </c>
      <c r="P5" s="18">
        <v>175815</v>
      </c>
      <c r="Q5" s="16" t="s">
        <v>110</v>
      </c>
      <c r="R5" s="23">
        <v>4531</v>
      </c>
      <c r="S5" s="16" t="s">
        <v>110</v>
      </c>
      <c r="T5" s="16" t="s">
        <v>110</v>
      </c>
      <c r="U5" s="18">
        <v>182325</v>
      </c>
      <c r="V5" s="17" t="s">
        <v>128</v>
      </c>
      <c r="W5" s="18">
        <v>182325</v>
      </c>
    </row>
    <row r="6" spans="1:23" ht="16.5" customHeight="1" x14ac:dyDescent="0.25">
      <c r="A6" s="7"/>
      <c r="B6" s="7" t="s">
        <v>121</v>
      </c>
      <c r="C6" s="7"/>
      <c r="D6" s="7"/>
      <c r="E6" s="7"/>
      <c r="F6" s="7"/>
      <c r="G6" s="7"/>
      <c r="H6" s="7"/>
      <c r="I6" s="7"/>
      <c r="J6" s="7"/>
      <c r="K6" s="7"/>
      <c r="L6" s="9" t="s">
        <v>106</v>
      </c>
      <c r="M6" s="16" t="s">
        <v>110</v>
      </c>
      <c r="N6" s="18">
        <v>431292</v>
      </c>
      <c r="O6" s="18">
        <v>126968</v>
      </c>
      <c r="P6" s="18">
        <v>188302</v>
      </c>
      <c r="Q6" s="16" t="s">
        <v>110</v>
      </c>
      <c r="R6" s="21">
        <v>39856</v>
      </c>
      <c r="S6" s="16" t="s">
        <v>110</v>
      </c>
      <c r="T6" s="21">
        <v>16393</v>
      </c>
      <c r="U6" s="18">
        <v>802811</v>
      </c>
      <c r="V6" s="17" t="s">
        <v>128</v>
      </c>
      <c r="W6" s="18">
        <v>802811</v>
      </c>
    </row>
    <row r="7" spans="1:23" ht="16.5" customHeight="1" x14ac:dyDescent="0.25">
      <c r="A7" s="7"/>
      <c r="B7" s="7" t="s">
        <v>122</v>
      </c>
      <c r="C7" s="7"/>
      <c r="D7" s="7"/>
      <c r="E7" s="7"/>
      <c r="F7" s="7"/>
      <c r="G7" s="7"/>
      <c r="H7" s="7"/>
      <c r="I7" s="7"/>
      <c r="J7" s="7"/>
      <c r="K7" s="7"/>
      <c r="L7" s="9" t="s">
        <v>106</v>
      </c>
      <c r="M7" s="18">
        <v>521522</v>
      </c>
      <c r="N7" s="18">
        <v>427555</v>
      </c>
      <c r="O7" s="18">
        <v>312701</v>
      </c>
      <c r="P7" s="18">
        <v>150305</v>
      </c>
      <c r="Q7" s="18">
        <v>110855</v>
      </c>
      <c r="R7" s="21">
        <v>48442</v>
      </c>
      <c r="S7" s="20">
        <v>903</v>
      </c>
      <c r="T7" s="21">
        <v>16209</v>
      </c>
      <c r="U7" s="25">
        <v>1588492</v>
      </c>
      <c r="V7" s="17" t="s">
        <v>128</v>
      </c>
      <c r="W7" s="25">
        <v>1588492</v>
      </c>
    </row>
    <row r="8" spans="1:23" ht="16.5" customHeight="1" x14ac:dyDescent="0.25">
      <c r="A8" s="7"/>
      <c r="B8" s="7" t="s">
        <v>123</v>
      </c>
      <c r="C8" s="7"/>
      <c r="D8" s="7"/>
      <c r="E8" s="7"/>
      <c r="F8" s="7"/>
      <c r="G8" s="7"/>
      <c r="H8" s="7"/>
      <c r="I8" s="7"/>
      <c r="J8" s="7"/>
      <c r="K8" s="7"/>
      <c r="L8" s="9" t="s">
        <v>106</v>
      </c>
      <c r="M8" s="18">
        <v>511829</v>
      </c>
      <c r="N8" s="18">
        <v>403453</v>
      </c>
      <c r="O8" s="18">
        <v>375389</v>
      </c>
      <c r="P8" s="18">
        <v>159818</v>
      </c>
      <c r="Q8" s="18">
        <v>147692</v>
      </c>
      <c r="R8" s="21">
        <v>46328</v>
      </c>
      <c r="S8" s="23">
        <v>8211</v>
      </c>
      <c r="T8" s="21">
        <v>23041</v>
      </c>
      <c r="U8" s="25">
        <v>1675762</v>
      </c>
      <c r="V8" s="17" t="s">
        <v>128</v>
      </c>
      <c r="W8" s="25">
        <v>1675762</v>
      </c>
    </row>
    <row r="9" spans="1:23" ht="16.5" customHeight="1" x14ac:dyDescent="0.25">
      <c r="A9" s="7"/>
      <c r="B9" s="7" t="s">
        <v>124</v>
      </c>
      <c r="C9" s="7"/>
      <c r="D9" s="7"/>
      <c r="E9" s="7"/>
      <c r="F9" s="7"/>
      <c r="G9" s="7"/>
      <c r="H9" s="7"/>
      <c r="I9" s="7"/>
      <c r="J9" s="7"/>
      <c r="K9" s="7"/>
      <c r="L9" s="9" t="s">
        <v>106</v>
      </c>
      <c r="M9" s="18">
        <v>499361</v>
      </c>
      <c r="N9" s="18">
        <v>389997</v>
      </c>
      <c r="O9" s="18">
        <v>383857</v>
      </c>
      <c r="P9" s="18">
        <v>158638</v>
      </c>
      <c r="Q9" s="18">
        <v>149860</v>
      </c>
      <c r="R9" s="21">
        <v>33704</v>
      </c>
      <c r="S9" s="21">
        <v>31568</v>
      </c>
      <c r="T9" s="21">
        <v>16580</v>
      </c>
      <c r="U9" s="25">
        <v>1663564</v>
      </c>
      <c r="V9" s="17" t="s">
        <v>128</v>
      </c>
      <c r="W9" s="25">
        <v>1663564</v>
      </c>
    </row>
    <row r="10" spans="1:23" ht="16.5" customHeight="1" x14ac:dyDescent="0.25">
      <c r="A10" s="7"/>
      <c r="B10" s="7" t="s">
        <v>125</v>
      </c>
      <c r="C10" s="7"/>
      <c r="D10" s="7"/>
      <c r="E10" s="7"/>
      <c r="F10" s="7"/>
      <c r="G10" s="7"/>
      <c r="H10" s="7"/>
      <c r="I10" s="7"/>
      <c r="J10" s="7"/>
      <c r="K10" s="7"/>
      <c r="L10" s="9" t="s">
        <v>106</v>
      </c>
      <c r="M10" s="18">
        <v>487864</v>
      </c>
      <c r="N10" s="18">
        <v>379523</v>
      </c>
      <c r="O10" s="18">
        <v>362116</v>
      </c>
      <c r="P10" s="18">
        <v>165564</v>
      </c>
      <c r="Q10" s="18">
        <v>113280</v>
      </c>
      <c r="R10" s="21">
        <v>33164</v>
      </c>
      <c r="S10" s="21">
        <v>31334</v>
      </c>
      <c r="T10" s="21">
        <v>15958</v>
      </c>
      <c r="U10" s="25">
        <v>1588803</v>
      </c>
      <c r="V10" s="17" t="s">
        <v>128</v>
      </c>
      <c r="W10" s="25">
        <v>1588803</v>
      </c>
    </row>
    <row r="11" spans="1:23" ht="16.5" customHeight="1" x14ac:dyDescent="0.25">
      <c r="A11" s="7"/>
      <c r="B11" s="7" t="s">
        <v>126</v>
      </c>
      <c r="C11" s="7"/>
      <c r="D11" s="7"/>
      <c r="E11" s="7"/>
      <c r="F11" s="7"/>
      <c r="G11" s="7"/>
      <c r="H11" s="7"/>
      <c r="I11" s="7"/>
      <c r="J11" s="7"/>
      <c r="K11" s="7"/>
      <c r="L11" s="9" t="s">
        <v>106</v>
      </c>
      <c r="M11" s="18">
        <v>471887</v>
      </c>
      <c r="N11" s="18">
        <v>367229</v>
      </c>
      <c r="O11" s="18">
        <v>299136</v>
      </c>
      <c r="P11" s="18">
        <v>161964</v>
      </c>
      <c r="Q11" s="18">
        <v>107798</v>
      </c>
      <c r="R11" s="21">
        <v>32516</v>
      </c>
      <c r="S11" s="21">
        <v>31492</v>
      </c>
      <c r="T11" s="21">
        <v>15188</v>
      </c>
      <c r="U11" s="25">
        <v>1487210</v>
      </c>
      <c r="V11" s="17" t="s">
        <v>128</v>
      </c>
      <c r="W11" s="25">
        <v>1487210</v>
      </c>
    </row>
    <row r="12" spans="1:23" ht="16.5" customHeight="1" x14ac:dyDescent="0.25">
      <c r="A12" s="7"/>
      <c r="B12" s="7" t="s">
        <v>118</v>
      </c>
      <c r="C12" s="7"/>
      <c r="D12" s="7"/>
      <c r="E12" s="7"/>
      <c r="F12" s="7"/>
      <c r="G12" s="7"/>
      <c r="H12" s="7"/>
      <c r="I12" s="7"/>
      <c r="J12" s="7"/>
      <c r="K12" s="7"/>
      <c r="L12" s="9" t="s">
        <v>106</v>
      </c>
      <c r="M12" s="18">
        <v>466661</v>
      </c>
      <c r="N12" s="18">
        <v>344202</v>
      </c>
      <c r="O12" s="18">
        <v>283687</v>
      </c>
      <c r="P12" s="18">
        <v>142650</v>
      </c>
      <c r="Q12" s="18">
        <v>122849</v>
      </c>
      <c r="R12" s="21">
        <v>38147</v>
      </c>
      <c r="S12" s="21">
        <v>22479</v>
      </c>
      <c r="T12" s="21">
        <v>15047</v>
      </c>
      <c r="U12" s="25">
        <v>1435721</v>
      </c>
      <c r="V12" s="17" t="s">
        <v>128</v>
      </c>
      <c r="W12" s="25">
        <v>1435721</v>
      </c>
    </row>
    <row r="13" spans="1:23" ht="16.5" customHeight="1" x14ac:dyDescent="0.25">
      <c r="A13" s="7"/>
      <c r="B13" s="7" t="s">
        <v>119</v>
      </c>
      <c r="C13" s="7"/>
      <c r="D13" s="7"/>
      <c r="E13" s="7"/>
      <c r="F13" s="7"/>
      <c r="G13" s="7"/>
      <c r="H13" s="7"/>
      <c r="I13" s="7"/>
      <c r="J13" s="7"/>
      <c r="K13" s="7"/>
      <c r="L13" s="9" t="s">
        <v>106</v>
      </c>
      <c r="M13" s="18">
        <v>452896</v>
      </c>
      <c r="N13" s="18">
        <v>324692</v>
      </c>
      <c r="O13" s="18">
        <v>270832</v>
      </c>
      <c r="P13" s="18">
        <v>125875</v>
      </c>
      <c r="Q13" s="18">
        <v>130285</v>
      </c>
      <c r="R13" s="21">
        <v>39966</v>
      </c>
      <c r="S13" s="21">
        <v>19905</v>
      </c>
      <c r="T13" s="21">
        <v>14353</v>
      </c>
      <c r="U13" s="25">
        <v>1378805</v>
      </c>
      <c r="V13" s="17" t="s">
        <v>128</v>
      </c>
      <c r="W13" s="25">
        <v>1378805</v>
      </c>
    </row>
    <row r="14" spans="1:23" ht="16.5" customHeight="1" x14ac:dyDescent="0.25">
      <c r="A14" s="7" t="s">
        <v>181</v>
      </c>
      <c r="B14" s="7"/>
      <c r="C14" s="7"/>
      <c r="D14" s="7"/>
      <c r="E14" s="7"/>
      <c r="F14" s="7"/>
      <c r="G14" s="7"/>
      <c r="H14" s="7"/>
      <c r="I14" s="7"/>
      <c r="J14" s="7"/>
      <c r="K14" s="7"/>
      <c r="L14" s="9"/>
      <c r="M14" s="10"/>
      <c r="N14" s="10"/>
      <c r="O14" s="10"/>
      <c r="P14" s="10"/>
      <c r="Q14" s="10"/>
      <c r="R14" s="10"/>
      <c r="S14" s="10"/>
      <c r="T14" s="10"/>
      <c r="U14" s="10"/>
      <c r="V14" s="10"/>
      <c r="W14" s="10"/>
    </row>
    <row r="15" spans="1:23" ht="16.5" customHeight="1" x14ac:dyDescent="0.25">
      <c r="A15" s="7"/>
      <c r="B15" s="7" t="s">
        <v>182</v>
      </c>
      <c r="C15" s="7"/>
      <c r="D15" s="7"/>
      <c r="E15" s="7"/>
      <c r="F15" s="7"/>
      <c r="G15" s="7"/>
      <c r="H15" s="7"/>
      <c r="I15" s="7"/>
      <c r="J15" s="7"/>
      <c r="K15" s="7"/>
      <c r="L15" s="9" t="s">
        <v>106</v>
      </c>
      <c r="M15" s="25">
        <v>3414621</v>
      </c>
      <c r="N15" s="25">
        <v>3149740</v>
      </c>
      <c r="O15" s="25">
        <v>2330472</v>
      </c>
      <c r="P15" s="25">
        <v>1095219</v>
      </c>
      <c r="Q15" s="18">
        <v>782089</v>
      </c>
      <c r="R15" s="18">
        <v>246556</v>
      </c>
      <c r="S15" s="18">
        <v>182018</v>
      </c>
      <c r="T15" s="18">
        <v>124337</v>
      </c>
      <c r="U15" s="24">
        <v>11325052</v>
      </c>
      <c r="V15" s="17" t="s">
        <v>128</v>
      </c>
      <c r="W15" s="24">
        <v>11325052</v>
      </c>
    </row>
    <row r="16" spans="1:23" ht="16.5" customHeight="1" x14ac:dyDescent="0.25">
      <c r="A16" s="7"/>
      <c r="B16" s="7" t="s">
        <v>183</v>
      </c>
      <c r="C16" s="7"/>
      <c r="D16" s="7"/>
      <c r="E16" s="7"/>
      <c r="F16" s="7"/>
      <c r="G16" s="7"/>
      <c r="H16" s="7"/>
      <c r="I16" s="7"/>
      <c r="J16" s="7"/>
      <c r="K16" s="7"/>
      <c r="L16" s="9" t="s">
        <v>106</v>
      </c>
      <c r="M16" s="25">
        <v>3501760</v>
      </c>
      <c r="N16" s="25">
        <v>2931777</v>
      </c>
      <c r="O16" s="25">
        <v>2064781</v>
      </c>
      <c r="P16" s="18">
        <v>922375</v>
      </c>
      <c r="Q16" s="18">
        <v>763460</v>
      </c>
      <c r="R16" s="18">
        <v>249328</v>
      </c>
      <c r="S16" s="18">
        <v>178727</v>
      </c>
      <c r="T16" s="18">
        <v>119963</v>
      </c>
      <c r="U16" s="24">
        <v>10732173</v>
      </c>
      <c r="V16" s="17" t="s">
        <v>128</v>
      </c>
      <c r="W16" s="24">
        <v>10732173</v>
      </c>
    </row>
    <row r="17" spans="1:23" ht="16.5" customHeight="1" x14ac:dyDescent="0.25">
      <c r="A17" s="7"/>
      <c r="B17" s="7" t="s">
        <v>184</v>
      </c>
      <c r="C17" s="7"/>
      <c r="D17" s="7"/>
      <c r="E17" s="7"/>
      <c r="F17" s="7"/>
      <c r="G17" s="7"/>
      <c r="H17" s="7"/>
      <c r="I17" s="7"/>
      <c r="J17" s="7"/>
      <c r="K17" s="7"/>
      <c r="L17" s="9" t="s">
        <v>106</v>
      </c>
      <c r="M17" s="18">
        <v>216862</v>
      </c>
      <c r="N17" s="18">
        <v>402013</v>
      </c>
      <c r="O17" s="18">
        <v>629590</v>
      </c>
      <c r="P17" s="18">
        <v>640825</v>
      </c>
      <c r="Q17" s="18">
        <v>448613</v>
      </c>
      <c r="R17" s="21">
        <v>19264</v>
      </c>
      <c r="S17" s="18">
        <v>149233</v>
      </c>
      <c r="T17" s="21">
        <v>22552</v>
      </c>
      <c r="U17" s="25">
        <v>2528952</v>
      </c>
      <c r="V17" s="17" t="s">
        <v>128</v>
      </c>
      <c r="W17" s="25">
        <v>2528952</v>
      </c>
    </row>
    <row r="18" spans="1:23" ht="16.5" customHeight="1" x14ac:dyDescent="0.25">
      <c r="A18" s="7"/>
      <c r="B18" s="7" t="s">
        <v>185</v>
      </c>
      <c r="C18" s="7"/>
      <c r="D18" s="7"/>
      <c r="E18" s="7"/>
      <c r="F18" s="7"/>
      <c r="G18" s="7"/>
      <c r="H18" s="7"/>
      <c r="I18" s="7"/>
      <c r="J18" s="7"/>
      <c r="K18" s="7"/>
      <c r="L18" s="9" t="s">
        <v>106</v>
      </c>
      <c r="M18" s="18">
        <v>742624</v>
      </c>
      <c r="N18" s="25">
        <v>1137056</v>
      </c>
      <c r="O18" s="18">
        <v>917564</v>
      </c>
      <c r="P18" s="18">
        <v>737037</v>
      </c>
      <c r="Q18" s="18">
        <v>582762</v>
      </c>
      <c r="R18" s="21">
        <v>68652</v>
      </c>
      <c r="S18" s="18">
        <v>144487</v>
      </c>
      <c r="T18" s="21">
        <v>47298</v>
      </c>
      <c r="U18" s="25">
        <v>4377479</v>
      </c>
      <c r="V18" s="17" t="s">
        <v>128</v>
      </c>
      <c r="W18" s="25">
        <v>4377479</v>
      </c>
    </row>
    <row r="19" spans="1:23" ht="16.5" customHeight="1" x14ac:dyDescent="0.25">
      <c r="A19" s="7"/>
      <c r="B19" s="7" t="s">
        <v>186</v>
      </c>
      <c r="C19" s="7"/>
      <c r="D19" s="7"/>
      <c r="E19" s="7"/>
      <c r="F19" s="7"/>
      <c r="G19" s="7"/>
      <c r="H19" s="7"/>
      <c r="I19" s="7"/>
      <c r="J19" s="7"/>
      <c r="K19" s="7"/>
      <c r="L19" s="9" t="s">
        <v>106</v>
      </c>
      <c r="M19" s="25">
        <v>1685609</v>
      </c>
      <c r="N19" s="25">
        <v>1331872</v>
      </c>
      <c r="O19" s="25">
        <v>1011317</v>
      </c>
      <c r="P19" s="18">
        <v>839707</v>
      </c>
      <c r="Q19" s="18">
        <v>581506</v>
      </c>
      <c r="R19" s="18">
        <v>120721</v>
      </c>
      <c r="S19" s="18">
        <v>142579</v>
      </c>
      <c r="T19" s="21">
        <v>82350</v>
      </c>
      <c r="U19" s="25">
        <v>5795660</v>
      </c>
      <c r="V19" s="17" t="s">
        <v>128</v>
      </c>
      <c r="W19" s="25">
        <v>5795660</v>
      </c>
    </row>
    <row r="20" spans="1:23" ht="16.5" customHeight="1" x14ac:dyDescent="0.25">
      <c r="A20" s="7"/>
      <c r="B20" s="7" t="s">
        <v>187</v>
      </c>
      <c r="C20" s="7"/>
      <c r="D20" s="7"/>
      <c r="E20" s="7"/>
      <c r="F20" s="7"/>
      <c r="G20" s="7"/>
      <c r="H20" s="7"/>
      <c r="I20" s="7"/>
      <c r="J20" s="7"/>
      <c r="K20" s="7"/>
      <c r="L20" s="9" t="s">
        <v>106</v>
      </c>
      <c r="M20" s="25">
        <v>2183145</v>
      </c>
      <c r="N20" s="25">
        <v>1570849</v>
      </c>
      <c r="O20" s="25">
        <v>1051178</v>
      </c>
      <c r="P20" s="18">
        <v>823620</v>
      </c>
      <c r="Q20" s="18">
        <v>552612</v>
      </c>
      <c r="R20" s="18">
        <v>150837</v>
      </c>
      <c r="S20" s="21">
        <v>69318</v>
      </c>
      <c r="T20" s="21">
        <v>78479</v>
      </c>
      <c r="U20" s="25">
        <v>6480038</v>
      </c>
      <c r="V20" s="17" t="s">
        <v>128</v>
      </c>
      <c r="W20" s="25">
        <v>6480038</v>
      </c>
    </row>
    <row r="21" spans="1:23" ht="16.5" customHeight="1" x14ac:dyDescent="0.25">
      <c r="A21" s="7"/>
      <c r="B21" s="7" t="s">
        <v>188</v>
      </c>
      <c r="C21" s="7"/>
      <c r="D21" s="7"/>
      <c r="E21" s="7"/>
      <c r="F21" s="7"/>
      <c r="G21" s="7"/>
      <c r="H21" s="7"/>
      <c r="I21" s="7"/>
      <c r="J21" s="7"/>
      <c r="K21" s="7"/>
      <c r="L21" s="9" t="s">
        <v>106</v>
      </c>
      <c r="M21" s="25">
        <v>2062704</v>
      </c>
      <c r="N21" s="25">
        <v>1489296</v>
      </c>
      <c r="O21" s="18">
        <v>961174</v>
      </c>
      <c r="P21" s="18">
        <v>786915</v>
      </c>
      <c r="Q21" s="18">
        <v>557363</v>
      </c>
      <c r="R21" s="18">
        <v>150451</v>
      </c>
      <c r="S21" s="21">
        <v>85895</v>
      </c>
      <c r="T21" s="21">
        <v>81262</v>
      </c>
      <c r="U21" s="25">
        <v>6175059</v>
      </c>
      <c r="V21" s="17" t="s">
        <v>128</v>
      </c>
      <c r="W21" s="25">
        <v>6175059</v>
      </c>
    </row>
    <row r="22" spans="1:23" ht="16.5" customHeight="1" x14ac:dyDescent="0.25">
      <c r="A22" s="7"/>
      <c r="B22" s="7" t="s">
        <v>189</v>
      </c>
      <c r="C22" s="7"/>
      <c r="D22" s="7"/>
      <c r="E22" s="7"/>
      <c r="F22" s="7"/>
      <c r="G22" s="7"/>
      <c r="H22" s="7"/>
      <c r="I22" s="7"/>
      <c r="J22" s="7"/>
      <c r="K22" s="7"/>
      <c r="L22" s="9" t="s">
        <v>106</v>
      </c>
      <c r="M22" s="25">
        <v>1913182</v>
      </c>
      <c r="N22" s="25">
        <v>1435494</v>
      </c>
      <c r="O22" s="18">
        <v>958060</v>
      </c>
      <c r="P22" s="18">
        <v>716113</v>
      </c>
      <c r="Q22" s="18">
        <v>503490</v>
      </c>
      <c r="R22" s="18">
        <v>157198</v>
      </c>
      <c r="S22" s="21">
        <v>82971</v>
      </c>
      <c r="T22" s="21">
        <v>77028</v>
      </c>
      <c r="U22" s="25">
        <v>5843537</v>
      </c>
      <c r="V22" s="17" t="s">
        <v>128</v>
      </c>
      <c r="W22" s="25">
        <v>5843537</v>
      </c>
    </row>
    <row r="23" spans="1:23" ht="16.5" customHeight="1" x14ac:dyDescent="0.25">
      <c r="A23" s="7"/>
      <c r="B23" s="7" t="s">
        <v>118</v>
      </c>
      <c r="C23" s="7"/>
      <c r="D23" s="7"/>
      <c r="E23" s="7"/>
      <c r="F23" s="7"/>
      <c r="G23" s="7"/>
      <c r="H23" s="7"/>
      <c r="I23" s="7"/>
      <c r="J23" s="7"/>
      <c r="K23" s="7"/>
      <c r="L23" s="9" t="s">
        <v>106</v>
      </c>
      <c r="M23" s="25">
        <v>1867613</v>
      </c>
      <c r="N23" s="25">
        <v>1379739</v>
      </c>
      <c r="O23" s="18">
        <v>953484</v>
      </c>
      <c r="P23" s="18">
        <v>665520</v>
      </c>
      <c r="Q23" s="18">
        <v>430393</v>
      </c>
      <c r="R23" s="18">
        <v>145245</v>
      </c>
      <c r="S23" s="21">
        <v>82923</v>
      </c>
      <c r="T23" s="21">
        <v>67544</v>
      </c>
      <c r="U23" s="25">
        <v>5592459</v>
      </c>
      <c r="V23" s="17" t="s">
        <v>128</v>
      </c>
      <c r="W23" s="25">
        <v>5592459</v>
      </c>
    </row>
    <row r="24" spans="1:23" ht="16.5" customHeight="1" x14ac:dyDescent="0.25">
      <c r="A24" s="7"/>
      <c r="B24" s="7" t="s">
        <v>119</v>
      </c>
      <c r="C24" s="7"/>
      <c r="D24" s="7"/>
      <c r="E24" s="7"/>
      <c r="F24" s="7"/>
      <c r="G24" s="7"/>
      <c r="H24" s="7"/>
      <c r="I24" s="7"/>
      <c r="J24" s="7"/>
      <c r="K24" s="7"/>
      <c r="L24" s="9" t="s">
        <v>106</v>
      </c>
      <c r="M24" s="25">
        <v>1755140</v>
      </c>
      <c r="N24" s="25">
        <v>1393091</v>
      </c>
      <c r="O24" s="18">
        <v>860121</v>
      </c>
      <c r="P24" s="18">
        <v>622248</v>
      </c>
      <c r="Q24" s="18">
        <v>379550</v>
      </c>
      <c r="R24" s="18">
        <v>132752</v>
      </c>
      <c r="S24" s="21">
        <v>83563</v>
      </c>
      <c r="T24" s="21">
        <v>58704</v>
      </c>
      <c r="U24" s="25">
        <v>5285170</v>
      </c>
      <c r="V24" s="17" t="s">
        <v>128</v>
      </c>
      <c r="W24" s="25">
        <v>5285170</v>
      </c>
    </row>
    <row r="25" spans="1:23" ht="16.5" customHeight="1" x14ac:dyDescent="0.25">
      <c r="A25" s="7" t="s">
        <v>190</v>
      </c>
      <c r="B25" s="7"/>
      <c r="C25" s="7"/>
      <c r="D25" s="7"/>
      <c r="E25" s="7"/>
      <c r="F25" s="7"/>
      <c r="G25" s="7"/>
      <c r="H25" s="7"/>
      <c r="I25" s="7"/>
      <c r="J25" s="7"/>
      <c r="K25" s="7"/>
      <c r="L25" s="9"/>
      <c r="M25" s="10"/>
      <c r="N25" s="10"/>
      <c r="O25" s="10"/>
      <c r="P25" s="10"/>
      <c r="Q25" s="10"/>
      <c r="R25" s="10"/>
      <c r="S25" s="10"/>
      <c r="T25" s="10"/>
      <c r="U25" s="10"/>
      <c r="V25" s="10"/>
      <c r="W25" s="10"/>
    </row>
    <row r="26" spans="1:23" ht="16.5" customHeight="1" x14ac:dyDescent="0.25">
      <c r="A26" s="7"/>
      <c r="B26" s="7" t="s">
        <v>105</v>
      </c>
      <c r="C26" s="7"/>
      <c r="D26" s="7"/>
      <c r="E26" s="7"/>
      <c r="F26" s="7"/>
      <c r="G26" s="7"/>
      <c r="H26" s="7"/>
      <c r="I26" s="7"/>
      <c r="J26" s="7"/>
      <c r="K26" s="7"/>
      <c r="L26" s="9" t="s">
        <v>106</v>
      </c>
      <c r="M26" s="25">
        <v>3388653</v>
      </c>
      <c r="N26" s="25">
        <v>2621752</v>
      </c>
      <c r="O26" s="25">
        <v>2111813</v>
      </c>
      <c r="P26" s="18">
        <v>850803</v>
      </c>
      <c r="Q26" s="18">
        <v>782089</v>
      </c>
      <c r="R26" s="18">
        <v>242651</v>
      </c>
      <c r="S26" s="18">
        <v>175543</v>
      </c>
      <c r="T26" s="18">
        <v>111297</v>
      </c>
      <c r="U26" s="24">
        <v>10284602</v>
      </c>
      <c r="V26" s="24">
        <v>12941352</v>
      </c>
      <c r="W26" s="24">
        <v>23225954</v>
      </c>
    </row>
    <row r="27" spans="1:23" ht="16.5" customHeight="1" x14ac:dyDescent="0.25">
      <c r="A27" s="7"/>
      <c r="B27" s="7" t="s">
        <v>107</v>
      </c>
      <c r="C27" s="7"/>
      <c r="D27" s="7"/>
      <c r="E27" s="7"/>
      <c r="F27" s="7"/>
      <c r="G27" s="7"/>
      <c r="H27" s="7"/>
      <c r="I27" s="7"/>
      <c r="J27" s="7"/>
      <c r="K27" s="7"/>
      <c r="L27" s="9" t="s">
        <v>106</v>
      </c>
      <c r="M27" s="25">
        <v>3307939</v>
      </c>
      <c r="N27" s="25">
        <v>2412455</v>
      </c>
      <c r="O27" s="25">
        <v>1744366</v>
      </c>
      <c r="P27" s="18">
        <v>504073</v>
      </c>
      <c r="Q27" s="18">
        <v>763460</v>
      </c>
      <c r="R27" s="18">
        <v>236871</v>
      </c>
      <c r="S27" s="18">
        <v>170817</v>
      </c>
      <c r="T27" s="18">
        <v>106908</v>
      </c>
      <c r="U27" s="25">
        <v>9246889</v>
      </c>
      <c r="V27" s="25">
        <v>7211036</v>
      </c>
      <c r="W27" s="24">
        <v>16457925</v>
      </c>
    </row>
    <row r="28" spans="1:23" ht="16.5" customHeight="1" x14ac:dyDescent="0.25">
      <c r="A28" s="7" t="s">
        <v>129</v>
      </c>
      <c r="B28" s="7"/>
      <c r="C28" s="7"/>
      <c r="D28" s="7"/>
      <c r="E28" s="7"/>
      <c r="F28" s="7"/>
      <c r="G28" s="7"/>
      <c r="H28" s="7"/>
      <c r="I28" s="7"/>
      <c r="J28" s="7"/>
      <c r="K28" s="7"/>
      <c r="L28" s="9"/>
      <c r="M28" s="10"/>
      <c r="N28" s="10"/>
      <c r="O28" s="10"/>
      <c r="P28" s="10"/>
      <c r="Q28" s="10"/>
      <c r="R28" s="10"/>
      <c r="S28" s="10"/>
      <c r="T28" s="10"/>
      <c r="U28" s="10"/>
      <c r="V28" s="10"/>
      <c r="W28" s="10"/>
    </row>
    <row r="29" spans="1:23" ht="16.5" customHeight="1" x14ac:dyDescent="0.25">
      <c r="A29" s="7"/>
      <c r="B29" s="7" t="s">
        <v>182</v>
      </c>
      <c r="C29" s="7"/>
      <c r="D29" s="7"/>
      <c r="E29" s="7"/>
      <c r="F29" s="7"/>
      <c r="G29" s="7"/>
      <c r="H29" s="7"/>
      <c r="I29" s="7"/>
      <c r="J29" s="7"/>
      <c r="K29" s="7"/>
      <c r="L29" s="9" t="s">
        <v>106</v>
      </c>
      <c r="M29" s="25">
        <v>3414621</v>
      </c>
      <c r="N29" s="25">
        <v>3149740</v>
      </c>
      <c r="O29" s="25">
        <v>2336809</v>
      </c>
      <c r="P29" s="25">
        <v>1096444</v>
      </c>
      <c r="Q29" s="18">
        <v>782089</v>
      </c>
      <c r="R29" s="18">
        <v>246556</v>
      </c>
      <c r="S29" s="18">
        <v>182018</v>
      </c>
      <c r="T29" s="18">
        <v>124337</v>
      </c>
      <c r="U29" s="24">
        <v>11332614</v>
      </c>
      <c r="V29" s="24">
        <v>14046013</v>
      </c>
      <c r="W29" s="24">
        <v>25378627</v>
      </c>
    </row>
    <row r="30" spans="1:23" ht="16.5" customHeight="1" x14ac:dyDescent="0.25">
      <c r="A30" s="7"/>
      <c r="B30" s="7" t="s">
        <v>183</v>
      </c>
      <c r="C30" s="7"/>
      <c r="D30" s="7"/>
      <c r="E30" s="7"/>
      <c r="F30" s="7"/>
      <c r="G30" s="7"/>
      <c r="H30" s="7"/>
      <c r="I30" s="7"/>
      <c r="J30" s="7"/>
      <c r="K30" s="7"/>
      <c r="L30" s="9" t="s">
        <v>106</v>
      </c>
      <c r="M30" s="25">
        <v>3501760</v>
      </c>
      <c r="N30" s="25">
        <v>2931777</v>
      </c>
      <c r="O30" s="25">
        <v>2066760</v>
      </c>
      <c r="P30" s="25">
        <v>1098190</v>
      </c>
      <c r="Q30" s="18">
        <v>763460</v>
      </c>
      <c r="R30" s="18">
        <v>253859</v>
      </c>
      <c r="S30" s="18">
        <v>178727</v>
      </c>
      <c r="T30" s="18">
        <v>119963</v>
      </c>
      <c r="U30" s="24">
        <v>10914498</v>
      </c>
      <c r="V30" s="25">
        <v>8292726</v>
      </c>
      <c r="W30" s="24">
        <v>19207224</v>
      </c>
    </row>
    <row r="31" spans="1:23" ht="16.5" customHeight="1" x14ac:dyDescent="0.25">
      <c r="A31" s="7"/>
      <c r="B31" s="7" t="s">
        <v>184</v>
      </c>
      <c r="C31" s="7"/>
      <c r="D31" s="7"/>
      <c r="E31" s="7"/>
      <c r="F31" s="7"/>
      <c r="G31" s="7"/>
      <c r="H31" s="7"/>
      <c r="I31" s="7"/>
      <c r="J31" s="7"/>
      <c r="K31" s="7"/>
      <c r="L31" s="9" t="s">
        <v>106</v>
      </c>
      <c r="M31" s="18">
        <v>216862</v>
      </c>
      <c r="N31" s="18">
        <v>833305</v>
      </c>
      <c r="O31" s="18">
        <v>756558</v>
      </c>
      <c r="P31" s="18">
        <v>829127</v>
      </c>
      <c r="Q31" s="18">
        <v>448613</v>
      </c>
      <c r="R31" s="21">
        <v>59121</v>
      </c>
      <c r="S31" s="18">
        <v>149233</v>
      </c>
      <c r="T31" s="21">
        <v>38945</v>
      </c>
      <c r="U31" s="25">
        <v>3331763</v>
      </c>
      <c r="V31" s="18">
        <v>992209</v>
      </c>
      <c r="W31" s="25">
        <v>4323972</v>
      </c>
    </row>
    <row r="32" spans="1:23" ht="16.5" customHeight="1" x14ac:dyDescent="0.25">
      <c r="A32" s="7"/>
      <c r="B32" s="7" t="s">
        <v>185</v>
      </c>
      <c r="C32" s="7"/>
      <c r="D32" s="7"/>
      <c r="E32" s="7"/>
      <c r="F32" s="7"/>
      <c r="G32" s="7"/>
      <c r="H32" s="7"/>
      <c r="I32" s="7"/>
      <c r="J32" s="7"/>
      <c r="K32" s="7"/>
      <c r="L32" s="9" t="s">
        <v>106</v>
      </c>
      <c r="M32" s="25">
        <v>1264146</v>
      </c>
      <c r="N32" s="25">
        <v>1564611</v>
      </c>
      <c r="O32" s="25">
        <v>1230265</v>
      </c>
      <c r="P32" s="18">
        <v>887342</v>
      </c>
      <c r="Q32" s="18">
        <v>693617</v>
      </c>
      <c r="R32" s="18">
        <v>117094</v>
      </c>
      <c r="S32" s="18">
        <v>145389</v>
      </c>
      <c r="T32" s="21">
        <v>63507</v>
      </c>
      <c r="U32" s="25">
        <v>5965971</v>
      </c>
      <c r="V32" s="18">
        <v>977183</v>
      </c>
      <c r="W32" s="25">
        <v>6943154</v>
      </c>
    </row>
    <row r="33" spans="1:23" ht="16.5" customHeight="1" x14ac:dyDescent="0.25">
      <c r="A33" s="7"/>
      <c r="B33" s="7" t="s">
        <v>186</v>
      </c>
      <c r="C33" s="7"/>
      <c r="D33" s="7"/>
      <c r="E33" s="7"/>
      <c r="F33" s="7"/>
      <c r="G33" s="7"/>
      <c r="H33" s="7"/>
      <c r="I33" s="7"/>
      <c r="J33" s="7"/>
      <c r="K33" s="7"/>
      <c r="L33" s="9" t="s">
        <v>106</v>
      </c>
      <c r="M33" s="25">
        <v>2197438</v>
      </c>
      <c r="N33" s="25">
        <v>1735325</v>
      </c>
      <c r="O33" s="25">
        <v>1386707</v>
      </c>
      <c r="P33" s="18">
        <v>999525</v>
      </c>
      <c r="Q33" s="18">
        <v>729198</v>
      </c>
      <c r="R33" s="18">
        <v>167049</v>
      </c>
      <c r="S33" s="18">
        <v>150790</v>
      </c>
      <c r="T33" s="18">
        <v>105391</v>
      </c>
      <c r="U33" s="25">
        <v>7471422</v>
      </c>
      <c r="V33" s="18">
        <v>981071</v>
      </c>
      <c r="W33" s="25">
        <v>8452493</v>
      </c>
    </row>
    <row r="34" spans="1:23" ht="16.5" customHeight="1" x14ac:dyDescent="0.25">
      <c r="A34" s="7"/>
      <c r="B34" s="7" t="s">
        <v>187</v>
      </c>
      <c r="C34" s="7"/>
      <c r="D34" s="7"/>
      <c r="E34" s="7"/>
      <c r="F34" s="7"/>
      <c r="G34" s="7"/>
      <c r="H34" s="7"/>
      <c r="I34" s="7"/>
      <c r="J34" s="7"/>
      <c r="K34" s="7"/>
      <c r="L34" s="9" t="s">
        <v>106</v>
      </c>
      <c r="M34" s="25">
        <v>2682506</v>
      </c>
      <c r="N34" s="25">
        <v>1960846</v>
      </c>
      <c r="O34" s="25">
        <v>1435035</v>
      </c>
      <c r="P34" s="18">
        <v>982258</v>
      </c>
      <c r="Q34" s="18">
        <v>702472</v>
      </c>
      <c r="R34" s="18">
        <v>184540</v>
      </c>
      <c r="S34" s="18">
        <v>100885</v>
      </c>
      <c r="T34" s="21">
        <v>95059</v>
      </c>
      <c r="U34" s="25">
        <v>8143602</v>
      </c>
      <c r="V34" s="25">
        <v>1002865</v>
      </c>
      <c r="W34" s="25">
        <v>9146467</v>
      </c>
    </row>
    <row r="35" spans="1:23" ht="16.5" customHeight="1" x14ac:dyDescent="0.25">
      <c r="A35" s="7"/>
      <c r="B35" s="7" t="s">
        <v>188</v>
      </c>
      <c r="C35" s="7"/>
      <c r="D35" s="7"/>
      <c r="E35" s="7"/>
      <c r="F35" s="7"/>
      <c r="G35" s="7"/>
      <c r="H35" s="7"/>
      <c r="I35" s="7"/>
      <c r="J35" s="7"/>
      <c r="K35" s="7"/>
      <c r="L35" s="9" t="s">
        <v>106</v>
      </c>
      <c r="M35" s="25">
        <v>2550568</v>
      </c>
      <c r="N35" s="25">
        <v>1868819</v>
      </c>
      <c r="O35" s="25">
        <v>1323290</v>
      </c>
      <c r="P35" s="18">
        <v>952479</v>
      </c>
      <c r="Q35" s="18">
        <v>670642</v>
      </c>
      <c r="R35" s="18">
        <v>183615</v>
      </c>
      <c r="S35" s="18">
        <v>117228</v>
      </c>
      <c r="T35" s="21">
        <v>97220</v>
      </c>
      <c r="U35" s="25">
        <v>7763862</v>
      </c>
      <c r="V35" s="25">
        <v>1015266</v>
      </c>
      <c r="W35" s="25">
        <v>8779128</v>
      </c>
    </row>
    <row r="36" spans="1:23" ht="16.5" customHeight="1" x14ac:dyDescent="0.25">
      <c r="A36" s="7"/>
      <c r="B36" s="7" t="s">
        <v>189</v>
      </c>
      <c r="C36" s="7"/>
      <c r="D36" s="7"/>
      <c r="E36" s="7"/>
      <c r="F36" s="7"/>
      <c r="G36" s="7"/>
      <c r="H36" s="7"/>
      <c r="I36" s="7"/>
      <c r="J36" s="7"/>
      <c r="K36" s="7"/>
      <c r="L36" s="9" t="s">
        <v>106</v>
      </c>
      <c r="M36" s="25">
        <v>2385069</v>
      </c>
      <c r="N36" s="25">
        <v>1802723</v>
      </c>
      <c r="O36" s="25">
        <v>1257196</v>
      </c>
      <c r="P36" s="18">
        <v>878077</v>
      </c>
      <c r="Q36" s="18">
        <v>611288</v>
      </c>
      <c r="R36" s="18">
        <v>189714</v>
      </c>
      <c r="S36" s="18">
        <v>114463</v>
      </c>
      <c r="T36" s="21">
        <v>92217</v>
      </c>
      <c r="U36" s="25">
        <v>7330747</v>
      </c>
      <c r="V36" s="18">
        <v>992559</v>
      </c>
      <c r="W36" s="25">
        <v>8323306</v>
      </c>
    </row>
    <row r="37" spans="1:23" ht="16.5" customHeight="1" x14ac:dyDescent="0.25">
      <c r="A37" s="7"/>
      <c r="B37" s="7" t="s">
        <v>118</v>
      </c>
      <c r="C37" s="7"/>
      <c r="D37" s="7"/>
      <c r="E37" s="7"/>
      <c r="F37" s="7"/>
      <c r="G37" s="7"/>
      <c r="H37" s="7"/>
      <c r="I37" s="7"/>
      <c r="J37" s="7"/>
      <c r="K37" s="7"/>
      <c r="L37" s="9" t="s">
        <v>106</v>
      </c>
      <c r="M37" s="25">
        <v>2334274</v>
      </c>
      <c r="N37" s="25">
        <v>1723940</v>
      </c>
      <c r="O37" s="25">
        <v>1237171</v>
      </c>
      <c r="P37" s="18">
        <v>808169</v>
      </c>
      <c r="Q37" s="18">
        <v>553243</v>
      </c>
      <c r="R37" s="18">
        <v>183392</v>
      </c>
      <c r="S37" s="18">
        <v>105401</v>
      </c>
      <c r="T37" s="21">
        <v>82591</v>
      </c>
      <c r="U37" s="25">
        <v>7028181</v>
      </c>
      <c r="V37" s="25">
        <v>1026080</v>
      </c>
      <c r="W37" s="25">
        <v>8054261</v>
      </c>
    </row>
    <row r="38" spans="1:23" ht="16.5" customHeight="1" x14ac:dyDescent="0.25">
      <c r="A38" s="14"/>
      <c r="B38" s="14" t="s">
        <v>119</v>
      </c>
      <c r="C38" s="14"/>
      <c r="D38" s="14"/>
      <c r="E38" s="14"/>
      <c r="F38" s="14"/>
      <c r="G38" s="14"/>
      <c r="H38" s="14"/>
      <c r="I38" s="14"/>
      <c r="J38" s="14"/>
      <c r="K38" s="14"/>
      <c r="L38" s="15" t="s">
        <v>106</v>
      </c>
      <c r="M38" s="26">
        <v>2208036</v>
      </c>
      <c r="N38" s="26">
        <v>1717783</v>
      </c>
      <c r="O38" s="26">
        <v>1130953</v>
      </c>
      <c r="P38" s="19">
        <v>748123</v>
      </c>
      <c r="Q38" s="19">
        <v>509836</v>
      </c>
      <c r="R38" s="19">
        <v>172718</v>
      </c>
      <c r="S38" s="19">
        <v>103469</v>
      </c>
      <c r="T38" s="22">
        <v>73058</v>
      </c>
      <c r="U38" s="26">
        <v>6663975</v>
      </c>
      <c r="V38" s="26">
        <v>1094921</v>
      </c>
      <c r="W38" s="26">
        <v>7758896</v>
      </c>
    </row>
    <row r="39" spans="1:23" ht="4.5" customHeight="1" x14ac:dyDescent="0.25">
      <c r="A39" s="27"/>
      <c r="B39" s="27"/>
      <c r="C39" s="2"/>
      <c r="D39" s="2"/>
      <c r="E39" s="2"/>
      <c r="F39" s="2"/>
      <c r="G39" s="2"/>
      <c r="H39" s="2"/>
      <c r="I39" s="2"/>
      <c r="J39" s="2"/>
      <c r="K39" s="2"/>
      <c r="L39" s="2"/>
      <c r="M39" s="2"/>
      <c r="N39" s="2"/>
      <c r="O39" s="2"/>
      <c r="P39" s="2"/>
      <c r="Q39" s="2"/>
      <c r="R39" s="2"/>
      <c r="S39" s="2"/>
      <c r="T39" s="2"/>
      <c r="U39" s="2"/>
      <c r="V39" s="2"/>
      <c r="W39" s="2"/>
    </row>
    <row r="40" spans="1:23" ht="16.5" customHeight="1" x14ac:dyDescent="0.25">
      <c r="A40" s="27"/>
      <c r="B40" s="27"/>
      <c r="C40" s="67" t="s">
        <v>138</v>
      </c>
      <c r="D40" s="67"/>
      <c r="E40" s="67"/>
      <c r="F40" s="67"/>
      <c r="G40" s="67"/>
      <c r="H40" s="67"/>
      <c r="I40" s="67"/>
      <c r="J40" s="67"/>
      <c r="K40" s="67"/>
      <c r="L40" s="67"/>
      <c r="M40" s="67"/>
      <c r="N40" s="67"/>
      <c r="O40" s="67"/>
      <c r="P40" s="67"/>
      <c r="Q40" s="67"/>
      <c r="R40" s="67"/>
      <c r="S40" s="67"/>
      <c r="T40" s="67"/>
      <c r="U40" s="67"/>
      <c r="V40" s="67"/>
      <c r="W40" s="67"/>
    </row>
    <row r="41" spans="1:23" ht="4.5" customHeight="1" x14ac:dyDescent="0.25">
      <c r="A41" s="27"/>
      <c r="B41" s="27"/>
      <c r="C41" s="2"/>
      <c r="D41" s="2"/>
      <c r="E41" s="2"/>
      <c r="F41" s="2"/>
      <c r="G41" s="2"/>
      <c r="H41" s="2"/>
      <c r="I41" s="2"/>
      <c r="J41" s="2"/>
      <c r="K41" s="2"/>
      <c r="L41" s="2"/>
      <c r="M41" s="2"/>
      <c r="N41" s="2"/>
      <c r="O41" s="2"/>
      <c r="P41" s="2"/>
      <c r="Q41" s="2"/>
      <c r="R41" s="2"/>
      <c r="S41" s="2"/>
      <c r="T41" s="2"/>
      <c r="U41" s="2"/>
      <c r="V41" s="2"/>
      <c r="W41" s="2"/>
    </row>
    <row r="42" spans="1:23" ht="29.4" customHeight="1" x14ac:dyDescent="0.25">
      <c r="A42" s="27" t="s">
        <v>139</v>
      </c>
      <c r="B42" s="27"/>
      <c r="C42" s="67" t="s">
        <v>140</v>
      </c>
      <c r="D42" s="67"/>
      <c r="E42" s="67"/>
      <c r="F42" s="67"/>
      <c r="G42" s="67"/>
      <c r="H42" s="67"/>
      <c r="I42" s="67"/>
      <c r="J42" s="67"/>
      <c r="K42" s="67"/>
      <c r="L42" s="67"/>
      <c r="M42" s="67"/>
      <c r="N42" s="67"/>
      <c r="O42" s="67"/>
      <c r="P42" s="67"/>
      <c r="Q42" s="67"/>
      <c r="R42" s="67"/>
      <c r="S42" s="67"/>
      <c r="T42" s="67"/>
      <c r="U42" s="67"/>
      <c r="V42" s="67"/>
      <c r="W42" s="67"/>
    </row>
    <row r="43" spans="1:23" ht="55.2" customHeight="1" x14ac:dyDescent="0.25">
      <c r="A43" s="27" t="s">
        <v>141</v>
      </c>
      <c r="B43" s="27"/>
      <c r="C43" s="67" t="s">
        <v>142</v>
      </c>
      <c r="D43" s="67"/>
      <c r="E43" s="67"/>
      <c r="F43" s="67"/>
      <c r="G43" s="67"/>
      <c r="H43" s="67"/>
      <c r="I43" s="67"/>
      <c r="J43" s="67"/>
      <c r="K43" s="67"/>
      <c r="L43" s="67"/>
      <c r="M43" s="67"/>
      <c r="N43" s="67"/>
      <c r="O43" s="67"/>
      <c r="P43" s="67"/>
      <c r="Q43" s="67"/>
      <c r="R43" s="67"/>
      <c r="S43" s="67"/>
      <c r="T43" s="67"/>
      <c r="U43" s="67"/>
      <c r="V43" s="67"/>
      <c r="W43" s="67"/>
    </row>
    <row r="44" spans="1:23" ht="29.4" customHeight="1" x14ac:dyDescent="0.25">
      <c r="A44" s="27"/>
      <c r="B44" s="27"/>
      <c r="C44" s="67" t="s">
        <v>143</v>
      </c>
      <c r="D44" s="67"/>
      <c r="E44" s="67"/>
      <c r="F44" s="67"/>
      <c r="G44" s="67"/>
      <c r="H44" s="67"/>
      <c r="I44" s="67"/>
      <c r="J44" s="67"/>
      <c r="K44" s="67"/>
      <c r="L44" s="67"/>
      <c r="M44" s="67"/>
      <c r="N44" s="67"/>
      <c r="O44" s="67"/>
      <c r="P44" s="67"/>
      <c r="Q44" s="67"/>
      <c r="R44" s="67"/>
      <c r="S44" s="67"/>
      <c r="T44" s="67"/>
      <c r="U44" s="67"/>
      <c r="V44" s="67"/>
      <c r="W44" s="67"/>
    </row>
    <row r="45" spans="1:23" ht="29.4" customHeight="1" x14ac:dyDescent="0.25">
      <c r="A45" s="27" t="s">
        <v>144</v>
      </c>
      <c r="B45" s="27"/>
      <c r="C45" s="67" t="s">
        <v>191</v>
      </c>
      <c r="D45" s="67"/>
      <c r="E45" s="67"/>
      <c r="F45" s="67"/>
      <c r="G45" s="67"/>
      <c r="H45" s="67"/>
      <c r="I45" s="67"/>
      <c r="J45" s="67"/>
      <c r="K45" s="67"/>
      <c r="L45" s="67"/>
      <c r="M45" s="67"/>
      <c r="N45" s="67"/>
      <c r="O45" s="67"/>
      <c r="P45" s="67"/>
      <c r="Q45" s="67"/>
      <c r="R45" s="67"/>
      <c r="S45" s="67"/>
      <c r="T45" s="67"/>
      <c r="U45" s="67"/>
      <c r="V45" s="67"/>
      <c r="W45" s="67"/>
    </row>
    <row r="46" spans="1:23" ht="42.45" customHeight="1" x14ac:dyDescent="0.25">
      <c r="A46" s="27" t="s">
        <v>146</v>
      </c>
      <c r="B46" s="27"/>
      <c r="C46" s="67" t="s">
        <v>192</v>
      </c>
      <c r="D46" s="67"/>
      <c r="E46" s="67"/>
      <c r="F46" s="67"/>
      <c r="G46" s="67"/>
      <c r="H46" s="67"/>
      <c r="I46" s="67"/>
      <c r="J46" s="67"/>
      <c r="K46" s="67"/>
      <c r="L46" s="67"/>
      <c r="M46" s="67"/>
      <c r="N46" s="67"/>
      <c r="O46" s="67"/>
      <c r="P46" s="67"/>
      <c r="Q46" s="67"/>
      <c r="R46" s="67"/>
      <c r="S46" s="67"/>
      <c r="T46" s="67"/>
      <c r="U46" s="67"/>
      <c r="V46" s="67"/>
      <c r="W46" s="67"/>
    </row>
    <row r="47" spans="1:23" ht="16.5" customHeight="1" x14ac:dyDescent="0.25">
      <c r="A47" s="27" t="s">
        <v>150</v>
      </c>
      <c r="B47" s="27"/>
      <c r="C47" s="67" t="s">
        <v>145</v>
      </c>
      <c r="D47" s="67"/>
      <c r="E47" s="67"/>
      <c r="F47" s="67"/>
      <c r="G47" s="67"/>
      <c r="H47" s="67"/>
      <c r="I47" s="67"/>
      <c r="J47" s="67"/>
      <c r="K47" s="67"/>
      <c r="L47" s="67"/>
      <c r="M47" s="67"/>
      <c r="N47" s="67"/>
      <c r="O47" s="67"/>
      <c r="P47" s="67"/>
      <c r="Q47" s="67"/>
      <c r="R47" s="67"/>
      <c r="S47" s="67"/>
      <c r="T47" s="67"/>
      <c r="U47" s="67"/>
      <c r="V47" s="67"/>
      <c r="W47" s="67"/>
    </row>
    <row r="48" spans="1:23" ht="42.45" customHeight="1" x14ac:dyDescent="0.25">
      <c r="A48" s="27" t="s">
        <v>152</v>
      </c>
      <c r="B48" s="27"/>
      <c r="C48" s="67" t="s">
        <v>148</v>
      </c>
      <c r="D48" s="67"/>
      <c r="E48" s="67"/>
      <c r="F48" s="67"/>
      <c r="G48" s="67"/>
      <c r="H48" s="67"/>
      <c r="I48" s="67"/>
      <c r="J48" s="67"/>
      <c r="K48" s="67"/>
      <c r="L48" s="67"/>
      <c r="M48" s="67"/>
      <c r="N48" s="67"/>
      <c r="O48" s="67"/>
      <c r="P48" s="67"/>
      <c r="Q48" s="67"/>
      <c r="R48" s="67"/>
      <c r="S48" s="67"/>
      <c r="T48" s="67"/>
      <c r="U48" s="67"/>
      <c r="V48" s="67"/>
      <c r="W48" s="67"/>
    </row>
    <row r="49" spans="1:23" ht="29.4" customHeight="1" x14ac:dyDescent="0.25">
      <c r="A49" s="27"/>
      <c r="B49" s="27"/>
      <c r="C49" s="67" t="s">
        <v>149</v>
      </c>
      <c r="D49" s="67"/>
      <c r="E49" s="67"/>
      <c r="F49" s="67"/>
      <c r="G49" s="67"/>
      <c r="H49" s="67"/>
      <c r="I49" s="67"/>
      <c r="J49" s="67"/>
      <c r="K49" s="67"/>
      <c r="L49" s="67"/>
      <c r="M49" s="67"/>
      <c r="N49" s="67"/>
      <c r="O49" s="67"/>
      <c r="P49" s="67"/>
      <c r="Q49" s="67"/>
      <c r="R49" s="67"/>
      <c r="S49" s="67"/>
      <c r="T49" s="67"/>
      <c r="U49" s="67"/>
      <c r="V49" s="67"/>
      <c r="W49" s="67"/>
    </row>
    <row r="50" spans="1:23" ht="16.5" customHeight="1" x14ac:dyDescent="0.25">
      <c r="A50" s="27" t="s">
        <v>155</v>
      </c>
      <c r="B50" s="27"/>
      <c r="C50" s="67" t="s">
        <v>151</v>
      </c>
      <c r="D50" s="67"/>
      <c r="E50" s="67"/>
      <c r="F50" s="67"/>
      <c r="G50" s="67"/>
      <c r="H50" s="67"/>
      <c r="I50" s="67"/>
      <c r="J50" s="67"/>
      <c r="K50" s="67"/>
      <c r="L50" s="67"/>
      <c r="M50" s="67"/>
      <c r="N50" s="67"/>
      <c r="O50" s="67"/>
      <c r="P50" s="67"/>
      <c r="Q50" s="67"/>
      <c r="R50" s="67"/>
      <c r="S50" s="67"/>
      <c r="T50" s="67"/>
      <c r="U50" s="67"/>
      <c r="V50" s="67"/>
      <c r="W50" s="67"/>
    </row>
    <row r="51" spans="1:23" ht="42.45" customHeight="1" x14ac:dyDescent="0.25">
      <c r="A51" s="27"/>
      <c r="B51" s="27"/>
      <c r="C51" s="67" t="s">
        <v>193</v>
      </c>
      <c r="D51" s="67"/>
      <c r="E51" s="67"/>
      <c r="F51" s="67"/>
      <c r="G51" s="67"/>
      <c r="H51" s="67"/>
      <c r="I51" s="67"/>
      <c r="J51" s="67"/>
      <c r="K51" s="67"/>
      <c r="L51" s="67"/>
      <c r="M51" s="67"/>
      <c r="N51" s="67"/>
      <c r="O51" s="67"/>
      <c r="P51" s="67"/>
      <c r="Q51" s="67"/>
      <c r="R51" s="67"/>
      <c r="S51" s="67"/>
      <c r="T51" s="67"/>
      <c r="U51" s="67"/>
      <c r="V51" s="67"/>
      <c r="W51" s="67"/>
    </row>
    <row r="52" spans="1:23" ht="16.5" customHeight="1" x14ac:dyDescent="0.25">
      <c r="A52" s="27"/>
      <c r="B52" s="27"/>
      <c r="C52" s="67" t="s">
        <v>194</v>
      </c>
      <c r="D52" s="67"/>
      <c r="E52" s="67"/>
      <c r="F52" s="67"/>
      <c r="G52" s="67"/>
      <c r="H52" s="67"/>
      <c r="I52" s="67"/>
      <c r="J52" s="67"/>
      <c r="K52" s="67"/>
      <c r="L52" s="67"/>
      <c r="M52" s="67"/>
      <c r="N52" s="67"/>
      <c r="O52" s="67"/>
      <c r="P52" s="67"/>
      <c r="Q52" s="67"/>
      <c r="R52" s="67"/>
      <c r="S52" s="67"/>
      <c r="T52" s="67"/>
      <c r="U52" s="67"/>
      <c r="V52" s="67"/>
      <c r="W52" s="67"/>
    </row>
    <row r="53" spans="1:23" ht="29.4" customHeight="1" x14ac:dyDescent="0.25">
      <c r="A53" s="27"/>
      <c r="B53" s="27"/>
      <c r="C53" s="67" t="s">
        <v>195</v>
      </c>
      <c r="D53" s="67"/>
      <c r="E53" s="67"/>
      <c r="F53" s="67"/>
      <c r="G53" s="67"/>
      <c r="H53" s="67"/>
      <c r="I53" s="67"/>
      <c r="J53" s="67"/>
      <c r="K53" s="67"/>
      <c r="L53" s="67"/>
      <c r="M53" s="67"/>
      <c r="N53" s="67"/>
      <c r="O53" s="67"/>
      <c r="P53" s="67"/>
      <c r="Q53" s="67"/>
      <c r="R53" s="67"/>
      <c r="S53" s="67"/>
      <c r="T53" s="67"/>
      <c r="U53" s="67"/>
      <c r="V53" s="67"/>
      <c r="W53" s="67"/>
    </row>
    <row r="54" spans="1:23" ht="93.9" customHeight="1" x14ac:dyDescent="0.25">
      <c r="A54" s="27" t="s">
        <v>157</v>
      </c>
      <c r="B54" s="27"/>
      <c r="C54" s="67" t="s">
        <v>154</v>
      </c>
      <c r="D54" s="67"/>
      <c r="E54" s="67"/>
      <c r="F54" s="67"/>
      <c r="G54" s="67"/>
      <c r="H54" s="67"/>
      <c r="I54" s="67"/>
      <c r="J54" s="67"/>
      <c r="K54" s="67"/>
      <c r="L54" s="67"/>
      <c r="M54" s="67"/>
      <c r="N54" s="67"/>
      <c r="O54" s="67"/>
      <c r="P54" s="67"/>
      <c r="Q54" s="67"/>
      <c r="R54" s="67"/>
      <c r="S54" s="67"/>
      <c r="T54" s="67"/>
      <c r="U54" s="67"/>
      <c r="V54" s="67"/>
      <c r="W54" s="67"/>
    </row>
    <row r="55" spans="1:23" ht="29.4" customHeight="1" x14ac:dyDescent="0.25">
      <c r="A55" s="27"/>
      <c r="B55" s="27"/>
      <c r="C55" s="67" t="s">
        <v>196</v>
      </c>
      <c r="D55" s="67"/>
      <c r="E55" s="67"/>
      <c r="F55" s="67"/>
      <c r="G55" s="67"/>
      <c r="H55" s="67"/>
      <c r="I55" s="67"/>
      <c r="J55" s="67"/>
      <c r="K55" s="67"/>
      <c r="L55" s="67"/>
      <c r="M55" s="67"/>
      <c r="N55" s="67"/>
      <c r="O55" s="67"/>
      <c r="P55" s="67"/>
      <c r="Q55" s="67"/>
      <c r="R55" s="67"/>
      <c r="S55" s="67"/>
      <c r="T55" s="67"/>
      <c r="U55" s="67"/>
      <c r="V55" s="67"/>
      <c r="W55" s="67"/>
    </row>
    <row r="56" spans="1:23" ht="42.45" customHeight="1" x14ac:dyDescent="0.25">
      <c r="A56" s="27" t="s">
        <v>159</v>
      </c>
      <c r="B56" s="27"/>
      <c r="C56" s="67" t="s">
        <v>197</v>
      </c>
      <c r="D56" s="67"/>
      <c r="E56" s="67"/>
      <c r="F56" s="67"/>
      <c r="G56" s="67"/>
      <c r="H56" s="67"/>
      <c r="I56" s="67"/>
      <c r="J56" s="67"/>
      <c r="K56" s="67"/>
      <c r="L56" s="67"/>
      <c r="M56" s="67"/>
      <c r="N56" s="67"/>
      <c r="O56" s="67"/>
      <c r="P56" s="67"/>
      <c r="Q56" s="67"/>
      <c r="R56" s="67"/>
      <c r="S56" s="67"/>
      <c r="T56" s="67"/>
      <c r="U56" s="67"/>
      <c r="V56" s="67"/>
      <c r="W56" s="67"/>
    </row>
    <row r="57" spans="1:23" ht="29.4" customHeight="1" x14ac:dyDescent="0.25">
      <c r="A57" s="27" t="s">
        <v>161</v>
      </c>
      <c r="B57" s="27"/>
      <c r="C57" s="67" t="s">
        <v>198</v>
      </c>
      <c r="D57" s="67"/>
      <c r="E57" s="67"/>
      <c r="F57" s="67"/>
      <c r="G57" s="67"/>
      <c r="H57" s="67"/>
      <c r="I57" s="67"/>
      <c r="J57" s="67"/>
      <c r="K57" s="67"/>
      <c r="L57" s="67"/>
      <c r="M57" s="67"/>
      <c r="N57" s="67"/>
      <c r="O57" s="67"/>
      <c r="P57" s="67"/>
      <c r="Q57" s="67"/>
      <c r="R57" s="67"/>
      <c r="S57" s="67"/>
      <c r="T57" s="67"/>
      <c r="U57" s="67"/>
      <c r="V57" s="67"/>
      <c r="W57" s="67"/>
    </row>
    <row r="58" spans="1:23" ht="16.5" customHeight="1" x14ac:dyDescent="0.25">
      <c r="A58" s="27" t="s">
        <v>163</v>
      </c>
      <c r="B58" s="27"/>
      <c r="C58" s="67" t="s">
        <v>156</v>
      </c>
      <c r="D58" s="67"/>
      <c r="E58" s="67"/>
      <c r="F58" s="67"/>
      <c r="G58" s="67"/>
      <c r="H58" s="67"/>
      <c r="I58" s="67"/>
      <c r="J58" s="67"/>
      <c r="K58" s="67"/>
      <c r="L58" s="67"/>
      <c r="M58" s="67"/>
      <c r="N58" s="67"/>
      <c r="O58" s="67"/>
      <c r="P58" s="67"/>
      <c r="Q58" s="67"/>
      <c r="R58" s="67"/>
      <c r="S58" s="67"/>
      <c r="T58" s="67"/>
      <c r="U58" s="67"/>
      <c r="V58" s="67"/>
      <c r="W58" s="67"/>
    </row>
    <row r="59" spans="1:23" ht="29.4" customHeight="1" x14ac:dyDescent="0.25">
      <c r="A59" s="27" t="s">
        <v>165</v>
      </c>
      <c r="B59" s="27"/>
      <c r="C59" s="67" t="s">
        <v>158</v>
      </c>
      <c r="D59" s="67"/>
      <c r="E59" s="67"/>
      <c r="F59" s="67"/>
      <c r="G59" s="67"/>
      <c r="H59" s="67"/>
      <c r="I59" s="67"/>
      <c r="J59" s="67"/>
      <c r="K59" s="67"/>
      <c r="L59" s="67"/>
      <c r="M59" s="67"/>
      <c r="N59" s="67"/>
      <c r="O59" s="67"/>
      <c r="P59" s="67"/>
      <c r="Q59" s="67"/>
      <c r="R59" s="67"/>
      <c r="S59" s="67"/>
      <c r="T59" s="67"/>
      <c r="U59" s="67"/>
      <c r="V59" s="67"/>
      <c r="W59" s="67"/>
    </row>
    <row r="60" spans="1:23" ht="158.4" customHeight="1" x14ac:dyDescent="0.25">
      <c r="A60" s="27" t="s">
        <v>199</v>
      </c>
      <c r="B60" s="27"/>
      <c r="C60" s="67" t="s">
        <v>164</v>
      </c>
      <c r="D60" s="67"/>
      <c r="E60" s="67"/>
      <c r="F60" s="67"/>
      <c r="G60" s="67"/>
      <c r="H60" s="67"/>
      <c r="I60" s="67"/>
      <c r="J60" s="67"/>
      <c r="K60" s="67"/>
      <c r="L60" s="67"/>
      <c r="M60" s="67"/>
      <c r="N60" s="67"/>
      <c r="O60" s="67"/>
      <c r="P60" s="67"/>
      <c r="Q60" s="67"/>
      <c r="R60" s="67"/>
      <c r="S60" s="67"/>
      <c r="T60" s="67"/>
      <c r="U60" s="67"/>
      <c r="V60" s="67"/>
      <c r="W60" s="67"/>
    </row>
    <row r="61" spans="1:23" ht="29.4" customHeight="1" x14ac:dyDescent="0.25">
      <c r="A61" s="27" t="s">
        <v>200</v>
      </c>
      <c r="B61" s="27"/>
      <c r="C61" s="67" t="s">
        <v>160</v>
      </c>
      <c r="D61" s="67"/>
      <c r="E61" s="67"/>
      <c r="F61" s="67"/>
      <c r="G61" s="67"/>
      <c r="H61" s="67"/>
      <c r="I61" s="67"/>
      <c r="J61" s="67"/>
      <c r="K61" s="67"/>
      <c r="L61" s="67"/>
      <c r="M61" s="67"/>
      <c r="N61" s="67"/>
      <c r="O61" s="67"/>
      <c r="P61" s="67"/>
      <c r="Q61" s="67"/>
      <c r="R61" s="67"/>
      <c r="S61" s="67"/>
      <c r="T61" s="67"/>
      <c r="U61" s="67"/>
      <c r="V61" s="67"/>
      <c r="W61" s="67"/>
    </row>
    <row r="62" spans="1:23" ht="42.45" customHeight="1" x14ac:dyDescent="0.25">
      <c r="A62" s="27" t="s">
        <v>201</v>
      </c>
      <c r="B62" s="27"/>
      <c r="C62" s="67" t="s">
        <v>162</v>
      </c>
      <c r="D62" s="67"/>
      <c r="E62" s="67"/>
      <c r="F62" s="67"/>
      <c r="G62" s="67"/>
      <c r="H62" s="67"/>
      <c r="I62" s="67"/>
      <c r="J62" s="67"/>
      <c r="K62" s="67"/>
      <c r="L62" s="67"/>
      <c r="M62" s="67"/>
      <c r="N62" s="67"/>
      <c r="O62" s="67"/>
      <c r="P62" s="67"/>
      <c r="Q62" s="67"/>
      <c r="R62" s="67"/>
      <c r="S62" s="67"/>
      <c r="T62" s="67"/>
      <c r="U62" s="67"/>
      <c r="V62" s="67"/>
      <c r="W62" s="67"/>
    </row>
    <row r="63" spans="1:23" ht="4.5" customHeight="1" x14ac:dyDescent="0.25"/>
    <row r="64" spans="1:23" ht="55.2" customHeight="1" x14ac:dyDescent="0.25">
      <c r="A64" s="28" t="s">
        <v>167</v>
      </c>
      <c r="B64" s="27"/>
      <c r="C64" s="27"/>
      <c r="D64" s="27"/>
      <c r="E64" s="67" t="s">
        <v>202</v>
      </c>
      <c r="F64" s="67"/>
      <c r="G64" s="67"/>
      <c r="H64" s="67"/>
      <c r="I64" s="67"/>
      <c r="J64" s="67"/>
      <c r="K64" s="67"/>
      <c r="L64" s="67"/>
      <c r="M64" s="67"/>
      <c r="N64" s="67"/>
      <c r="O64" s="67"/>
      <c r="P64" s="67"/>
      <c r="Q64" s="67"/>
      <c r="R64" s="67"/>
      <c r="S64" s="67"/>
      <c r="T64" s="67"/>
      <c r="U64" s="67"/>
      <c r="V64" s="67"/>
      <c r="W64" s="67"/>
    </row>
  </sheetData>
  <mergeCells count="24">
    <mergeCell ref="K1:W1"/>
    <mergeCell ref="C40:W40"/>
    <mergeCell ref="C42:W42"/>
    <mergeCell ref="C43:W43"/>
    <mergeCell ref="C44:W44"/>
    <mergeCell ref="C45:W45"/>
    <mergeCell ref="C46:W46"/>
    <mergeCell ref="C47:W47"/>
    <mergeCell ref="C48:W48"/>
    <mergeCell ref="C49:W49"/>
    <mergeCell ref="C50:W50"/>
    <mergeCell ref="C51:W51"/>
    <mergeCell ref="C52:W52"/>
    <mergeCell ref="C53:W53"/>
    <mergeCell ref="C54:W54"/>
    <mergeCell ref="C60:W60"/>
    <mergeCell ref="C61:W61"/>
    <mergeCell ref="C62:W62"/>
    <mergeCell ref="E64:W64"/>
    <mergeCell ref="C55:W55"/>
    <mergeCell ref="C56:W56"/>
    <mergeCell ref="C57:W57"/>
    <mergeCell ref="C58:W58"/>
    <mergeCell ref="C59:W59"/>
  </mergeCells>
  <pageMargins left="0.7" right="0.7" top="0.75" bottom="0.75" header="0.3" footer="0.3"/>
  <pageSetup paperSize="9" fitToHeight="0" orientation="landscape" horizontalDpi="300" verticalDpi="300"/>
  <headerFooter scaleWithDoc="0" alignWithMargins="0">
    <oddHeader>&amp;C&amp;"Arial"&amp;8TABLE 15A.2</oddHeader>
    <oddFooter>&amp;L&amp;"Arial"&amp;8REPORT ON
GOVERNMENT
SERVICES 2022&amp;R&amp;"Arial"&amp;8SERVICES FOR PEOPLE
WITH DISABILITY
PAGE &amp;B&amp;P&amp;B</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U260"/>
  <sheetViews>
    <sheetView showGridLines="0" workbookViewId="0"/>
  </sheetViews>
  <sheetFormatPr defaultRowHeight="13.2" x14ac:dyDescent="0.25"/>
  <cols>
    <col min="1" max="11" width="1.6640625" customWidth="1"/>
    <col min="12" max="12" width="5.44140625" customWidth="1"/>
    <col min="13" max="21" width="8.5546875" customWidth="1"/>
  </cols>
  <sheetData>
    <row r="1" spans="1:21" ht="33.9" customHeight="1" x14ac:dyDescent="0.25">
      <c r="A1" s="8" t="s">
        <v>589</v>
      </c>
      <c r="B1" s="8"/>
      <c r="C1" s="8"/>
      <c r="D1" s="8"/>
      <c r="E1" s="8"/>
      <c r="F1" s="8"/>
      <c r="G1" s="8"/>
      <c r="H1" s="8"/>
      <c r="I1" s="8"/>
      <c r="J1" s="8"/>
      <c r="K1" s="72" t="s">
        <v>590</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103</v>
      </c>
    </row>
    <row r="3" spans="1:21" ht="16.5" customHeight="1" x14ac:dyDescent="0.25">
      <c r="A3" s="7" t="s">
        <v>510</v>
      </c>
      <c r="B3" s="7"/>
      <c r="C3" s="7"/>
      <c r="D3" s="7"/>
      <c r="E3" s="7"/>
      <c r="F3" s="7"/>
      <c r="G3" s="7"/>
      <c r="H3" s="7"/>
      <c r="I3" s="7"/>
      <c r="J3" s="7"/>
      <c r="K3" s="7"/>
      <c r="L3" s="9"/>
      <c r="M3" s="10"/>
      <c r="N3" s="10"/>
      <c r="O3" s="10"/>
      <c r="P3" s="10"/>
      <c r="Q3" s="10"/>
      <c r="R3" s="10"/>
      <c r="S3" s="10"/>
      <c r="T3" s="10"/>
      <c r="U3" s="10"/>
    </row>
    <row r="4" spans="1:21" ht="16.5" customHeight="1" x14ac:dyDescent="0.25">
      <c r="A4" s="7"/>
      <c r="B4" s="7" t="s">
        <v>315</v>
      </c>
      <c r="C4" s="7"/>
      <c r="D4" s="7"/>
      <c r="E4" s="7"/>
      <c r="F4" s="7"/>
      <c r="G4" s="7"/>
      <c r="H4" s="7"/>
      <c r="I4" s="7"/>
      <c r="J4" s="7"/>
      <c r="K4" s="7"/>
      <c r="L4" s="9"/>
      <c r="M4" s="10"/>
      <c r="N4" s="10"/>
      <c r="O4" s="10"/>
      <c r="P4" s="10"/>
      <c r="Q4" s="10"/>
      <c r="R4" s="10"/>
      <c r="S4" s="10"/>
      <c r="T4" s="10"/>
      <c r="U4" s="10"/>
    </row>
    <row r="5" spans="1:21" ht="16.5" customHeight="1" x14ac:dyDescent="0.25">
      <c r="A5" s="7"/>
      <c r="B5" s="7"/>
      <c r="C5" s="7" t="s">
        <v>591</v>
      </c>
      <c r="D5" s="7"/>
      <c r="E5" s="7"/>
      <c r="F5" s="7"/>
      <c r="G5" s="7"/>
      <c r="H5" s="7"/>
      <c r="I5" s="7"/>
      <c r="J5" s="7"/>
      <c r="K5" s="7"/>
      <c r="L5" s="9"/>
      <c r="M5" s="10"/>
      <c r="N5" s="10"/>
      <c r="O5" s="10"/>
      <c r="P5" s="10"/>
      <c r="Q5" s="10"/>
      <c r="R5" s="10"/>
      <c r="S5" s="10"/>
      <c r="T5" s="10"/>
      <c r="U5" s="10"/>
    </row>
    <row r="6" spans="1:21" ht="16.5" customHeight="1" x14ac:dyDescent="0.25">
      <c r="A6" s="7"/>
      <c r="B6" s="7"/>
      <c r="C6" s="7"/>
      <c r="D6" s="7" t="s">
        <v>451</v>
      </c>
      <c r="E6" s="7"/>
      <c r="F6" s="7"/>
      <c r="G6" s="7"/>
      <c r="H6" s="7"/>
      <c r="I6" s="7"/>
      <c r="J6" s="7"/>
      <c r="K6" s="7"/>
      <c r="L6" s="9" t="s">
        <v>317</v>
      </c>
      <c r="M6" s="21">
        <v>41691</v>
      </c>
      <c r="N6" s="21">
        <v>36231</v>
      </c>
      <c r="O6" s="21">
        <v>26824</v>
      </c>
      <c r="P6" s="21">
        <v>10093</v>
      </c>
      <c r="Q6" s="21">
        <v>12505</v>
      </c>
      <c r="R6" s="23">
        <v>2552</v>
      </c>
      <c r="S6" s="23">
        <v>2386</v>
      </c>
      <c r="T6" s="23">
        <v>1268</v>
      </c>
      <c r="U6" s="18">
        <v>133566</v>
      </c>
    </row>
    <row r="7" spans="1:21" ht="16.5" customHeight="1" x14ac:dyDescent="0.25">
      <c r="A7" s="7"/>
      <c r="B7" s="7"/>
      <c r="C7" s="7"/>
      <c r="D7" s="7" t="s">
        <v>452</v>
      </c>
      <c r="E7" s="7"/>
      <c r="F7" s="7"/>
      <c r="G7" s="7"/>
      <c r="H7" s="7"/>
      <c r="I7" s="7"/>
      <c r="J7" s="7"/>
      <c r="K7" s="7"/>
      <c r="L7" s="9" t="s">
        <v>317</v>
      </c>
      <c r="M7" s="21">
        <v>17106</v>
      </c>
      <c r="N7" s="21">
        <v>15828</v>
      </c>
      <c r="O7" s="21">
        <v>12027</v>
      </c>
      <c r="P7" s="23">
        <v>4203</v>
      </c>
      <c r="Q7" s="23">
        <v>5218</v>
      </c>
      <c r="R7" s="23">
        <v>1146</v>
      </c>
      <c r="S7" s="23">
        <v>1001</v>
      </c>
      <c r="T7" s="20">
        <v>495</v>
      </c>
      <c r="U7" s="21">
        <v>57031</v>
      </c>
    </row>
    <row r="8" spans="1:21" ht="16.5" customHeight="1" x14ac:dyDescent="0.25">
      <c r="A8" s="7"/>
      <c r="B8" s="7"/>
      <c r="C8" s="7"/>
      <c r="D8" s="7" t="s">
        <v>592</v>
      </c>
      <c r="E8" s="7"/>
      <c r="F8" s="7"/>
      <c r="G8" s="7"/>
      <c r="H8" s="7"/>
      <c r="I8" s="7"/>
      <c r="J8" s="7"/>
      <c r="K8" s="7"/>
      <c r="L8" s="9" t="s">
        <v>317</v>
      </c>
      <c r="M8" s="20">
        <v>788</v>
      </c>
      <c r="N8" s="20">
        <v>802</v>
      </c>
      <c r="O8" s="20">
        <v>247</v>
      </c>
      <c r="P8" s="20">
        <v>113</v>
      </c>
      <c r="Q8" s="20">
        <v>145</v>
      </c>
      <c r="R8" s="20">
        <v>136</v>
      </c>
      <c r="S8" s="34">
        <v>34</v>
      </c>
      <c r="T8" s="17" t="s">
        <v>337</v>
      </c>
      <c r="U8" s="23">
        <v>2273</v>
      </c>
    </row>
    <row r="9" spans="1:21" ht="16.5" customHeight="1" x14ac:dyDescent="0.25">
      <c r="A9" s="7"/>
      <c r="B9" s="7"/>
      <c r="C9" s="7"/>
      <c r="D9" s="7" t="s">
        <v>453</v>
      </c>
      <c r="E9" s="7"/>
      <c r="F9" s="7"/>
      <c r="G9" s="7"/>
      <c r="H9" s="7"/>
      <c r="I9" s="7"/>
      <c r="J9" s="7"/>
      <c r="K9" s="7"/>
      <c r="L9" s="9" t="s">
        <v>317</v>
      </c>
      <c r="M9" s="21">
        <v>59585</v>
      </c>
      <c r="N9" s="21">
        <v>52861</v>
      </c>
      <c r="O9" s="21">
        <v>39098</v>
      </c>
      <c r="P9" s="21">
        <v>14409</v>
      </c>
      <c r="Q9" s="21">
        <v>17868</v>
      </c>
      <c r="R9" s="23">
        <v>3834</v>
      </c>
      <c r="S9" s="23">
        <v>3421</v>
      </c>
      <c r="T9" s="23">
        <v>1770</v>
      </c>
      <c r="U9" s="18">
        <v>192870</v>
      </c>
    </row>
    <row r="10" spans="1:21" ht="16.5" customHeight="1" x14ac:dyDescent="0.25">
      <c r="A10" s="7"/>
      <c r="B10" s="7"/>
      <c r="C10" s="7" t="s">
        <v>593</v>
      </c>
      <c r="D10" s="7"/>
      <c r="E10" s="7"/>
      <c r="F10" s="7"/>
      <c r="G10" s="7"/>
      <c r="H10" s="7"/>
      <c r="I10" s="7"/>
      <c r="J10" s="7"/>
      <c r="K10" s="7"/>
      <c r="L10" s="9"/>
      <c r="M10" s="10"/>
      <c r="N10" s="10"/>
      <c r="O10" s="10"/>
      <c r="P10" s="10"/>
      <c r="Q10" s="10"/>
      <c r="R10" s="10"/>
      <c r="S10" s="10"/>
      <c r="T10" s="10"/>
      <c r="U10" s="10"/>
    </row>
    <row r="11" spans="1:21" ht="16.5" customHeight="1" x14ac:dyDescent="0.25">
      <c r="A11" s="7"/>
      <c r="B11" s="7"/>
      <c r="C11" s="7"/>
      <c r="D11" s="7" t="s">
        <v>451</v>
      </c>
      <c r="E11" s="7"/>
      <c r="F11" s="7"/>
      <c r="G11" s="7"/>
      <c r="H11" s="7"/>
      <c r="I11" s="7"/>
      <c r="J11" s="7"/>
      <c r="K11" s="7"/>
      <c r="L11" s="9" t="s">
        <v>317</v>
      </c>
      <c r="M11" s="21">
        <v>15722</v>
      </c>
      <c r="N11" s="21">
        <v>11309</v>
      </c>
      <c r="O11" s="23">
        <v>8965</v>
      </c>
      <c r="P11" s="23">
        <v>4991</v>
      </c>
      <c r="Q11" s="23">
        <v>4535</v>
      </c>
      <c r="R11" s="23">
        <v>1321</v>
      </c>
      <c r="S11" s="20">
        <v>931</v>
      </c>
      <c r="T11" s="20">
        <v>392</v>
      </c>
      <c r="U11" s="21">
        <v>48173</v>
      </c>
    </row>
    <row r="12" spans="1:21" ht="16.5" customHeight="1" x14ac:dyDescent="0.25">
      <c r="A12" s="7"/>
      <c r="B12" s="7"/>
      <c r="C12" s="7"/>
      <c r="D12" s="7" t="s">
        <v>452</v>
      </c>
      <c r="E12" s="7"/>
      <c r="F12" s="7"/>
      <c r="G12" s="7"/>
      <c r="H12" s="7"/>
      <c r="I12" s="7"/>
      <c r="J12" s="7"/>
      <c r="K12" s="7"/>
      <c r="L12" s="9" t="s">
        <v>317</v>
      </c>
      <c r="M12" s="23">
        <v>7876</v>
      </c>
      <c r="N12" s="23">
        <v>6102</v>
      </c>
      <c r="O12" s="23">
        <v>5079</v>
      </c>
      <c r="P12" s="23">
        <v>2491</v>
      </c>
      <c r="Q12" s="23">
        <v>2289</v>
      </c>
      <c r="R12" s="20">
        <v>707</v>
      </c>
      <c r="S12" s="20">
        <v>496</v>
      </c>
      <c r="T12" s="20">
        <v>195</v>
      </c>
      <c r="U12" s="21">
        <v>25238</v>
      </c>
    </row>
    <row r="13" spans="1:21" ht="16.5" customHeight="1" x14ac:dyDescent="0.25">
      <c r="A13" s="7"/>
      <c r="B13" s="7"/>
      <c r="C13" s="7"/>
      <c r="D13" s="7" t="s">
        <v>592</v>
      </c>
      <c r="E13" s="7"/>
      <c r="F13" s="7"/>
      <c r="G13" s="7"/>
      <c r="H13" s="7"/>
      <c r="I13" s="7"/>
      <c r="J13" s="7"/>
      <c r="K13" s="7"/>
      <c r="L13" s="9" t="s">
        <v>317</v>
      </c>
      <c r="M13" s="20">
        <v>204</v>
      </c>
      <c r="N13" s="20">
        <v>178</v>
      </c>
      <c r="O13" s="20">
        <v>152</v>
      </c>
      <c r="P13" s="34">
        <v>63</v>
      </c>
      <c r="Q13" s="20">
        <v>145</v>
      </c>
      <c r="R13" s="34">
        <v>37</v>
      </c>
      <c r="S13" s="34">
        <v>19</v>
      </c>
      <c r="T13" s="17" t="s">
        <v>337</v>
      </c>
      <c r="U13" s="20">
        <v>802</v>
      </c>
    </row>
    <row r="14" spans="1:21" ht="16.5" customHeight="1" x14ac:dyDescent="0.25">
      <c r="A14" s="7"/>
      <c r="B14" s="7"/>
      <c r="C14" s="7"/>
      <c r="D14" s="7" t="s">
        <v>453</v>
      </c>
      <c r="E14" s="7"/>
      <c r="F14" s="7"/>
      <c r="G14" s="7"/>
      <c r="H14" s="7"/>
      <c r="I14" s="7"/>
      <c r="J14" s="7"/>
      <c r="K14" s="7"/>
      <c r="L14" s="9" t="s">
        <v>317</v>
      </c>
      <c r="M14" s="21">
        <v>23802</v>
      </c>
      <c r="N14" s="21">
        <v>17589</v>
      </c>
      <c r="O14" s="21">
        <v>14196</v>
      </c>
      <c r="P14" s="23">
        <v>7545</v>
      </c>
      <c r="Q14" s="23">
        <v>6969</v>
      </c>
      <c r="R14" s="23">
        <v>2065</v>
      </c>
      <c r="S14" s="23">
        <v>1446</v>
      </c>
      <c r="T14" s="20">
        <v>591</v>
      </c>
      <c r="U14" s="21">
        <v>74213</v>
      </c>
    </row>
    <row r="15" spans="1:21" ht="16.5" customHeight="1" x14ac:dyDescent="0.25">
      <c r="A15" s="7"/>
      <c r="B15" s="7"/>
      <c r="C15" s="7" t="s">
        <v>594</v>
      </c>
      <c r="D15" s="7"/>
      <c r="E15" s="7"/>
      <c r="F15" s="7"/>
      <c r="G15" s="7"/>
      <c r="H15" s="7"/>
      <c r="I15" s="7"/>
      <c r="J15" s="7"/>
      <c r="K15" s="7"/>
      <c r="L15" s="9"/>
      <c r="M15" s="10"/>
      <c r="N15" s="10"/>
      <c r="O15" s="10"/>
      <c r="P15" s="10"/>
      <c r="Q15" s="10"/>
      <c r="R15" s="10"/>
      <c r="S15" s="10"/>
      <c r="T15" s="10"/>
      <c r="U15" s="10"/>
    </row>
    <row r="16" spans="1:21" ht="16.5" customHeight="1" x14ac:dyDescent="0.25">
      <c r="A16" s="7"/>
      <c r="B16" s="7"/>
      <c r="C16" s="7"/>
      <c r="D16" s="7" t="s">
        <v>451</v>
      </c>
      <c r="E16" s="7"/>
      <c r="F16" s="7"/>
      <c r="G16" s="7"/>
      <c r="H16" s="7"/>
      <c r="I16" s="7"/>
      <c r="J16" s="7"/>
      <c r="K16" s="7"/>
      <c r="L16" s="9" t="s">
        <v>317</v>
      </c>
      <c r="M16" s="21">
        <v>13934</v>
      </c>
      <c r="N16" s="21">
        <v>11932</v>
      </c>
      <c r="O16" s="23">
        <v>8882</v>
      </c>
      <c r="P16" s="23">
        <v>4333</v>
      </c>
      <c r="Q16" s="23">
        <v>3452</v>
      </c>
      <c r="R16" s="23">
        <v>1142</v>
      </c>
      <c r="S16" s="20">
        <v>795</v>
      </c>
      <c r="T16" s="20">
        <v>496</v>
      </c>
      <c r="U16" s="21">
        <v>44970</v>
      </c>
    </row>
    <row r="17" spans="1:21" ht="16.5" customHeight="1" x14ac:dyDescent="0.25">
      <c r="A17" s="7"/>
      <c r="B17" s="7"/>
      <c r="C17" s="7"/>
      <c r="D17" s="7" t="s">
        <v>452</v>
      </c>
      <c r="E17" s="7"/>
      <c r="F17" s="7"/>
      <c r="G17" s="7"/>
      <c r="H17" s="7"/>
      <c r="I17" s="7"/>
      <c r="J17" s="7"/>
      <c r="K17" s="7"/>
      <c r="L17" s="9" t="s">
        <v>317</v>
      </c>
      <c r="M17" s="21">
        <v>10169</v>
      </c>
      <c r="N17" s="23">
        <v>9815</v>
      </c>
      <c r="O17" s="23">
        <v>6747</v>
      </c>
      <c r="P17" s="23">
        <v>3233</v>
      </c>
      <c r="Q17" s="23">
        <v>2517</v>
      </c>
      <c r="R17" s="20">
        <v>846</v>
      </c>
      <c r="S17" s="20">
        <v>689</v>
      </c>
      <c r="T17" s="20">
        <v>318</v>
      </c>
      <c r="U17" s="21">
        <v>34341</v>
      </c>
    </row>
    <row r="18" spans="1:21" ht="16.5" customHeight="1" x14ac:dyDescent="0.25">
      <c r="A18" s="7"/>
      <c r="B18" s="7"/>
      <c r="C18" s="7"/>
      <c r="D18" s="7" t="s">
        <v>592</v>
      </c>
      <c r="E18" s="7"/>
      <c r="F18" s="7"/>
      <c r="G18" s="7"/>
      <c r="H18" s="7"/>
      <c r="I18" s="7"/>
      <c r="J18" s="7"/>
      <c r="K18" s="7"/>
      <c r="L18" s="9" t="s">
        <v>317</v>
      </c>
      <c r="M18" s="20">
        <v>214</v>
      </c>
      <c r="N18" s="20">
        <v>200</v>
      </c>
      <c r="O18" s="20">
        <v>139</v>
      </c>
      <c r="P18" s="34">
        <v>53</v>
      </c>
      <c r="Q18" s="20">
        <v>169</v>
      </c>
      <c r="R18" s="34">
        <v>15</v>
      </c>
      <c r="S18" s="34">
        <v>15</v>
      </c>
      <c r="T18" s="17" t="s">
        <v>337</v>
      </c>
      <c r="U18" s="20">
        <v>812</v>
      </c>
    </row>
    <row r="19" spans="1:21" ht="16.5" customHeight="1" x14ac:dyDescent="0.25">
      <c r="A19" s="7"/>
      <c r="B19" s="7"/>
      <c r="C19" s="7"/>
      <c r="D19" s="7" t="s">
        <v>453</v>
      </c>
      <c r="E19" s="7"/>
      <c r="F19" s="7"/>
      <c r="G19" s="7"/>
      <c r="H19" s="7"/>
      <c r="I19" s="7"/>
      <c r="J19" s="7"/>
      <c r="K19" s="7"/>
      <c r="L19" s="9" t="s">
        <v>317</v>
      </c>
      <c r="M19" s="21">
        <v>24317</v>
      </c>
      <c r="N19" s="21">
        <v>21947</v>
      </c>
      <c r="O19" s="21">
        <v>15768</v>
      </c>
      <c r="P19" s="23">
        <v>7619</v>
      </c>
      <c r="Q19" s="23">
        <v>6138</v>
      </c>
      <c r="R19" s="23">
        <v>2003</v>
      </c>
      <c r="S19" s="23">
        <v>1499</v>
      </c>
      <c r="T19" s="20">
        <v>821</v>
      </c>
      <c r="U19" s="21">
        <v>80123</v>
      </c>
    </row>
    <row r="20" spans="1:21" ht="16.5" customHeight="1" x14ac:dyDescent="0.25">
      <c r="A20" s="7"/>
      <c r="B20" s="7"/>
      <c r="C20" s="7" t="s">
        <v>595</v>
      </c>
      <c r="D20" s="7"/>
      <c r="E20" s="7"/>
      <c r="F20" s="7"/>
      <c r="G20" s="7"/>
      <c r="H20" s="7"/>
      <c r="I20" s="7"/>
      <c r="J20" s="7"/>
      <c r="K20" s="7"/>
      <c r="L20" s="9"/>
      <c r="M20" s="10"/>
      <c r="N20" s="10"/>
      <c r="O20" s="10"/>
      <c r="P20" s="10"/>
      <c r="Q20" s="10"/>
      <c r="R20" s="10"/>
      <c r="S20" s="10"/>
      <c r="T20" s="10"/>
      <c r="U20" s="10"/>
    </row>
    <row r="21" spans="1:21" ht="16.5" customHeight="1" x14ac:dyDescent="0.25">
      <c r="A21" s="7"/>
      <c r="B21" s="7"/>
      <c r="C21" s="7"/>
      <c r="D21" s="7" t="s">
        <v>451</v>
      </c>
      <c r="E21" s="7"/>
      <c r="F21" s="7"/>
      <c r="G21" s="7"/>
      <c r="H21" s="7"/>
      <c r="I21" s="7"/>
      <c r="J21" s="7"/>
      <c r="K21" s="7"/>
      <c r="L21" s="9" t="s">
        <v>317</v>
      </c>
      <c r="M21" s="21">
        <v>16624</v>
      </c>
      <c r="N21" s="21">
        <v>13613</v>
      </c>
      <c r="O21" s="21">
        <v>10679</v>
      </c>
      <c r="P21" s="23">
        <v>4614</v>
      </c>
      <c r="Q21" s="23">
        <v>4520</v>
      </c>
      <c r="R21" s="23">
        <v>1283</v>
      </c>
      <c r="S21" s="20">
        <v>854</v>
      </c>
      <c r="T21" s="20">
        <v>509</v>
      </c>
      <c r="U21" s="21">
        <v>52700</v>
      </c>
    </row>
    <row r="22" spans="1:21" ht="16.5" customHeight="1" x14ac:dyDescent="0.25">
      <c r="A22" s="7"/>
      <c r="B22" s="7"/>
      <c r="C22" s="7"/>
      <c r="D22" s="7" t="s">
        <v>452</v>
      </c>
      <c r="E22" s="7"/>
      <c r="F22" s="7"/>
      <c r="G22" s="7"/>
      <c r="H22" s="7"/>
      <c r="I22" s="7"/>
      <c r="J22" s="7"/>
      <c r="K22" s="7"/>
      <c r="L22" s="9" t="s">
        <v>317</v>
      </c>
      <c r="M22" s="21">
        <v>14416</v>
      </c>
      <c r="N22" s="21">
        <v>14129</v>
      </c>
      <c r="O22" s="23">
        <v>9829</v>
      </c>
      <c r="P22" s="23">
        <v>4376</v>
      </c>
      <c r="Q22" s="23">
        <v>3885</v>
      </c>
      <c r="R22" s="23">
        <v>1154</v>
      </c>
      <c r="S22" s="20">
        <v>894</v>
      </c>
      <c r="T22" s="20">
        <v>400</v>
      </c>
      <c r="U22" s="21">
        <v>49092</v>
      </c>
    </row>
    <row r="23" spans="1:21" ht="16.5" customHeight="1" x14ac:dyDescent="0.25">
      <c r="A23" s="7"/>
      <c r="B23" s="7"/>
      <c r="C23" s="7"/>
      <c r="D23" s="7" t="s">
        <v>592</v>
      </c>
      <c r="E23" s="7"/>
      <c r="F23" s="7"/>
      <c r="G23" s="7"/>
      <c r="H23" s="7"/>
      <c r="I23" s="7"/>
      <c r="J23" s="7"/>
      <c r="K23" s="7"/>
      <c r="L23" s="9" t="s">
        <v>317</v>
      </c>
      <c r="M23" s="20">
        <v>297</v>
      </c>
      <c r="N23" s="20">
        <v>230</v>
      </c>
      <c r="O23" s="20">
        <v>154</v>
      </c>
      <c r="P23" s="34">
        <v>65</v>
      </c>
      <c r="Q23" s="20">
        <v>242</v>
      </c>
      <c r="R23" s="34">
        <v>38</v>
      </c>
      <c r="S23" s="34">
        <v>12</v>
      </c>
      <c r="T23" s="17" t="s">
        <v>337</v>
      </c>
      <c r="U23" s="23">
        <v>1040</v>
      </c>
    </row>
    <row r="24" spans="1:21" ht="16.5" customHeight="1" x14ac:dyDescent="0.25">
      <c r="A24" s="7"/>
      <c r="B24" s="7"/>
      <c r="C24" s="7"/>
      <c r="D24" s="7" t="s">
        <v>453</v>
      </c>
      <c r="E24" s="7"/>
      <c r="F24" s="7"/>
      <c r="G24" s="7"/>
      <c r="H24" s="7"/>
      <c r="I24" s="7"/>
      <c r="J24" s="7"/>
      <c r="K24" s="7"/>
      <c r="L24" s="9" t="s">
        <v>317</v>
      </c>
      <c r="M24" s="21">
        <v>31337</v>
      </c>
      <c r="N24" s="21">
        <v>27972</v>
      </c>
      <c r="O24" s="21">
        <v>20662</v>
      </c>
      <c r="P24" s="23">
        <v>9055</v>
      </c>
      <c r="Q24" s="23">
        <v>8647</v>
      </c>
      <c r="R24" s="23">
        <v>2475</v>
      </c>
      <c r="S24" s="23">
        <v>1760</v>
      </c>
      <c r="T24" s="20">
        <v>911</v>
      </c>
      <c r="U24" s="18">
        <v>102832</v>
      </c>
    </row>
    <row r="25" spans="1:21" ht="16.5" customHeight="1" x14ac:dyDescent="0.25">
      <c r="A25" s="7"/>
      <c r="B25" s="7"/>
      <c r="C25" s="7" t="s">
        <v>596</v>
      </c>
      <c r="D25" s="7"/>
      <c r="E25" s="7"/>
      <c r="F25" s="7"/>
      <c r="G25" s="7"/>
      <c r="H25" s="7"/>
      <c r="I25" s="7"/>
      <c r="J25" s="7"/>
      <c r="K25" s="7"/>
      <c r="L25" s="9"/>
      <c r="M25" s="10"/>
      <c r="N25" s="10"/>
      <c r="O25" s="10"/>
      <c r="P25" s="10"/>
      <c r="Q25" s="10"/>
      <c r="R25" s="10"/>
      <c r="S25" s="10"/>
      <c r="T25" s="10"/>
      <c r="U25" s="10"/>
    </row>
    <row r="26" spans="1:21" ht="16.5" customHeight="1" x14ac:dyDescent="0.25">
      <c r="A26" s="7"/>
      <c r="B26" s="7"/>
      <c r="C26" s="7"/>
      <c r="D26" s="7" t="s">
        <v>451</v>
      </c>
      <c r="E26" s="7"/>
      <c r="F26" s="7"/>
      <c r="G26" s="7"/>
      <c r="H26" s="7"/>
      <c r="I26" s="7"/>
      <c r="J26" s="7"/>
      <c r="K26" s="7"/>
      <c r="L26" s="9" t="s">
        <v>317</v>
      </c>
      <c r="M26" s="23">
        <v>3044</v>
      </c>
      <c r="N26" s="23">
        <v>2051</v>
      </c>
      <c r="O26" s="23">
        <v>1605</v>
      </c>
      <c r="P26" s="20">
        <v>652</v>
      </c>
      <c r="Q26" s="20">
        <v>743</v>
      </c>
      <c r="R26" s="20">
        <v>142</v>
      </c>
      <c r="S26" s="20">
        <v>182</v>
      </c>
      <c r="T26" s="34">
        <v>53</v>
      </c>
      <c r="U26" s="23">
        <v>8473</v>
      </c>
    </row>
    <row r="27" spans="1:21" ht="16.5" customHeight="1" x14ac:dyDescent="0.25">
      <c r="A27" s="7"/>
      <c r="B27" s="7"/>
      <c r="C27" s="7"/>
      <c r="D27" s="7" t="s">
        <v>452</v>
      </c>
      <c r="E27" s="7"/>
      <c r="F27" s="7"/>
      <c r="G27" s="7"/>
      <c r="H27" s="7"/>
      <c r="I27" s="7"/>
      <c r="J27" s="7"/>
      <c r="K27" s="7"/>
      <c r="L27" s="9" t="s">
        <v>317</v>
      </c>
      <c r="M27" s="23">
        <v>2759</v>
      </c>
      <c r="N27" s="23">
        <v>2052</v>
      </c>
      <c r="O27" s="23">
        <v>1393</v>
      </c>
      <c r="P27" s="20">
        <v>662</v>
      </c>
      <c r="Q27" s="20">
        <v>626</v>
      </c>
      <c r="R27" s="20">
        <v>130</v>
      </c>
      <c r="S27" s="20">
        <v>276</v>
      </c>
      <c r="T27" s="34">
        <v>50</v>
      </c>
      <c r="U27" s="23">
        <v>7951</v>
      </c>
    </row>
    <row r="28" spans="1:21" ht="16.5" customHeight="1" x14ac:dyDescent="0.25">
      <c r="A28" s="7"/>
      <c r="B28" s="7"/>
      <c r="C28" s="7"/>
      <c r="D28" s="7" t="s">
        <v>592</v>
      </c>
      <c r="E28" s="7"/>
      <c r="F28" s="7"/>
      <c r="G28" s="7"/>
      <c r="H28" s="7"/>
      <c r="I28" s="7"/>
      <c r="J28" s="7"/>
      <c r="K28" s="7"/>
      <c r="L28" s="9" t="s">
        <v>317</v>
      </c>
      <c r="M28" s="34">
        <v>46</v>
      </c>
      <c r="N28" s="34">
        <v>29</v>
      </c>
      <c r="O28" s="34">
        <v>20</v>
      </c>
      <c r="P28" s="17" t="s">
        <v>337</v>
      </c>
      <c r="Q28" s="34">
        <v>43</v>
      </c>
      <c r="R28" s="17" t="s">
        <v>337</v>
      </c>
      <c r="S28" s="17" t="s">
        <v>337</v>
      </c>
      <c r="T28" s="16" t="s">
        <v>110</v>
      </c>
      <c r="U28" s="20">
        <v>157</v>
      </c>
    </row>
    <row r="29" spans="1:21" ht="16.5" customHeight="1" x14ac:dyDescent="0.25">
      <c r="A29" s="7"/>
      <c r="B29" s="7"/>
      <c r="C29" s="7"/>
      <c r="D29" s="7" t="s">
        <v>453</v>
      </c>
      <c r="E29" s="7"/>
      <c r="F29" s="7"/>
      <c r="G29" s="7"/>
      <c r="H29" s="7"/>
      <c r="I29" s="7"/>
      <c r="J29" s="7"/>
      <c r="K29" s="7"/>
      <c r="L29" s="9" t="s">
        <v>317</v>
      </c>
      <c r="M29" s="23">
        <v>5849</v>
      </c>
      <c r="N29" s="23">
        <v>4132</v>
      </c>
      <c r="O29" s="23">
        <v>3018</v>
      </c>
      <c r="P29" s="23">
        <v>1323</v>
      </c>
      <c r="Q29" s="23">
        <v>1412</v>
      </c>
      <c r="R29" s="20">
        <v>280</v>
      </c>
      <c r="S29" s="20">
        <v>460</v>
      </c>
      <c r="T29" s="20">
        <v>103</v>
      </c>
      <c r="U29" s="21">
        <v>16581</v>
      </c>
    </row>
    <row r="30" spans="1:21" ht="16.5" customHeight="1" x14ac:dyDescent="0.25">
      <c r="A30" s="7"/>
      <c r="B30" s="7"/>
      <c r="C30" s="7" t="s">
        <v>597</v>
      </c>
      <c r="D30" s="7"/>
      <c r="E30" s="7"/>
      <c r="F30" s="7"/>
      <c r="G30" s="7"/>
      <c r="H30" s="7"/>
      <c r="I30" s="7"/>
      <c r="J30" s="7"/>
      <c r="K30" s="7"/>
      <c r="L30" s="9"/>
      <c r="M30" s="10"/>
      <c r="N30" s="10"/>
      <c r="O30" s="10"/>
      <c r="P30" s="10"/>
      <c r="Q30" s="10"/>
      <c r="R30" s="10"/>
      <c r="S30" s="10"/>
      <c r="T30" s="10"/>
      <c r="U30" s="10"/>
    </row>
    <row r="31" spans="1:21" ht="16.5" customHeight="1" x14ac:dyDescent="0.25">
      <c r="A31" s="7"/>
      <c r="B31" s="7"/>
      <c r="C31" s="7"/>
      <c r="D31" s="7" t="s">
        <v>451</v>
      </c>
      <c r="E31" s="7"/>
      <c r="F31" s="7"/>
      <c r="G31" s="7"/>
      <c r="H31" s="7"/>
      <c r="I31" s="7"/>
      <c r="J31" s="7"/>
      <c r="K31" s="7"/>
      <c r="L31" s="9" t="s">
        <v>317</v>
      </c>
      <c r="M31" s="21">
        <v>91015</v>
      </c>
      <c r="N31" s="21">
        <v>75136</v>
      </c>
      <c r="O31" s="21">
        <v>56955</v>
      </c>
      <c r="P31" s="21">
        <v>24683</v>
      </c>
      <c r="Q31" s="21">
        <v>25755</v>
      </c>
      <c r="R31" s="23">
        <v>6440</v>
      </c>
      <c r="S31" s="23">
        <v>5148</v>
      </c>
      <c r="T31" s="23">
        <v>2718</v>
      </c>
      <c r="U31" s="18">
        <v>287882</v>
      </c>
    </row>
    <row r="32" spans="1:21" ht="16.5" customHeight="1" x14ac:dyDescent="0.25">
      <c r="A32" s="7"/>
      <c r="B32" s="7"/>
      <c r="C32" s="7"/>
      <c r="D32" s="7" t="s">
        <v>452</v>
      </c>
      <c r="E32" s="7"/>
      <c r="F32" s="7"/>
      <c r="G32" s="7"/>
      <c r="H32" s="7"/>
      <c r="I32" s="7"/>
      <c r="J32" s="7"/>
      <c r="K32" s="7"/>
      <c r="L32" s="9" t="s">
        <v>317</v>
      </c>
      <c r="M32" s="21">
        <v>52326</v>
      </c>
      <c r="N32" s="21">
        <v>47926</v>
      </c>
      <c r="O32" s="21">
        <v>35075</v>
      </c>
      <c r="P32" s="21">
        <v>14965</v>
      </c>
      <c r="Q32" s="21">
        <v>14535</v>
      </c>
      <c r="R32" s="23">
        <v>3983</v>
      </c>
      <c r="S32" s="23">
        <v>3356</v>
      </c>
      <c r="T32" s="23">
        <v>1458</v>
      </c>
      <c r="U32" s="18">
        <v>173653</v>
      </c>
    </row>
    <row r="33" spans="1:21" ht="16.5" customHeight="1" x14ac:dyDescent="0.25">
      <c r="A33" s="7"/>
      <c r="B33" s="7"/>
      <c r="C33" s="7"/>
      <c r="D33" s="7" t="s">
        <v>592</v>
      </c>
      <c r="E33" s="7"/>
      <c r="F33" s="7"/>
      <c r="G33" s="7"/>
      <c r="H33" s="7"/>
      <c r="I33" s="7"/>
      <c r="J33" s="7"/>
      <c r="K33" s="7"/>
      <c r="L33" s="9" t="s">
        <v>317</v>
      </c>
      <c r="M33" s="23">
        <v>1549</v>
      </c>
      <c r="N33" s="23">
        <v>1439</v>
      </c>
      <c r="O33" s="20">
        <v>712</v>
      </c>
      <c r="P33" s="20">
        <v>303</v>
      </c>
      <c r="Q33" s="20">
        <v>744</v>
      </c>
      <c r="R33" s="20">
        <v>234</v>
      </c>
      <c r="S33" s="34">
        <v>82</v>
      </c>
      <c r="T33" s="34">
        <v>20</v>
      </c>
      <c r="U33" s="23">
        <v>5084</v>
      </c>
    </row>
    <row r="34" spans="1:21" ht="16.5" customHeight="1" x14ac:dyDescent="0.25">
      <c r="A34" s="7"/>
      <c r="B34" s="7"/>
      <c r="C34" s="7"/>
      <c r="D34" s="7" t="s">
        <v>453</v>
      </c>
      <c r="E34" s="7"/>
      <c r="F34" s="7"/>
      <c r="G34" s="7"/>
      <c r="H34" s="7"/>
      <c r="I34" s="7"/>
      <c r="J34" s="7"/>
      <c r="K34" s="7"/>
      <c r="L34" s="9" t="s">
        <v>317</v>
      </c>
      <c r="M34" s="18">
        <v>144890</v>
      </c>
      <c r="N34" s="18">
        <v>124501</v>
      </c>
      <c r="O34" s="21">
        <v>92742</v>
      </c>
      <c r="P34" s="21">
        <v>39951</v>
      </c>
      <c r="Q34" s="21">
        <v>41034</v>
      </c>
      <c r="R34" s="21">
        <v>10657</v>
      </c>
      <c r="S34" s="23">
        <v>8586</v>
      </c>
      <c r="T34" s="23">
        <v>4196</v>
      </c>
      <c r="U34" s="18">
        <v>466619</v>
      </c>
    </row>
    <row r="35" spans="1:21" ht="16.5" customHeight="1" x14ac:dyDescent="0.25">
      <c r="A35" s="7"/>
      <c r="B35" s="7" t="s">
        <v>598</v>
      </c>
      <c r="C35" s="7"/>
      <c r="D35" s="7"/>
      <c r="E35" s="7"/>
      <c r="F35" s="7"/>
      <c r="G35" s="7"/>
      <c r="H35" s="7"/>
      <c r="I35" s="7"/>
      <c r="J35" s="7"/>
      <c r="K35" s="7"/>
      <c r="L35" s="9"/>
      <c r="M35" s="10"/>
      <c r="N35" s="10"/>
      <c r="O35" s="10"/>
      <c r="P35" s="10"/>
      <c r="Q35" s="10"/>
      <c r="R35" s="10"/>
      <c r="S35" s="10"/>
      <c r="T35" s="10"/>
      <c r="U35" s="10"/>
    </row>
    <row r="36" spans="1:21" ht="16.5" customHeight="1" x14ac:dyDescent="0.25">
      <c r="A36" s="7"/>
      <c r="B36" s="7"/>
      <c r="C36" s="7" t="s">
        <v>591</v>
      </c>
      <c r="D36" s="7"/>
      <c r="E36" s="7"/>
      <c r="F36" s="7"/>
      <c r="G36" s="7"/>
      <c r="H36" s="7"/>
      <c r="I36" s="7"/>
      <c r="J36" s="7"/>
      <c r="K36" s="7"/>
      <c r="L36" s="9"/>
      <c r="M36" s="10"/>
      <c r="N36" s="10"/>
      <c r="O36" s="10"/>
      <c r="P36" s="10"/>
      <c r="Q36" s="10"/>
      <c r="R36" s="10"/>
      <c r="S36" s="10"/>
      <c r="T36" s="10"/>
      <c r="U36" s="10"/>
    </row>
    <row r="37" spans="1:21" ht="16.5" customHeight="1" x14ac:dyDescent="0.25">
      <c r="A37" s="7"/>
      <c r="B37" s="7"/>
      <c r="C37" s="7"/>
      <c r="D37" s="7" t="s">
        <v>451</v>
      </c>
      <c r="E37" s="7"/>
      <c r="F37" s="7"/>
      <c r="G37" s="7"/>
      <c r="H37" s="7"/>
      <c r="I37" s="7"/>
      <c r="J37" s="7"/>
      <c r="K37" s="7"/>
      <c r="L37" s="9" t="s">
        <v>317</v>
      </c>
      <c r="M37" s="21">
        <v>55846</v>
      </c>
      <c r="N37" s="21">
        <v>49586</v>
      </c>
      <c r="O37" s="21">
        <v>39573</v>
      </c>
      <c r="P37" s="21">
        <v>14488</v>
      </c>
      <c r="Q37" s="21">
        <v>12082</v>
      </c>
      <c r="R37" s="23">
        <v>3795</v>
      </c>
      <c r="S37" s="23">
        <v>2530</v>
      </c>
      <c r="T37" s="23">
        <v>1614</v>
      </c>
      <c r="U37" s="18">
        <v>179514</v>
      </c>
    </row>
    <row r="38" spans="1:21" ht="16.5" customHeight="1" x14ac:dyDescent="0.25">
      <c r="A38" s="7"/>
      <c r="B38" s="7"/>
      <c r="C38" s="7"/>
      <c r="D38" s="7" t="s">
        <v>452</v>
      </c>
      <c r="E38" s="7"/>
      <c r="F38" s="7"/>
      <c r="G38" s="7"/>
      <c r="H38" s="7"/>
      <c r="I38" s="7"/>
      <c r="J38" s="7"/>
      <c r="K38" s="7"/>
      <c r="L38" s="9" t="s">
        <v>317</v>
      </c>
      <c r="M38" s="21">
        <v>23038</v>
      </c>
      <c r="N38" s="21">
        <v>20415</v>
      </c>
      <c r="O38" s="21">
        <v>17054</v>
      </c>
      <c r="P38" s="23">
        <v>6342</v>
      </c>
      <c r="Q38" s="23">
        <v>4864</v>
      </c>
      <c r="R38" s="23">
        <v>1825</v>
      </c>
      <c r="S38" s="23">
        <v>1118</v>
      </c>
      <c r="T38" s="20">
        <v>673</v>
      </c>
      <c r="U38" s="21">
        <v>75330</v>
      </c>
    </row>
    <row r="39" spans="1:21" ht="16.5" customHeight="1" x14ac:dyDescent="0.25">
      <c r="A39" s="7"/>
      <c r="B39" s="7"/>
      <c r="C39" s="7"/>
      <c r="D39" s="7" t="s">
        <v>453</v>
      </c>
      <c r="E39" s="7"/>
      <c r="F39" s="7"/>
      <c r="G39" s="7"/>
      <c r="H39" s="7"/>
      <c r="I39" s="7"/>
      <c r="J39" s="7"/>
      <c r="K39" s="7"/>
      <c r="L39" s="9" t="s">
        <v>317</v>
      </c>
      <c r="M39" s="21">
        <v>78884</v>
      </c>
      <c r="N39" s="21">
        <v>70001</v>
      </c>
      <c r="O39" s="21">
        <v>56627</v>
      </c>
      <c r="P39" s="21">
        <v>20831</v>
      </c>
      <c r="Q39" s="21">
        <v>16946</v>
      </c>
      <c r="R39" s="23">
        <v>5619</v>
      </c>
      <c r="S39" s="23">
        <v>3648</v>
      </c>
      <c r="T39" s="23">
        <v>2288</v>
      </c>
      <c r="U39" s="18">
        <v>254844</v>
      </c>
    </row>
    <row r="40" spans="1:21" ht="16.5" customHeight="1" x14ac:dyDescent="0.25">
      <c r="A40" s="7"/>
      <c r="B40" s="7"/>
      <c r="C40" s="7" t="s">
        <v>593</v>
      </c>
      <c r="D40" s="7"/>
      <c r="E40" s="7"/>
      <c r="F40" s="7"/>
      <c r="G40" s="7"/>
      <c r="H40" s="7"/>
      <c r="I40" s="7"/>
      <c r="J40" s="7"/>
      <c r="K40" s="7"/>
      <c r="L40" s="9"/>
      <c r="M40" s="10"/>
      <c r="N40" s="10"/>
      <c r="O40" s="10"/>
      <c r="P40" s="10"/>
      <c r="Q40" s="10"/>
      <c r="R40" s="10"/>
      <c r="S40" s="10"/>
      <c r="T40" s="10"/>
      <c r="U40" s="10"/>
    </row>
    <row r="41" spans="1:21" ht="16.5" customHeight="1" x14ac:dyDescent="0.25">
      <c r="A41" s="7"/>
      <c r="B41" s="7"/>
      <c r="C41" s="7"/>
      <c r="D41" s="7" t="s">
        <v>451</v>
      </c>
      <c r="E41" s="7"/>
      <c r="F41" s="7"/>
      <c r="G41" s="7"/>
      <c r="H41" s="7"/>
      <c r="I41" s="7"/>
      <c r="J41" s="7"/>
      <c r="K41" s="7"/>
      <c r="L41" s="9" t="s">
        <v>317</v>
      </c>
      <c r="M41" s="21">
        <v>21855</v>
      </c>
      <c r="N41" s="21">
        <v>17249</v>
      </c>
      <c r="O41" s="21">
        <v>15530</v>
      </c>
      <c r="P41" s="23">
        <v>6958</v>
      </c>
      <c r="Q41" s="23">
        <v>6322</v>
      </c>
      <c r="R41" s="23">
        <v>1336</v>
      </c>
      <c r="S41" s="20">
        <v>890</v>
      </c>
      <c r="T41" s="20">
        <v>525</v>
      </c>
      <c r="U41" s="21">
        <v>70664</v>
      </c>
    </row>
    <row r="42" spans="1:21" ht="16.5" customHeight="1" x14ac:dyDescent="0.25">
      <c r="A42" s="7"/>
      <c r="B42" s="7"/>
      <c r="C42" s="7"/>
      <c r="D42" s="7" t="s">
        <v>452</v>
      </c>
      <c r="E42" s="7"/>
      <c r="F42" s="7"/>
      <c r="G42" s="7"/>
      <c r="H42" s="7"/>
      <c r="I42" s="7"/>
      <c r="J42" s="7"/>
      <c r="K42" s="7"/>
      <c r="L42" s="9" t="s">
        <v>317</v>
      </c>
      <c r="M42" s="21">
        <v>11135</v>
      </c>
      <c r="N42" s="23">
        <v>9172</v>
      </c>
      <c r="O42" s="23">
        <v>7529</v>
      </c>
      <c r="P42" s="23">
        <v>3419</v>
      </c>
      <c r="Q42" s="23">
        <v>3198</v>
      </c>
      <c r="R42" s="20">
        <v>664</v>
      </c>
      <c r="S42" s="20">
        <v>587</v>
      </c>
      <c r="T42" s="20">
        <v>333</v>
      </c>
      <c r="U42" s="21">
        <v>36038</v>
      </c>
    </row>
    <row r="43" spans="1:21" ht="16.5" customHeight="1" x14ac:dyDescent="0.25">
      <c r="A43" s="7"/>
      <c r="B43" s="7"/>
      <c r="C43" s="7"/>
      <c r="D43" s="7" t="s">
        <v>453</v>
      </c>
      <c r="E43" s="7"/>
      <c r="F43" s="7"/>
      <c r="G43" s="7"/>
      <c r="H43" s="7"/>
      <c r="I43" s="7"/>
      <c r="J43" s="7"/>
      <c r="K43" s="7"/>
      <c r="L43" s="9" t="s">
        <v>317</v>
      </c>
      <c r="M43" s="21">
        <v>32990</v>
      </c>
      <c r="N43" s="21">
        <v>26421</v>
      </c>
      <c r="O43" s="21">
        <v>23058</v>
      </c>
      <c r="P43" s="21">
        <v>10377</v>
      </c>
      <c r="Q43" s="23">
        <v>9520</v>
      </c>
      <c r="R43" s="23">
        <v>2000</v>
      </c>
      <c r="S43" s="23">
        <v>1477</v>
      </c>
      <c r="T43" s="20">
        <v>858</v>
      </c>
      <c r="U43" s="18">
        <v>106702</v>
      </c>
    </row>
    <row r="44" spans="1:21" ht="16.5" customHeight="1" x14ac:dyDescent="0.25">
      <c r="A44" s="7"/>
      <c r="B44" s="7"/>
      <c r="C44" s="7" t="s">
        <v>594</v>
      </c>
      <c r="D44" s="7"/>
      <c r="E44" s="7"/>
      <c r="F44" s="7"/>
      <c r="G44" s="7"/>
      <c r="H44" s="7"/>
      <c r="I44" s="7"/>
      <c r="J44" s="7"/>
      <c r="K44" s="7"/>
      <c r="L44" s="9"/>
      <c r="M44" s="10"/>
      <c r="N44" s="10"/>
      <c r="O44" s="10"/>
      <c r="P44" s="10"/>
      <c r="Q44" s="10"/>
      <c r="R44" s="10"/>
      <c r="S44" s="10"/>
      <c r="T44" s="10"/>
      <c r="U44" s="10"/>
    </row>
    <row r="45" spans="1:21" ht="16.5" customHeight="1" x14ac:dyDescent="0.25">
      <c r="A45" s="7"/>
      <c r="B45" s="7"/>
      <c r="C45" s="7"/>
      <c r="D45" s="7" t="s">
        <v>451</v>
      </c>
      <c r="E45" s="7"/>
      <c r="F45" s="7"/>
      <c r="G45" s="7"/>
      <c r="H45" s="7"/>
      <c r="I45" s="7"/>
      <c r="J45" s="7"/>
      <c r="K45" s="7"/>
      <c r="L45" s="9" t="s">
        <v>317</v>
      </c>
      <c r="M45" s="21">
        <v>17477</v>
      </c>
      <c r="N45" s="21">
        <v>15552</v>
      </c>
      <c r="O45" s="21">
        <v>12383</v>
      </c>
      <c r="P45" s="23">
        <v>5349</v>
      </c>
      <c r="Q45" s="23">
        <v>4604</v>
      </c>
      <c r="R45" s="23">
        <v>1510</v>
      </c>
      <c r="S45" s="20">
        <v>769</v>
      </c>
      <c r="T45" s="20">
        <v>621</v>
      </c>
      <c r="U45" s="21">
        <v>58265</v>
      </c>
    </row>
    <row r="46" spans="1:21" ht="16.5" customHeight="1" x14ac:dyDescent="0.25">
      <c r="A46" s="7"/>
      <c r="B46" s="7"/>
      <c r="C46" s="7"/>
      <c r="D46" s="7" t="s">
        <v>452</v>
      </c>
      <c r="E46" s="7"/>
      <c r="F46" s="7"/>
      <c r="G46" s="7"/>
      <c r="H46" s="7"/>
      <c r="I46" s="7"/>
      <c r="J46" s="7"/>
      <c r="K46" s="7"/>
      <c r="L46" s="9" t="s">
        <v>317</v>
      </c>
      <c r="M46" s="21">
        <v>12456</v>
      </c>
      <c r="N46" s="21">
        <v>11821</v>
      </c>
      <c r="O46" s="23">
        <v>8830</v>
      </c>
      <c r="P46" s="23">
        <v>3930</v>
      </c>
      <c r="Q46" s="23">
        <v>3416</v>
      </c>
      <c r="R46" s="23">
        <v>1095</v>
      </c>
      <c r="S46" s="20">
        <v>726</v>
      </c>
      <c r="T46" s="20">
        <v>374</v>
      </c>
      <c r="U46" s="21">
        <v>42648</v>
      </c>
    </row>
    <row r="47" spans="1:21" ht="16.5" customHeight="1" x14ac:dyDescent="0.25">
      <c r="A47" s="7"/>
      <c r="B47" s="7"/>
      <c r="C47" s="7"/>
      <c r="D47" s="7" t="s">
        <v>453</v>
      </c>
      <c r="E47" s="7"/>
      <c r="F47" s="7"/>
      <c r="G47" s="7"/>
      <c r="H47" s="7"/>
      <c r="I47" s="7"/>
      <c r="J47" s="7"/>
      <c r="K47" s="7"/>
      <c r="L47" s="9" t="s">
        <v>317</v>
      </c>
      <c r="M47" s="21">
        <v>29933</v>
      </c>
      <c r="N47" s="21">
        <v>27373</v>
      </c>
      <c r="O47" s="21">
        <v>21213</v>
      </c>
      <c r="P47" s="23">
        <v>9279</v>
      </c>
      <c r="Q47" s="23">
        <v>8020</v>
      </c>
      <c r="R47" s="23">
        <v>2605</v>
      </c>
      <c r="S47" s="23">
        <v>1495</v>
      </c>
      <c r="T47" s="20">
        <v>995</v>
      </c>
      <c r="U47" s="18">
        <v>100913</v>
      </c>
    </row>
    <row r="48" spans="1:21" ht="16.5" customHeight="1" x14ac:dyDescent="0.25">
      <c r="A48" s="7"/>
      <c r="B48" s="7"/>
      <c r="C48" s="7" t="s">
        <v>595</v>
      </c>
      <c r="D48" s="7"/>
      <c r="E48" s="7"/>
      <c r="F48" s="7"/>
      <c r="G48" s="7"/>
      <c r="H48" s="7"/>
      <c r="I48" s="7"/>
      <c r="J48" s="7"/>
      <c r="K48" s="7"/>
      <c r="L48" s="9"/>
      <c r="M48" s="10"/>
      <c r="N48" s="10"/>
      <c r="O48" s="10"/>
      <c r="P48" s="10"/>
      <c r="Q48" s="10"/>
      <c r="R48" s="10"/>
      <c r="S48" s="10"/>
      <c r="T48" s="10"/>
      <c r="U48" s="10"/>
    </row>
    <row r="49" spans="1:21" ht="16.5" customHeight="1" x14ac:dyDescent="0.25">
      <c r="A49" s="7"/>
      <c r="B49" s="7"/>
      <c r="C49" s="7"/>
      <c r="D49" s="7" t="s">
        <v>451</v>
      </c>
      <c r="E49" s="7"/>
      <c r="F49" s="7"/>
      <c r="G49" s="7"/>
      <c r="H49" s="7"/>
      <c r="I49" s="7"/>
      <c r="J49" s="7"/>
      <c r="K49" s="7"/>
      <c r="L49" s="9" t="s">
        <v>317</v>
      </c>
      <c r="M49" s="21">
        <v>19740</v>
      </c>
      <c r="N49" s="21">
        <v>16817</v>
      </c>
      <c r="O49" s="21">
        <v>13550</v>
      </c>
      <c r="P49" s="23">
        <v>5420</v>
      </c>
      <c r="Q49" s="23">
        <v>5441</v>
      </c>
      <c r="R49" s="23">
        <v>1755</v>
      </c>
      <c r="S49" s="20">
        <v>821</v>
      </c>
      <c r="T49" s="20">
        <v>548</v>
      </c>
      <c r="U49" s="21">
        <v>64091</v>
      </c>
    </row>
    <row r="50" spans="1:21" ht="16.5" customHeight="1" x14ac:dyDescent="0.25">
      <c r="A50" s="7"/>
      <c r="B50" s="7"/>
      <c r="C50" s="7"/>
      <c r="D50" s="7" t="s">
        <v>452</v>
      </c>
      <c r="E50" s="7"/>
      <c r="F50" s="7"/>
      <c r="G50" s="7"/>
      <c r="H50" s="7"/>
      <c r="I50" s="7"/>
      <c r="J50" s="7"/>
      <c r="K50" s="7"/>
      <c r="L50" s="9" t="s">
        <v>317</v>
      </c>
      <c r="M50" s="21">
        <v>17773</v>
      </c>
      <c r="N50" s="21">
        <v>16161</v>
      </c>
      <c r="O50" s="21">
        <v>11886</v>
      </c>
      <c r="P50" s="23">
        <v>5082</v>
      </c>
      <c r="Q50" s="23">
        <v>4988</v>
      </c>
      <c r="R50" s="23">
        <v>1543</v>
      </c>
      <c r="S50" s="20">
        <v>903</v>
      </c>
      <c r="T50" s="20">
        <v>479</v>
      </c>
      <c r="U50" s="21">
        <v>58815</v>
      </c>
    </row>
    <row r="51" spans="1:21" ht="16.5" customHeight="1" x14ac:dyDescent="0.25">
      <c r="A51" s="7"/>
      <c r="B51" s="7"/>
      <c r="C51" s="7"/>
      <c r="D51" s="7" t="s">
        <v>453</v>
      </c>
      <c r="E51" s="7"/>
      <c r="F51" s="7"/>
      <c r="G51" s="7"/>
      <c r="H51" s="7"/>
      <c r="I51" s="7"/>
      <c r="J51" s="7"/>
      <c r="K51" s="7"/>
      <c r="L51" s="9" t="s">
        <v>317</v>
      </c>
      <c r="M51" s="21">
        <v>37513</v>
      </c>
      <c r="N51" s="21">
        <v>32978</v>
      </c>
      <c r="O51" s="21">
        <v>25436</v>
      </c>
      <c r="P51" s="21">
        <v>10502</v>
      </c>
      <c r="Q51" s="21">
        <v>10429</v>
      </c>
      <c r="R51" s="23">
        <v>3297</v>
      </c>
      <c r="S51" s="23">
        <v>1724</v>
      </c>
      <c r="T51" s="23">
        <v>1027</v>
      </c>
      <c r="U51" s="18">
        <v>122905</v>
      </c>
    </row>
    <row r="52" spans="1:21" ht="16.5" customHeight="1" x14ac:dyDescent="0.25">
      <c r="A52" s="7"/>
      <c r="B52" s="7"/>
      <c r="C52" s="7" t="s">
        <v>596</v>
      </c>
      <c r="D52" s="7"/>
      <c r="E52" s="7"/>
      <c r="F52" s="7"/>
      <c r="G52" s="7"/>
      <c r="H52" s="7"/>
      <c r="I52" s="7"/>
      <c r="J52" s="7"/>
      <c r="K52" s="7"/>
      <c r="L52" s="9"/>
      <c r="M52" s="10"/>
      <c r="N52" s="10"/>
      <c r="O52" s="10"/>
      <c r="P52" s="10"/>
      <c r="Q52" s="10"/>
      <c r="R52" s="10"/>
      <c r="S52" s="10"/>
      <c r="T52" s="10"/>
      <c r="U52" s="10"/>
    </row>
    <row r="53" spans="1:21" ht="16.5" customHeight="1" x14ac:dyDescent="0.25">
      <c r="A53" s="7"/>
      <c r="B53" s="7"/>
      <c r="C53" s="7"/>
      <c r="D53" s="7" t="s">
        <v>451</v>
      </c>
      <c r="E53" s="7"/>
      <c r="F53" s="7"/>
      <c r="G53" s="7"/>
      <c r="H53" s="7"/>
      <c r="I53" s="7"/>
      <c r="J53" s="7"/>
      <c r="K53" s="7"/>
      <c r="L53" s="9" t="s">
        <v>317</v>
      </c>
      <c r="M53" s="23">
        <v>5448</v>
      </c>
      <c r="N53" s="23">
        <v>4138</v>
      </c>
      <c r="O53" s="23">
        <v>3292</v>
      </c>
      <c r="P53" s="23">
        <v>1335</v>
      </c>
      <c r="Q53" s="23">
        <v>1376</v>
      </c>
      <c r="R53" s="20">
        <v>357</v>
      </c>
      <c r="S53" s="20">
        <v>334</v>
      </c>
      <c r="T53" s="20">
        <v>120</v>
      </c>
      <c r="U53" s="21">
        <v>16401</v>
      </c>
    </row>
    <row r="54" spans="1:21" ht="16.5" customHeight="1" x14ac:dyDescent="0.25">
      <c r="A54" s="7"/>
      <c r="B54" s="7"/>
      <c r="C54" s="7"/>
      <c r="D54" s="7" t="s">
        <v>452</v>
      </c>
      <c r="E54" s="7"/>
      <c r="F54" s="7"/>
      <c r="G54" s="7"/>
      <c r="H54" s="7"/>
      <c r="I54" s="7"/>
      <c r="J54" s="7"/>
      <c r="K54" s="7"/>
      <c r="L54" s="9" t="s">
        <v>317</v>
      </c>
      <c r="M54" s="23">
        <v>5084</v>
      </c>
      <c r="N54" s="23">
        <v>4001</v>
      </c>
      <c r="O54" s="23">
        <v>2778</v>
      </c>
      <c r="P54" s="23">
        <v>1242</v>
      </c>
      <c r="Q54" s="23">
        <v>1335</v>
      </c>
      <c r="R54" s="20">
        <v>314</v>
      </c>
      <c r="S54" s="20">
        <v>338</v>
      </c>
      <c r="T54" s="34">
        <v>95</v>
      </c>
      <c r="U54" s="21">
        <v>15187</v>
      </c>
    </row>
    <row r="55" spans="1:21" ht="16.5" customHeight="1" x14ac:dyDescent="0.25">
      <c r="A55" s="7"/>
      <c r="B55" s="7"/>
      <c r="C55" s="7"/>
      <c r="D55" s="7" t="s">
        <v>453</v>
      </c>
      <c r="E55" s="7"/>
      <c r="F55" s="7"/>
      <c r="G55" s="7"/>
      <c r="H55" s="7"/>
      <c r="I55" s="7"/>
      <c r="J55" s="7"/>
      <c r="K55" s="7"/>
      <c r="L55" s="9" t="s">
        <v>317</v>
      </c>
      <c r="M55" s="21">
        <v>10532</v>
      </c>
      <c r="N55" s="23">
        <v>8139</v>
      </c>
      <c r="O55" s="23">
        <v>6071</v>
      </c>
      <c r="P55" s="23">
        <v>2577</v>
      </c>
      <c r="Q55" s="23">
        <v>2711</v>
      </c>
      <c r="R55" s="20">
        <v>671</v>
      </c>
      <c r="S55" s="20">
        <v>672</v>
      </c>
      <c r="T55" s="20">
        <v>215</v>
      </c>
      <c r="U55" s="21">
        <v>31589</v>
      </c>
    </row>
    <row r="56" spans="1:21" ht="16.5" customHeight="1" x14ac:dyDescent="0.25">
      <c r="A56" s="7"/>
      <c r="B56" s="7"/>
      <c r="C56" s="7" t="s">
        <v>597</v>
      </c>
      <c r="D56" s="7"/>
      <c r="E56" s="7"/>
      <c r="F56" s="7"/>
      <c r="G56" s="7"/>
      <c r="H56" s="7"/>
      <c r="I56" s="7"/>
      <c r="J56" s="7"/>
      <c r="K56" s="7"/>
      <c r="L56" s="9"/>
      <c r="M56" s="10"/>
      <c r="N56" s="10"/>
      <c r="O56" s="10"/>
      <c r="P56" s="10"/>
      <c r="Q56" s="10"/>
      <c r="R56" s="10"/>
      <c r="S56" s="10"/>
      <c r="T56" s="10"/>
      <c r="U56" s="10"/>
    </row>
    <row r="57" spans="1:21" ht="16.5" customHeight="1" x14ac:dyDescent="0.25">
      <c r="A57" s="7"/>
      <c r="B57" s="7"/>
      <c r="C57" s="7"/>
      <c r="D57" s="7" t="s">
        <v>451</v>
      </c>
      <c r="E57" s="7"/>
      <c r="F57" s="7"/>
      <c r="G57" s="7"/>
      <c r="H57" s="7"/>
      <c r="I57" s="7"/>
      <c r="J57" s="7"/>
      <c r="K57" s="7"/>
      <c r="L57" s="9" t="s">
        <v>317</v>
      </c>
      <c r="M57" s="18">
        <v>120366</v>
      </c>
      <c r="N57" s="18">
        <v>103341</v>
      </c>
      <c r="O57" s="21">
        <v>84328</v>
      </c>
      <c r="P57" s="21">
        <v>33550</v>
      </c>
      <c r="Q57" s="21">
        <v>29824</v>
      </c>
      <c r="R57" s="23">
        <v>8752</v>
      </c>
      <c r="S57" s="23">
        <v>5345</v>
      </c>
      <c r="T57" s="23">
        <v>3428</v>
      </c>
      <c r="U57" s="18">
        <v>388935</v>
      </c>
    </row>
    <row r="58" spans="1:21" ht="16.5" customHeight="1" x14ac:dyDescent="0.25">
      <c r="A58" s="7"/>
      <c r="B58" s="7"/>
      <c r="C58" s="7"/>
      <c r="D58" s="7" t="s">
        <v>452</v>
      </c>
      <c r="E58" s="7"/>
      <c r="F58" s="7"/>
      <c r="G58" s="7"/>
      <c r="H58" s="7"/>
      <c r="I58" s="7"/>
      <c r="J58" s="7"/>
      <c r="K58" s="7"/>
      <c r="L58" s="9" t="s">
        <v>317</v>
      </c>
      <c r="M58" s="21">
        <v>69485</v>
      </c>
      <c r="N58" s="21">
        <v>61571</v>
      </c>
      <c r="O58" s="21">
        <v>48077</v>
      </c>
      <c r="P58" s="21">
        <v>20016</v>
      </c>
      <c r="Q58" s="21">
        <v>17802</v>
      </c>
      <c r="R58" s="23">
        <v>5440</v>
      </c>
      <c r="S58" s="23">
        <v>3672</v>
      </c>
      <c r="T58" s="23">
        <v>1954</v>
      </c>
      <c r="U58" s="18">
        <v>228017</v>
      </c>
    </row>
    <row r="59" spans="1:21" ht="16.5" customHeight="1" x14ac:dyDescent="0.25">
      <c r="A59" s="7"/>
      <c r="B59" s="7"/>
      <c r="C59" s="7"/>
      <c r="D59" s="7" t="s">
        <v>453</v>
      </c>
      <c r="E59" s="7"/>
      <c r="F59" s="7"/>
      <c r="G59" s="7"/>
      <c r="H59" s="7"/>
      <c r="I59" s="7"/>
      <c r="J59" s="7"/>
      <c r="K59" s="7"/>
      <c r="L59" s="9" t="s">
        <v>317</v>
      </c>
      <c r="M59" s="18">
        <v>189851</v>
      </c>
      <c r="N59" s="18">
        <v>164912</v>
      </c>
      <c r="O59" s="18">
        <v>132405</v>
      </c>
      <c r="P59" s="21">
        <v>53566</v>
      </c>
      <c r="Q59" s="21">
        <v>47627</v>
      </c>
      <c r="R59" s="21">
        <v>14193</v>
      </c>
      <c r="S59" s="23">
        <v>9016</v>
      </c>
      <c r="T59" s="23">
        <v>5382</v>
      </c>
      <c r="U59" s="18">
        <v>616952</v>
      </c>
    </row>
    <row r="60" spans="1:21" ht="16.5" customHeight="1" x14ac:dyDescent="0.25">
      <c r="A60" s="7"/>
      <c r="B60" s="7" t="s">
        <v>599</v>
      </c>
      <c r="C60" s="7"/>
      <c r="D60" s="7"/>
      <c r="E60" s="7"/>
      <c r="F60" s="7"/>
      <c r="G60" s="7"/>
      <c r="H60" s="7"/>
      <c r="I60" s="7"/>
      <c r="J60" s="7"/>
      <c r="K60" s="7"/>
      <c r="L60" s="9"/>
      <c r="M60" s="10"/>
      <c r="N60" s="10"/>
      <c r="O60" s="10"/>
      <c r="P60" s="10"/>
      <c r="Q60" s="10"/>
      <c r="R60" s="10"/>
      <c r="S60" s="10"/>
      <c r="T60" s="10"/>
      <c r="U60" s="10"/>
    </row>
    <row r="61" spans="1:21" ht="16.5" customHeight="1" x14ac:dyDescent="0.25">
      <c r="A61" s="7"/>
      <c r="B61" s="7"/>
      <c r="C61" s="7" t="s">
        <v>591</v>
      </c>
      <c r="D61" s="7"/>
      <c r="E61" s="7"/>
      <c r="F61" s="7"/>
      <c r="G61" s="7"/>
      <c r="H61" s="7"/>
      <c r="I61" s="7"/>
      <c r="J61" s="7"/>
      <c r="K61" s="7"/>
      <c r="L61" s="9"/>
      <c r="M61" s="10"/>
      <c r="N61" s="10"/>
      <c r="O61" s="10"/>
      <c r="P61" s="10"/>
      <c r="Q61" s="10"/>
      <c r="R61" s="10"/>
      <c r="S61" s="10"/>
      <c r="T61" s="10"/>
      <c r="U61" s="10"/>
    </row>
    <row r="62" spans="1:21" ht="16.5" customHeight="1" x14ac:dyDescent="0.25">
      <c r="A62" s="7"/>
      <c r="B62" s="7"/>
      <c r="C62" s="7"/>
      <c r="D62" s="7" t="s">
        <v>451</v>
      </c>
      <c r="E62" s="7"/>
      <c r="F62" s="7"/>
      <c r="G62" s="7"/>
      <c r="H62" s="7"/>
      <c r="I62" s="7"/>
      <c r="J62" s="7"/>
      <c r="K62" s="7"/>
      <c r="L62" s="9" t="s">
        <v>216</v>
      </c>
      <c r="M62" s="32">
        <v>74.7</v>
      </c>
      <c r="N62" s="32">
        <v>73.099999999999994</v>
      </c>
      <c r="O62" s="32">
        <v>67.8</v>
      </c>
      <c r="P62" s="32">
        <v>69.7</v>
      </c>
      <c r="Q62" s="29">
        <v>103.5</v>
      </c>
      <c r="R62" s="32">
        <v>67.3</v>
      </c>
      <c r="S62" s="32">
        <v>94.3</v>
      </c>
      <c r="T62" s="32">
        <v>78.5</v>
      </c>
      <c r="U62" s="32">
        <v>74.400000000000006</v>
      </c>
    </row>
    <row r="63" spans="1:21" ht="16.5" customHeight="1" x14ac:dyDescent="0.25">
      <c r="A63" s="7"/>
      <c r="B63" s="7"/>
      <c r="C63" s="7"/>
      <c r="D63" s="7" t="s">
        <v>452</v>
      </c>
      <c r="E63" s="7"/>
      <c r="F63" s="7"/>
      <c r="G63" s="7"/>
      <c r="H63" s="7"/>
      <c r="I63" s="7"/>
      <c r="J63" s="7"/>
      <c r="K63" s="7"/>
      <c r="L63" s="9" t="s">
        <v>216</v>
      </c>
      <c r="M63" s="32">
        <v>74.3</v>
      </c>
      <c r="N63" s="32">
        <v>77.5</v>
      </c>
      <c r="O63" s="32">
        <v>70.5</v>
      </c>
      <c r="P63" s="32">
        <v>66.3</v>
      </c>
      <c r="Q63" s="29">
        <v>107.3</v>
      </c>
      <c r="R63" s="32">
        <v>62.8</v>
      </c>
      <c r="S63" s="32">
        <v>89.6</v>
      </c>
      <c r="T63" s="32">
        <v>73.5</v>
      </c>
      <c r="U63" s="32">
        <v>75.7</v>
      </c>
    </row>
    <row r="64" spans="1:21" ht="16.5" customHeight="1" x14ac:dyDescent="0.25">
      <c r="A64" s="7"/>
      <c r="B64" s="7"/>
      <c r="C64" s="7"/>
      <c r="D64" s="7" t="s">
        <v>453</v>
      </c>
      <c r="E64" s="7"/>
      <c r="F64" s="7"/>
      <c r="G64" s="7"/>
      <c r="H64" s="7"/>
      <c r="I64" s="7"/>
      <c r="J64" s="7"/>
      <c r="K64" s="7"/>
      <c r="L64" s="9" t="s">
        <v>216</v>
      </c>
      <c r="M64" s="32">
        <v>75.5</v>
      </c>
      <c r="N64" s="32">
        <v>75.5</v>
      </c>
      <c r="O64" s="32">
        <v>69</v>
      </c>
      <c r="P64" s="32">
        <v>69.2</v>
      </c>
      <c r="Q64" s="29">
        <v>105.4</v>
      </c>
      <c r="R64" s="32">
        <v>68.2</v>
      </c>
      <c r="S64" s="32">
        <v>93.8</v>
      </c>
      <c r="T64" s="32">
        <v>77.400000000000006</v>
      </c>
      <c r="U64" s="32">
        <v>75.7</v>
      </c>
    </row>
    <row r="65" spans="1:21" ht="16.5" customHeight="1" x14ac:dyDescent="0.25">
      <c r="A65" s="7"/>
      <c r="B65" s="7"/>
      <c r="C65" s="7" t="s">
        <v>593</v>
      </c>
      <c r="D65" s="7"/>
      <c r="E65" s="7"/>
      <c r="F65" s="7"/>
      <c r="G65" s="7"/>
      <c r="H65" s="7"/>
      <c r="I65" s="7"/>
      <c r="J65" s="7"/>
      <c r="K65" s="7"/>
      <c r="L65" s="9"/>
      <c r="M65" s="10"/>
      <c r="N65" s="10"/>
      <c r="O65" s="10"/>
      <c r="P65" s="10"/>
      <c r="Q65" s="10"/>
      <c r="R65" s="10"/>
      <c r="S65" s="10"/>
      <c r="T65" s="10"/>
      <c r="U65" s="10"/>
    </row>
    <row r="66" spans="1:21" ht="16.5" customHeight="1" x14ac:dyDescent="0.25">
      <c r="A66" s="7"/>
      <c r="B66" s="7"/>
      <c r="C66" s="7"/>
      <c r="D66" s="7" t="s">
        <v>451</v>
      </c>
      <c r="E66" s="7"/>
      <c r="F66" s="7"/>
      <c r="G66" s="7"/>
      <c r="H66" s="7"/>
      <c r="I66" s="7"/>
      <c r="J66" s="7"/>
      <c r="K66" s="7"/>
      <c r="L66" s="9" t="s">
        <v>216</v>
      </c>
      <c r="M66" s="32">
        <v>71.900000000000006</v>
      </c>
      <c r="N66" s="32">
        <v>65.599999999999994</v>
      </c>
      <c r="O66" s="32">
        <v>57.7</v>
      </c>
      <c r="P66" s="32">
        <v>71.7</v>
      </c>
      <c r="Q66" s="32">
        <v>71.7</v>
      </c>
      <c r="R66" s="32">
        <v>98.9</v>
      </c>
      <c r="S66" s="29">
        <v>104.6</v>
      </c>
      <c r="T66" s="32">
        <v>74.7</v>
      </c>
      <c r="U66" s="32">
        <v>68.2</v>
      </c>
    </row>
    <row r="67" spans="1:21" ht="16.5" customHeight="1" x14ac:dyDescent="0.25">
      <c r="A67" s="7"/>
      <c r="B67" s="7"/>
      <c r="C67" s="7"/>
      <c r="D67" s="7" t="s">
        <v>452</v>
      </c>
      <c r="E67" s="7"/>
      <c r="F67" s="7"/>
      <c r="G67" s="7"/>
      <c r="H67" s="7"/>
      <c r="I67" s="7"/>
      <c r="J67" s="7"/>
      <c r="K67" s="7"/>
      <c r="L67" s="9" t="s">
        <v>216</v>
      </c>
      <c r="M67" s="32">
        <v>70.7</v>
      </c>
      <c r="N67" s="32">
        <v>66.5</v>
      </c>
      <c r="O67" s="32">
        <v>67.5</v>
      </c>
      <c r="P67" s="32">
        <v>72.8</v>
      </c>
      <c r="Q67" s="32">
        <v>71.599999999999994</v>
      </c>
      <c r="R67" s="29">
        <v>106.5</v>
      </c>
      <c r="S67" s="32">
        <v>84.5</v>
      </c>
      <c r="T67" s="32">
        <v>58.5</v>
      </c>
      <c r="U67" s="32">
        <v>70</v>
      </c>
    </row>
    <row r="68" spans="1:21" ht="16.5" customHeight="1" x14ac:dyDescent="0.25">
      <c r="A68" s="7"/>
      <c r="B68" s="7"/>
      <c r="C68" s="7"/>
      <c r="D68" s="7" t="s">
        <v>453</v>
      </c>
      <c r="E68" s="7"/>
      <c r="F68" s="7"/>
      <c r="G68" s="7"/>
      <c r="H68" s="7"/>
      <c r="I68" s="7"/>
      <c r="J68" s="7"/>
      <c r="K68" s="7"/>
      <c r="L68" s="9" t="s">
        <v>216</v>
      </c>
      <c r="M68" s="32">
        <v>72.099999999999994</v>
      </c>
      <c r="N68" s="32">
        <v>66.599999999999994</v>
      </c>
      <c r="O68" s="32">
        <v>61.6</v>
      </c>
      <c r="P68" s="32">
        <v>72.7</v>
      </c>
      <c r="Q68" s="32">
        <v>73.2</v>
      </c>
      <c r="R68" s="29">
        <v>103.2</v>
      </c>
      <c r="S68" s="32">
        <v>97.9</v>
      </c>
      <c r="T68" s="32">
        <v>68.900000000000006</v>
      </c>
      <c r="U68" s="32">
        <v>69.599999999999994</v>
      </c>
    </row>
    <row r="69" spans="1:21" ht="16.5" customHeight="1" x14ac:dyDescent="0.25">
      <c r="A69" s="7"/>
      <c r="B69" s="7"/>
      <c r="C69" s="7" t="s">
        <v>594</v>
      </c>
      <c r="D69" s="7"/>
      <c r="E69" s="7"/>
      <c r="F69" s="7"/>
      <c r="G69" s="7"/>
      <c r="H69" s="7"/>
      <c r="I69" s="7"/>
      <c r="J69" s="7"/>
      <c r="K69" s="7"/>
      <c r="L69" s="9"/>
      <c r="M69" s="10"/>
      <c r="N69" s="10"/>
      <c r="O69" s="10"/>
      <c r="P69" s="10"/>
      <c r="Q69" s="10"/>
      <c r="R69" s="10"/>
      <c r="S69" s="10"/>
      <c r="T69" s="10"/>
      <c r="U69" s="10"/>
    </row>
    <row r="70" spans="1:21" ht="16.5" customHeight="1" x14ac:dyDescent="0.25">
      <c r="A70" s="7"/>
      <c r="B70" s="7"/>
      <c r="C70" s="7"/>
      <c r="D70" s="7" t="s">
        <v>451</v>
      </c>
      <c r="E70" s="7"/>
      <c r="F70" s="7"/>
      <c r="G70" s="7"/>
      <c r="H70" s="7"/>
      <c r="I70" s="7"/>
      <c r="J70" s="7"/>
      <c r="K70" s="7"/>
      <c r="L70" s="9" t="s">
        <v>216</v>
      </c>
      <c r="M70" s="32">
        <v>79.7</v>
      </c>
      <c r="N70" s="32">
        <v>76.7</v>
      </c>
      <c r="O70" s="32">
        <v>71.7</v>
      </c>
      <c r="P70" s="32">
        <v>81</v>
      </c>
      <c r="Q70" s="32">
        <v>75</v>
      </c>
      <c r="R70" s="32">
        <v>75.599999999999994</v>
      </c>
      <c r="S70" s="29">
        <v>103.4</v>
      </c>
      <c r="T70" s="32">
        <v>79.900000000000006</v>
      </c>
      <c r="U70" s="32">
        <v>77.2</v>
      </c>
    </row>
    <row r="71" spans="1:21" ht="16.5" customHeight="1" x14ac:dyDescent="0.25">
      <c r="A71" s="7"/>
      <c r="B71" s="7"/>
      <c r="C71" s="7"/>
      <c r="D71" s="7" t="s">
        <v>452</v>
      </c>
      <c r="E71" s="7"/>
      <c r="F71" s="7"/>
      <c r="G71" s="7"/>
      <c r="H71" s="7"/>
      <c r="I71" s="7"/>
      <c r="J71" s="7"/>
      <c r="K71" s="7"/>
      <c r="L71" s="9" t="s">
        <v>216</v>
      </c>
      <c r="M71" s="32">
        <v>81.599999999999994</v>
      </c>
      <c r="N71" s="32">
        <v>83</v>
      </c>
      <c r="O71" s="32">
        <v>76.400000000000006</v>
      </c>
      <c r="P71" s="32">
        <v>82.3</v>
      </c>
      <c r="Q71" s="32">
        <v>73.7</v>
      </c>
      <c r="R71" s="32">
        <v>77.2</v>
      </c>
      <c r="S71" s="32">
        <v>94.9</v>
      </c>
      <c r="T71" s="32">
        <v>85.1</v>
      </c>
      <c r="U71" s="32">
        <v>80.5</v>
      </c>
    </row>
    <row r="72" spans="1:21" ht="16.5" customHeight="1" x14ac:dyDescent="0.25">
      <c r="A72" s="7"/>
      <c r="B72" s="7"/>
      <c r="C72" s="7"/>
      <c r="D72" s="7" t="s">
        <v>453</v>
      </c>
      <c r="E72" s="7"/>
      <c r="F72" s="7"/>
      <c r="G72" s="7"/>
      <c r="H72" s="7"/>
      <c r="I72" s="7"/>
      <c r="J72" s="7"/>
      <c r="K72" s="7"/>
      <c r="L72" s="9" t="s">
        <v>216</v>
      </c>
      <c r="M72" s="32">
        <v>81.2</v>
      </c>
      <c r="N72" s="32">
        <v>80.2</v>
      </c>
      <c r="O72" s="32">
        <v>74.3</v>
      </c>
      <c r="P72" s="32">
        <v>82.1</v>
      </c>
      <c r="Q72" s="32">
        <v>76.5</v>
      </c>
      <c r="R72" s="32">
        <v>76.900000000000006</v>
      </c>
      <c r="S72" s="29">
        <v>100.3</v>
      </c>
      <c r="T72" s="32">
        <v>82.5</v>
      </c>
      <c r="U72" s="32">
        <v>79.400000000000006</v>
      </c>
    </row>
    <row r="73" spans="1:21" ht="16.5" customHeight="1" x14ac:dyDescent="0.25">
      <c r="A73" s="7"/>
      <c r="B73" s="7"/>
      <c r="C73" s="7" t="s">
        <v>595</v>
      </c>
      <c r="D73" s="7"/>
      <c r="E73" s="7"/>
      <c r="F73" s="7"/>
      <c r="G73" s="7"/>
      <c r="H73" s="7"/>
      <c r="I73" s="7"/>
      <c r="J73" s="7"/>
      <c r="K73" s="7"/>
      <c r="L73" s="9"/>
      <c r="M73" s="10"/>
      <c r="N73" s="10"/>
      <c r="O73" s="10"/>
      <c r="P73" s="10"/>
      <c r="Q73" s="10"/>
      <c r="R73" s="10"/>
      <c r="S73" s="10"/>
      <c r="T73" s="10"/>
      <c r="U73" s="10"/>
    </row>
    <row r="74" spans="1:21" ht="16.5" customHeight="1" x14ac:dyDescent="0.25">
      <c r="A74" s="7"/>
      <c r="B74" s="7"/>
      <c r="C74" s="7"/>
      <c r="D74" s="7" t="s">
        <v>451</v>
      </c>
      <c r="E74" s="7"/>
      <c r="F74" s="7"/>
      <c r="G74" s="7"/>
      <c r="H74" s="7"/>
      <c r="I74" s="7"/>
      <c r="J74" s="7"/>
      <c r="K74" s="7"/>
      <c r="L74" s="9" t="s">
        <v>216</v>
      </c>
      <c r="M74" s="32">
        <v>84.2</v>
      </c>
      <c r="N74" s="32">
        <v>80.900000000000006</v>
      </c>
      <c r="O74" s="32">
        <v>78.8</v>
      </c>
      <c r="P74" s="32">
        <v>85.1</v>
      </c>
      <c r="Q74" s="32">
        <v>83.1</v>
      </c>
      <c r="R74" s="32">
        <v>73.099999999999994</v>
      </c>
      <c r="S74" s="29">
        <v>104</v>
      </c>
      <c r="T74" s="32">
        <v>92.9</v>
      </c>
      <c r="U74" s="32">
        <v>82.2</v>
      </c>
    </row>
    <row r="75" spans="1:21" ht="16.5" customHeight="1" x14ac:dyDescent="0.25">
      <c r="A75" s="7"/>
      <c r="B75" s="7"/>
      <c r="C75" s="7"/>
      <c r="D75" s="7" t="s">
        <v>452</v>
      </c>
      <c r="E75" s="7"/>
      <c r="F75" s="7"/>
      <c r="G75" s="7"/>
      <c r="H75" s="7"/>
      <c r="I75" s="7"/>
      <c r="J75" s="7"/>
      <c r="K75" s="7"/>
      <c r="L75" s="9" t="s">
        <v>216</v>
      </c>
      <c r="M75" s="32">
        <v>81.099999999999994</v>
      </c>
      <c r="N75" s="32">
        <v>87.4</v>
      </c>
      <c r="O75" s="32">
        <v>82.7</v>
      </c>
      <c r="P75" s="32">
        <v>86.1</v>
      </c>
      <c r="Q75" s="32">
        <v>77.900000000000006</v>
      </c>
      <c r="R75" s="32">
        <v>74.8</v>
      </c>
      <c r="S75" s="32">
        <v>99</v>
      </c>
      <c r="T75" s="32">
        <v>83.6</v>
      </c>
      <c r="U75" s="32">
        <v>83.5</v>
      </c>
    </row>
    <row r="76" spans="1:21" ht="16.5" customHeight="1" x14ac:dyDescent="0.25">
      <c r="A76" s="7"/>
      <c r="B76" s="7"/>
      <c r="C76" s="7"/>
      <c r="D76" s="7" t="s">
        <v>453</v>
      </c>
      <c r="E76" s="7"/>
      <c r="F76" s="7"/>
      <c r="G76" s="7"/>
      <c r="H76" s="7"/>
      <c r="I76" s="7"/>
      <c r="J76" s="7"/>
      <c r="K76" s="7"/>
      <c r="L76" s="9" t="s">
        <v>216</v>
      </c>
      <c r="M76" s="32">
        <v>83.5</v>
      </c>
      <c r="N76" s="32">
        <v>84.8</v>
      </c>
      <c r="O76" s="32">
        <v>81.2</v>
      </c>
      <c r="P76" s="32">
        <v>86.2</v>
      </c>
      <c r="Q76" s="32">
        <v>82.9</v>
      </c>
      <c r="R76" s="32">
        <v>75.099999999999994</v>
      </c>
      <c r="S76" s="29">
        <v>102.1</v>
      </c>
      <c r="T76" s="32">
        <v>88.7</v>
      </c>
      <c r="U76" s="32">
        <v>83.7</v>
      </c>
    </row>
    <row r="77" spans="1:21" ht="16.5" customHeight="1" x14ac:dyDescent="0.25">
      <c r="A77" s="7"/>
      <c r="B77" s="7"/>
      <c r="C77" s="7" t="s">
        <v>596</v>
      </c>
      <c r="D77" s="7"/>
      <c r="E77" s="7"/>
      <c r="F77" s="7"/>
      <c r="G77" s="7"/>
      <c r="H77" s="7"/>
      <c r="I77" s="7"/>
      <c r="J77" s="7"/>
      <c r="K77" s="7"/>
      <c r="L77" s="9"/>
      <c r="M77" s="10"/>
      <c r="N77" s="10"/>
      <c r="O77" s="10"/>
      <c r="P77" s="10"/>
      <c r="Q77" s="10"/>
      <c r="R77" s="10"/>
      <c r="S77" s="10"/>
      <c r="T77" s="10"/>
      <c r="U77" s="10"/>
    </row>
    <row r="78" spans="1:21" ht="16.5" customHeight="1" x14ac:dyDescent="0.25">
      <c r="A78" s="7"/>
      <c r="B78" s="7"/>
      <c r="C78" s="7"/>
      <c r="D78" s="7" t="s">
        <v>451</v>
      </c>
      <c r="E78" s="7"/>
      <c r="F78" s="7"/>
      <c r="G78" s="7"/>
      <c r="H78" s="7"/>
      <c r="I78" s="7"/>
      <c r="J78" s="7"/>
      <c r="K78" s="7"/>
      <c r="L78" s="9" t="s">
        <v>216</v>
      </c>
      <c r="M78" s="32">
        <v>55.9</v>
      </c>
      <c r="N78" s="32">
        <v>49.6</v>
      </c>
      <c r="O78" s="32">
        <v>48.8</v>
      </c>
      <c r="P78" s="32">
        <v>48.8</v>
      </c>
      <c r="Q78" s="32">
        <v>54</v>
      </c>
      <c r="R78" s="32">
        <v>39.799999999999997</v>
      </c>
      <c r="S78" s="32">
        <v>54.4</v>
      </c>
      <c r="T78" s="32">
        <v>44.2</v>
      </c>
      <c r="U78" s="32">
        <v>51.7</v>
      </c>
    </row>
    <row r="79" spans="1:21" ht="16.5" customHeight="1" x14ac:dyDescent="0.25">
      <c r="A79" s="7"/>
      <c r="B79" s="7"/>
      <c r="C79" s="7"/>
      <c r="D79" s="7" t="s">
        <v>452</v>
      </c>
      <c r="E79" s="7"/>
      <c r="F79" s="7"/>
      <c r="G79" s="7"/>
      <c r="H79" s="7"/>
      <c r="I79" s="7"/>
      <c r="J79" s="7"/>
      <c r="K79" s="7"/>
      <c r="L79" s="9" t="s">
        <v>216</v>
      </c>
      <c r="M79" s="32">
        <v>54.3</v>
      </c>
      <c r="N79" s="32">
        <v>51.3</v>
      </c>
      <c r="O79" s="32">
        <v>50.1</v>
      </c>
      <c r="P79" s="32">
        <v>53.3</v>
      </c>
      <c r="Q79" s="32">
        <v>46.9</v>
      </c>
      <c r="R79" s="32">
        <v>41.4</v>
      </c>
      <c r="S79" s="32">
        <v>81.7</v>
      </c>
      <c r="T79" s="32">
        <v>52.4</v>
      </c>
      <c r="U79" s="32">
        <v>52.4</v>
      </c>
    </row>
    <row r="80" spans="1:21" ht="16.5" customHeight="1" x14ac:dyDescent="0.25">
      <c r="A80" s="7"/>
      <c r="B80" s="7"/>
      <c r="C80" s="7"/>
      <c r="D80" s="7" t="s">
        <v>453</v>
      </c>
      <c r="E80" s="7"/>
      <c r="F80" s="7"/>
      <c r="G80" s="7"/>
      <c r="H80" s="7"/>
      <c r="I80" s="7"/>
      <c r="J80" s="7"/>
      <c r="K80" s="7"/>
      <c r="L80" s="9" t="s">
        <v>216</v>
      </c>
      <c r="M80" s="32">
        <v>55.5</v>
      </c>
      <c r="N80" s="32">
        <v>50.8</v>
      </c>
      <c r="O80" s="32">
        <v>49.7</v>
      </c>
      <c r="P80" s="32">
        <v>51.3</v>
      </c>
      <c r="Q80" s="32">
        <v>52.1</v>
      </c>
      <c r="R80" s="32">
        <v>41.7</v>
      </c>
      <c r="S80" s="32">
        <v>68.400000000000006</v>
      </c>
      <c r="T80" s="32">
        <v>47.8</v>
      </c>
      <c r="U80" s="32">
        <v>52.5</v>
      </c>
    </row>
    <row r="81" spans="1:21" ht="16.5" customHeight="1" x14ac:dyDescent="0.25">
      <c r="A81" s="7"/>
      <c r="B81" s="7"/>
      <c r="C81" s="7" t="s">
        <v>597</v>
      </c>
      <c r="D81" s="7"/>
      <c r="E81" s="7"/>
      <c r="F81" s="7"/>
      <c r="G81" s="7"/>
      <c r="H81" s="7"/>
      <c r="I81" s="7"/>
      <c r="J81" s="7"/>
      <c r="K81" s="7"/>
      <c r="L81" s="9"/>
      <c r="M81" s="10"/>
      <c r="N81" s="10"/>
      <c r="O81" s="10"/>
      <c r="P81" s="10"/>
      <c r="Q81" s="10"/>
      <c r="R81" s="10"/>
      <c r="S81" s="10"/>
      <c r="T81" s="10"/>
      <c r="U81" s="10"/>
    </row>
    <row r="82" spans="1:21" ht="16.5" customHeight="1" x14ac:dyDescent="0.25">
      <c r="A82" s="7"/>
      <c r="B82" s="7"/>
      <c r="C82" s="7"/>
      <c r="D82" s="7" t="s">
        <v>451</v>
      </c>
      <c r="E82" s="7"/>
      <c r="F82" s="7"/>
      <c r="G82" s="7"/>
      <c r="H82" s="7"/>
      <c r="I82" s="7"/>
      <c r="J82" s="7"/>
      <c r="K82" s="7"/>
      <c r="L82" s="9" t="s">
        <v>216</v>
      </c>
      <c r="M82" s="32">
        <v>75.599999999999994</v>
      </c>
      <c r="N82" s="32">
        <v>72.7</v>
      </c>
      <c r="O82" s="32">
        <v>67.5</v>
      </c>
      <c r="P82" s="32">
        <v>73.599999999999994</v>
      </c>
      <c r="Q82" s="32">
        <v>86.4</v>
      </c>
      <c r="R82" s="32">
        <v>73.599999999999994</v>
      </c>
      <c r="S82" s="32">
        <v>96.3</v>
      </c>
      <c r="T82" s="32">
        <v>79.3</v>
      </c>
      <c r="U82" s="32">
        <v>74</v>
      </c>
    </row>
    <row r="83" spans="1:21" ht="16.5" customHeight="1" x14ac:dyDescent="0.25">
      <c r="A83" s="7"/>
      <c r="B83" s="7"/>
      <c r="C83" s="7"/>
      <c r="D83" s="7" t="s">
        <v>452</v>
      </c>
      <c r="E83" s="7"/>
      <c r="F83" s="7"/>
      <c r="G83" s="7"/>
      <c r="H83" s="7"/>
      <c r="I83" s="7"/>
      <c r="J83" s="7"/>
      <c r="K83" s="7"/>
      <c r="L83" s="9" t="s">
        <v>216</v>
      </c>
      <c r="M83" s="32">
        <v>75.3</v>
      </c>
      <c r="N83" s="32">
        <v>77.8</v>
      </c>
      <c r="O83" s="32">
        <v>73</v>
      </c>
      <c r="P83" s="32">
        <v>74.8</v>
      </c>
      <c r="Q83" s="32">
        <v>81.599999999999994</v>
      </c>
      <c r="R83" s="32">
        <v>73.2</v>
      </c>
      <c r="S83" s="32">
        <v>91.4</v>
      </c>
      <c r="T83" s="32">
        <v>74.599999999999994</v>
      </c>
      <c r="U83" s="32">
        <v>76.2</v>
      </c>
    </row>
    <row r="84" spans="1:21" ht="16.5" customHeight="1" x14ac:dyDescent="0.25">
      <c r="A84" s="7"/>
      <c r="B84" s="7"/>
      <c r="C84" s="7"/>
      <c r="D84" s="7" t="s">
        <v>453</v>
      </c>
      <c r="E84" s="7"/>
      <c r="F84" s="7"/>
      <c r="G84" s="7"/>
      <c r="H84" s="7"/>
      <c r="I84" s="7"/>
      <c r="J84" s="7"/>
      <c r="K84" s="7"/>
      <c r="L84" s="9" t="s">
        <v>216</v>
      </c>
      <c r="M84" s="32">
        <v>76.3</v>
      </c>
      <c r="N84" s="32">
        <v>75.5</v>
      </c>
      <c r="O84" s="32">
        <v>70</v>
      </c>
      <c r="P84" s="32">
        <v>74.599999999999994</v>
      </c>
      <c r="Q84" s="32">
        <v>86.2</v>
      </c>
      <c r="R84" s="32">
        <v>75.099999999999994</v>
      </c>
      <c r="S84" s="32">
        <v>95.2</v>
      </c>
      <c r="T84" s="32">
        <v>78</v>
      </c>
      <c r="U84" s="32">
        <v>75.599999999999994</v>
      </c>
    </row>
    <row r="85" spans="1:21" ht="16.5" customHeight="1" x14ac:dyDescent="0.25">
      <c r="A85" s="7" t="s">
        <v>325</v>
      </c>
      <c r="B85" s="7"/>
      <c r="C85" s="7"/>
      <c r="D85" s="7"/>
      <c r="E85" s="7"/>
      <c r="F85" s="7"/>
      <c r="G85" s="7"/>
      <c r="H85" s="7"/>
      <c r="I85" s="7"/>
      <c r="J85" s="7"/>
      <c r="K85" s="7"/>
      <c r="L85" s="9"/>
      <c r="M85" s="10"/>
      <c r="N85" s="10"/>
      <c r="O85" s="10"/>
      <c r="P85" s="10"/>
      <c r="Q85" s="10"/>
      <c r="R85" s="10"/>
      <c r="S85" s="10"/>
      <c r="T85" s="10"/>
      <c r="U85" s="10"/>
    </row>
    <row r="86" spans="1:21" ht="16.5" customHeight="1" x14ac:dyDescent="0.25">
      <c r="A86" s="7"/>
      <c r="B86" s="7" t="s">
        <v>315</v>
      </c>
      <c r="C86" s="7"/>
      <c r="D86" s="7"/>
      <c r="E86" s="7"/>
      <c r="F86" s="7"/>
      <c r="G86" s="7"/>
      <c r="H86" s="7"/>
      <c r="I86" s="7"/>
      <c r="J86" s="7"/>
      <c r="K86" s="7"/>
      <c r="L86" s="9"/>
      <c r="M86" s="10"/>
      <c r="N86" s="10"/>
      <c r="O86" s="10"/>
      <c r="P86" s="10"/>
      <c r="Q86" s="10"/>
      <c r="R86" s="10"/>
      <c r="S86" s="10"/>
      <c r="T86" s="10"/>
      <c r="U86" s="10"/>
    </row>
    <row r="87" spans="1:21" ht="16.5" customHeight="1" x14ac:dyDescent="0.25">
      <c r="A87" s="7"/>
      <c r="B87" s="7"/>
      <c r="C87" s="7" t="s">
        <v>591</v>
      </c>
      <c r="D87" s="7"/>
      <c r="E87" s="7"/>
      <c r="F87" s="7"/>
      <c r="G87" s="7"/>
      <c r="H87" s="7"/>
      <c r="I87" s="7"/>
      <c r="J87" s="7"/>
      <c r="K87" s="7"/>
      <c r="L87" s="9"/>
      <c r="M87" s="10"/>
      <c r="N87" s="10"/>
      <c r="O87" s="10"/>
      <c r="P87" s="10"/>
      <c r="Q87" s="10"/>
      <c r="R87" s="10"/>
      <c r="S87" s="10"/>
      <c r="T87" s="10"/>
      <c r="U87" s="10"/>
    </row>
    <row r="88" spans="1:21" ht="16.5" customHeight="1" x14ac:dyDescent="0.25">
      <c r="A88" s="7"/>
      <c r="B88" s="7"/>
      <c r="C88" s="7"/>
      <c r="D88" s="7" t="s">
        <v>451</v>
      </c>
      <c r="E88" s="7"/>
      <c r="F88" s="7"/>
      <c r="G88" s="7"/>
      <c r="H88" s="7"/>
      <c r="I88" s="7"/>
      <c r="J88" s="7"/>
      <c r="K88" s="7"/>
      <c r="L88" s="9" t="s">
        <v>317</v>
      </c>
      <c r="M88" s="21">
        <v>35297</v>
      </c>
      <c r="N88" s="21">
        <v>30474</v>
      </c>
      <c r="O88" s="21">
        <v>20434</v>
      </c>
      <c r="P88" s="23">
        <v>8495</v>
      </c>
      <c r="Q88" s="21">
        <v>10926</v>
      </c>
      <c r="R88" s="23">
        <v>2054</v>
      </c>
      <c r="S88" s="23">
        <v>2159</v>
      </c>
      <c r="T88" s="23">
        <v>1048</v>
      </c>
      <c r="U88" s="18">
        <v>110895</v>
      </c>
    </row>
    <row r="89" spans="1:21" ht="16.5" customHeight="1" x14ac:dyDescent="0.25">
      <c r="A89" s="7"/>
      <c r="B89" s="7"/>
      <c r="C89" s="7"/>
      <c r="D89" s="7" t="s">
        <v>452</v>
      </c>
      <c r="E89" s="7"/>
      <c r="F89" s="7"/>
      <c r="G89" s="7"/>
      <c r="H89" s="7"/>
      <c r="I89" s="7"/>
      <c r="J89" s="7"/>
      <c r="K89" s="7"/>
      <c r="L89" s="9" t="s">
        <v>317</v>
      </c>
      <c r="M89" s="21">
        <v>14277</v>
      </c>
      <c r="N89" s="21">
        <v>13205</v>
      </c>
      <c r="O89" s="23">
        <v>9208</v>
      </c>
      <c r="P89" s="23">
        <v>3429</v>
      </c>
      <c r="Q89" s="23">
        <v>4508</v>
      </c>
      <c r="R89" s="20">
        <v>884</v>
      </c>
      <c r="S89" s="20">
        <v>883</v>
      </c>
      <c r="T89" s="20">
        <v>417</v>
      </c>
      <c r="U89" s="21">
        <v>46812</v>
      </c>
    </row>
    <row r="90" spans="1:21" ht="16.5" customHeight="1" x14ac:dyDescent="0.25">
      <c r="A90" s="7"/>
      <c r="B90" s="7"/>
      <c r="C90" s="7"/>
      <c r="D90" s="7" t="s">
        <v>592</v>
      </c>
      <c r="E90" s="7"/>
      <c r="F90" s="7"/>
      <c r="G90" s="7"/>
      <c r="H90" s="7"/>
      <c r="I90" s="7"/>
      <c r="J90" s="7"/>
      <c r="K90" s="7"/>
      <c r="L90" s="9" t="s">
        <v>317</v>
      </c>
      <c r="M90" s="20">
        <v>768</v>
      </c>
      <c r="N90" s="20">
        <v>699</v>
      </c>
      <c r="O90" s="20">
        <v>214</v>
      </c>
      <c r="P90" s="34">
        <v>83</v>
      </c>
      <c r="Q90" s="20">
        <v>146</v>
      </c>
      <c r="R90" s="20">
        <v>142</v>
      </c>
      <c r="S90" s="34">
        <v>33</v>
      </c>
      <c r="T90" s="17" t="s">
        <v>337</v>
      </c>
      <c r="U90" s="23">
        <v>2089</v>
      </c>
    </row>
    <row r="91" spans="1:21" ht="16.5" customHeight="1" x14ac:dyDescent="0.25">
      <c r="A91" s="7"/>
      <c r="B91" s="7"/>
      <c r="C91" s="7"/>
      <c r="D91" s="7" t="s">
        <v>453</v>
      </c>
      <c r="E91" s="7"/>
      <c r="F91" s="7"/>
      <c r="G91" s="7"/>
      <c r="H91" s="7"/>
      <c r="I91" s="7"/>
      <c r="J91" s="7"/>
      <c r="K91" s="7"/>
      <c r="L91" s="9" t="s">
        <v>317</v>
      </c>
      <c r="M91" s="21">
        <v>50342</v>
      </c>
      <c r="N91" s="21">
        <v>44378</v>
      </c>
      <c r="O91" s="21">
        <v>29856</v>
      </c>
      <c r="P91" s="21">
        <v>12007</v>
      </c>
      <c r="Q91" s="21">
        <v>15580</v>
      </c>
      <c r="R91" s="23">
        <v>3080</v>
      </c>
      <c r="S91" s="23">
        <v>3075</v>
      </c>
      <c r="T91" s="23">
        <v>1469</v>
      </c>
      <c r="U91" s="18">
        <v>159796</v>
      </c>
    </row>
    <row r="92" spans="1:21" ht="16.5" customHeight="1" x14ac:dyDescent="0.25">
      <c r="A92" s="7"/>
      <c r="B92" s="7"/>
      <c r="C92" s="7" t="s">
        <v>593</v>
      </c>
      <c r="D92" s="7"/>
      <c r="E92" s="7"/>
      <c r="F92" s="7"/>
      <c r="G92" s="7"/>
      <c r="H92" s="7"/>
      <c r="I92" s="7"/>
      <c r="J92" s="7"/>
      <c r="K92" s="7"/>
      <c r="L92" s="9"/>
      <c r="M92" s="10"/>
      <c r="N92" s="10"/>
      <c r="O92" s="10"/>
      <c r="P92" s="10"/>
      <c r="Q92" s="10"/>
      <c r="R92" s="10"/>
      <c r="S92" s="10"/>
      <c r="T92" s="10"/>
      <c r="U92" s="10"/>
    </row>
    <row r="93" spans="1:21" ht="16.5" customHeight="1" x14ac:dyDescent="0.25">
      <c r="A93" s="7"/>
      <c r="B93" s="7"/>
      <c r="C93" s="7"/>
      <c r="D93" s="7" t="s">
        <v>451</v>
      </c>
      <c r="E93" s="7"/>
      <c r="F93" s="7"/>
      <c r="G93" s="7"/>
      <c r="H93" s="7"/>
      <c r="I93" s="7"/>
      <c r="J93" s="7"/>
      <c r="K93" s="7"/>
      <c r="L93" s="9" t="s">
        <v>317</v>
      </c>
      <c r="M93" s="21">
        <v>13813</v>
      </c>
      <c r="N93" s="23">
        <v>9511</v>
      </c>
      <c r="O93" s="23">
        <v>7164</v>
      </c>
      <c r="P93" s="23">
        <v>4121</v>
      </c>
      <c r="Q93" s="23">
        <v>3691</v>
      </c>
      <c r="R93" s="23">
        <v>1204</v>
      </c>
      <c r="S93" s="20">
        <v>834</v>
      </c>
      <c r="T93" s="20">
        <v>304</v>
      </c>
      <c r="U93" s="21">
        <v>40650</v>
      </c>
    </row>
    <row r="94" spans="1:21" ht="16.5" customHeight="1" x14ac:dyDescent="0.25">
      <c r="A94" s="7"/>
      <c r="B94" s="7"/>
      <c r="C94" s="7"/>
      <c r="D94" s="7" t="s">
        <v>452</v>
      </c>
      <c r="E94" s="7"/>
      <c r="F94" s="7"/>
      <c r="G94" s="7"/>
      <c r="H94" s="7"/>
      <c r="I94" s="7"/>
      <c r="J94" s="7"/>
      <c r="K94" s="7"/>
      <c r="L94" s="9" t="s">
        <v>317</v>
      </c>
      <c r="M94" s="23">
        <v>6941</v>
      </c>
      <c r="N94" s="23">
        <v>5175</v>
      </c>
      <c r="O94" s="23">
        <v>3941</v>
      </c>
      <c r="P94" s="23">
        <v>1989</v>
      </c>
      <c r="Q94" s="23">
        <v>1867</v>
      </c>
      <c r="R94" s="20">
        <v>632</v>
      </c>
      <c r="S94" s="20">
        <v>421</v>
      </c>
      <c r="T94" s="20">
        <v>161</v>
      </c>
      <c r="U94" s="21">
        <v>21129</v>
      </c>
    </row>
    <row r="95" spans="1:21" ht="16.5" customHeight="1" x14ac:dyDescent="0.25">
      <c r="A95" s="7"/>
      <c r="B95" s="7"/>
      <c r="C95" s="7"/>
      <c r="D95" s="7" t="s">
        <v>592</v>
      </c>
      <c r="E95" s="7"/>
      <c r="F95" s="7"/>
      <c r="G95" s="7"/>
      <c r="H95" s="7"/>
      <c r="I95" s="7"/>
      <c r="J95" s="7"/>
      <c r="K95" s="7"/>
      <c r="L95" s="9" t="s">
        <v>317</v>
      </c>
      <c r="M95" s="20">
        <v>144</v>
      </c>
      <c r="N95" s="20">
        <v>120</v>
      </c>
      <c r="O95" s="20">
        <v>106</v>
      </c>
      <c r="P95" s="34">
        <v>35</v>
      </c>
      <c r="Q95" s="20">
        <v>122</v>
      </c>
      <c r="R95" s="34">
        <v>22</v>
      </c>
      <c r="S95" s="34">
        <v>12</v>
      </c>
      <c r="T95" s="17" t="s">
        <v>337</v>
      </c>
      <c r="U95" s="20">
        <v>564</v>
      </c>
    </row>
    <row r="96" spans="1:21" ht="16.5" customHeight="1" x14ac:dyDescent="0.25">
      <c r="A96" s="7"/>
      <c r="B96" s="7"/>
      <c r="C96" s="7"/>
      <c r="D96" s="7" t="s">
        <v>453</v>
      </c>
      <c r="E96" s="7"/>
      <c r="F96" s="7"/>
      <c r="G96" s="7"/>
      <c r="H96" s="7"/>
      <c r="I96" s="7"/>
      <c r="J96" s="7"/>
      <c r="K96" s="7"/>
      <c r="L96" s="9" t="s">
        <v>317</v>
      </c>
      <c r="M96" s="21">
        <v>20898</v>
      </c>
      <c r="N96" s="21">
        <v>14806</v>
      </c>
      <c r="O96" s="21">
        <v>11211</v>
      </c>
      <c r="P96" s="23">
        <v>6145</v>
      </c>
      <c r="Q96" s="23">
        <v>5680</v>
      </c>
      <c r="R96" s="23">
        <v>1858</v>
      </c>
      <c r="S96" s="23">
        <v>1267</v>
      </c>
      <c r="T96" s="20">
        <v>467</v>
      </c>
      <c r="U96" s="21">
        <v>62343</v>
      </c>
    </row>
    <row r="97" spans="1:21" ht="16.5" customHeight="1" x14ac:dyDescent="0.25">
      <c r="A97" s="7"/>
      <c r="B97" s="7"/>
      <c r="C97" s="7" t="s">
        <v>594</v>
      </c>
      <c r="D97" s="7"/>
      <c r="E97" s="7"/>
      <c r="F97" s="7"/>
      <c r="G97" s="7"/>
      <c r="H97" s="7"/>
      <c r="I97" s="7"/>
      <c r="J97" s="7"/>
      <c r="K97" s="7"/>
      <c r="L97" s="9"/>
      <c r="M97" s="10"/>
      <c r="N97" s="10"/>
      <c r="O97" s="10"/>
      <c r="P97" s="10"/>
      <c r="Q97" s="10"/>
      <c r="R97" s="10"/>
      <c r="S97" s="10"/>
      <c r="T97" s="10"/>
      <c r="U97" s="10"/>
    </row>
    <row r="98" spans="1:21" ht="16.5" customHeight="1" x14ac:dyDescent="0.25">
      <c r="A98" s="7"/>
      <c r="B98" s="7"/>
      <c r="C98" s="7"/>
      <c r="D98" s="7" t="s">
        <v>451</v>
      </c>
      <c r="E98" s="7"/>
      <c r="F98" s="7"/>
      <c r="G98" s="7"/>
      <c r="H98" s="7"/>
      <c r="I98" s="7"/>
      <c r="J98" s="7"/>
      <c r="K98" s="7"/>
      <c r="L98" s="9" t="s">
        <v>317</v>
      </c>
      <c r="M98" s="21">
        <v>12207</v>
      </c>
      <c r="N98" s="21">
        <v>10550</v>
      </c>
      <c r="O98" s="23">
        <v>7519</v>
      </c>
      <c r="P98" s="23">
        <v>3437</v>
      </c>
      <c r="Q98" s="23">
        <v>3033</v>
      </c>
      <c r="R98" s="20">
        <v>970</v>
      </c>
      <c r="S98" s="20">
        <v>711</v>
      </c>
      <c r="T98" s="20">
        <v>422</v>
      </c>
      <c r="U98" s="21">
        <v>38853</v>
      </c>
    </row>
    <row r="99" spans="1:21" ht="16.5" customHeight="1" x14ac:dyDescent="0.25">
      <c r="A99" s="7"/>
      <c r="B99" s="7"/>
      <c r="C99" s="7"/>
      <c r="D99" s="7" t="s">
        <v>452</v>
      </c>
      <c r="E99" s="7"/>
      <c r="F99" s="7"/>
      <c r="G99" s="7"/>
      <c r="H99" s="7"/>
      <c r="I99" s="7"/>
      <c r="J99" s="7"/>
      <c r="K99" s="7"/>
      <c r="L99" s="9" t="s">
        <v>317</v>
      </c>
      <c r="M99" s="23">
        <v>8958</v>
      </c>
      <c r="N99" s="23">
        <v>8656</v>
      </c>
      <c r="O99" s="23">
        <v>5588</v>
      </c>
      <c r="P99" s="23">
        <v>2622</v>
      </c>
      <c r="Q99" s="23">
        <v>2106</v>
      </c>
      <c r="R99" s="20">
        <v>712</v>
      </c>
      <c r="S99" s="20">
        <v>625</v>
      </c>
      <c r="T99" s="20">
        <v>267</v>
      </c>
      <c r="U99" s="21">
        <v>29537</v>
      </c>
    </row>
    <row r="100" spans="1:21" ht="16.5" customHeight="1" x14ac:dyDescent="0.25">
      <c r="A100" s="7"/>
      <c r="B100" s="7"/>
      <c r="C100" s="7"/>
      <c r="D100" s="7" t="s">
        <v>592</v>
      </c>
      <c r="E100" s="7"/>
      <c r="F100" s="7"/>
      <c r="G100" s="7"/>
      <c r="H100" s="7"/>
      <c r="I100" s="7"/>
      <c r="J100" s="7"/>
      <c r="K100" s="7"/>
      <c r="L100" s="9" t="s">
        <v>317</v>
      </c>
      <c r="M100" s="20">
        <v>176</v>
      </c>
      <c r="N100" s="20">
        <v>139</v>
      </c>
      <c r="O100" s="34">
        <v>90</v>
      </c>
      <c r="P100" s="34">
        <v>32</v>
      </c>
      <c r="Q100" s="20">
        <v>180</v>
      </c>
      <c r="R100" s="34">
        <v>17</v>
      </c>
      <c r="S100" s="34">
        <v>12</v>
      </c>
      <c r="T100" s="17" t="s">
        <v>337</v>
      </c>
      <c r="U100" s="20">
        <v>652</v>
      </c>
    </row>
    <row r="101" spans="1:21" ht="16.5" customHeight="1" x14ac:dyDescent="0.25">
      <c r="A101" s="7"/>
      <c r="B101" s="7"/>
      <c r="C101" s="7"/>
      <c r="D101" s="7" t="s">
        <v>453</v>
      </c>
      <c r="E101" s="7"/>
      <c r="F101" s="7"/>
      <c r="G101" s="7"/>
      <c r="H101" s="7"/>
      <c r="I101" s="7"/>
      <c r="J101" s="7"/>
      <c r="K101" s="7"/>
      <c r="L101" s="9" t="s">
        <v>317</v>
      </c>
      <c r="M101" s="21">
        <v>21341</v>
      </c>
      <c r="N101" s="21">
        <v>19345</v>
      </c>
      <c r="O101" s="21">
        <v>13197</v>
      </c>
      <c r="P101" s="23">
        <v>6091</v>
      </c>
      <c r="Q101" s="23">
        <v>5319</v>
      </c>
      <c r="R101" s="23">
        <v>1699</v>
      </c>
      <c r="S101" s="23">
        <v>1348</v>
      </c>
      <c r="T101" s="20">
        <v>695</v>
      </c>
      <c r="U101" s="21">
        <v>69042</v>
      </c>
    </row>
    <row r="102" spans="1:21" ht="16.5" customHeight="1" x14ac:dyDescent="0.25">
      <c r="A102" s="7"/>
      <c r="B102" s="7"/>
      <c r="C102" s="7" t="s">
        <v>595</v>
      </c>
      <c r="D102" s="7"/>
      <c r="E102" s="7"/>
      <c r="F102" s="7"/>
      <c r="G102" s="7"/>
      <c r="H102" s="7"/>
      <c r="I102" s="7"/>
      <c r="J102" s="7"/>
      <c r="K102" s="7"/>
      <c r="L102" s="9"/>
      <c r="M102" s="10"/>
      <c r="N102" s="10"/>
      <c r="O102" s="10"/>
      <c r="P102" s="10"/>
      <c r="Q102" s="10"/>
      <c r="R102" s="10"/>
      <c r="S102" s="10"/>
      <c r="T102" s="10"/>
      <c r="U102" s="10"/>
    </row>
    <row r="103" spans="1:21" ht="16.5" customHeight="1" x14ac:dyDescent="0.25">
      <c r="A103" s="7"/>
      <c r="B103" s="7"/>
      <c r="C103" s="7"/>
      <c r="D103" s="7" t="s">
        <v>451</v>
      </c>
      <c r="E103" s="7"/>
      <c r="F103" s="7"/>
      <c r="G103" s="7"/>
      <c r="H103" s="7"/>
      <c r="I103" s="7"/>
      <c r="J103" s="7"/>
      <c r="K103" s="7"/>
      <c r="L103" s="9" t="s">
        <v>317</v>
      </c>
      <c r="M103" s="21">
        <v>14850</v>
      </c>
      <c r="N103" s="21">
        <v>12115</v>
      </c>
      <c r="O103" s="23">
        <v>9148</v>
      </c>
      <c r="P103" s="23">
        <v>3761</v>
      </c>
      <c r="Q103" s="23">
        <v>4005</v>
      </c>
      <c r="R103" s="23">
        <v>1079</v>
      </c>
      <c r="S103" s="20">
        <v>786</v>
      </c>
      <c r="T103" s="20">
        <v>423</v>
      </c>
      <c r="U103" s="21">
        <v>46169</v>
      </c>
    </row>
    <row r="104" spans="1:21" ht="16.5" customHeight="1" x14ac:dyDescent="0.25">
      <c r="A104" s="7"/>
      <c r="B104" s="7"/>
      <c r="C104" s="7"/>
      <c r="D104" s="7" t="s">
        <v>452</v>
      </c>
      <c r="E104" s="7"/>
      <c r="F104" s="7"/>
      <c r="G104" s="7"/>
      <c r="H104" s="7"/>
      <c r="I104" s="7"/>
      <c r="J104" s="7"/>
      <c r="K104" s="7"/>
      <c r="L104" s="9" t="s">
        <v>317</v>
      </c>
      <c r="M104" s="21">
        <v>12677</v>
      </c>
      <c r="N104" s="21">
        <v>12445</v>
      </c>
      <c r="O104" s="23">
        <v>8208</v>
      </c>
      <c r="P104" s="23">
        <v>3477</v>
      </c>
      <c r="Q104" s="23">
        <v>3363</v>
      </c>
      <c r="R104" s="20">
        <v>960</v>
      </c>
      <c r="S104" s="20">
        <v>839</v>
      </c>
      <c r="T104" s="20">
        <v>310</v>
      </c>
      <c r="U104" s="21">
        <v>42284</v>
      </c>
    </row>
    <row r="105" spans="1:21" ht="16.5" customHeight="1" x14ac:dyDescent="0.25">
      <c r="A105" s="7"/>
      <c r="B105" s="7"/>
      <c r="C105" s="7"/>
      <c r="D105" s="7" t="s">
        <v>592</v>
      </c>
      <c r="E105" s="7"/>
      <c r="F105" s="7"/>
      <c r="G105" s="7"/>
      <c r="H105" s="7"/>
      <c r="I105" s="7"/>
      <c r="J105" s="7"/>
      <c r="K105" s="7"/>
      <c r="L105" s="9" t="s">
        <v>317</v>
      </c>
      <c r="M105" s="20">
        <v>248</v>
      </c>
      <c r="N105" s="20">
        <v>167</v>
      </c>
      <c r="O105" s="20">
        <v>117</v>
      </c>
      <c r="P105" s="34">
        <v>48</v>
      </c>
      <c r="Q105" s="20">
        <v>262</v>
      </c>
      <c r="R105" s="34">
        <v>34</v>
      </c>
      <c r="S105" s="34">
        <v>11</v>
      </c>
      <c r="T105" s="17" t="s">
        <v>337</v>
      </c>
      <c r="U105" s="20">
        <v>889</v>
      </c>
    </row>
    <row r="106" spans="1:21" ht="16.5" customHeight="1" x14ac:dyDescent="0.25">
      <c r="A106" s="7"/>
      <c r="B106" s="7"/>
      <c r="C106" s="7"/>
      <c r="D106" s="7" t="s">
        <v>453</v>
      </c>
      <c r="E106" s="7"/>
      <c r="F106" s="7"/>
      <c r="G106" s="7"/>
      <c r="H106" s="7"/>
      <c r="I106" s="7"/>
      <c r="J106" s="7"/>
      <c r="K106" s="7"/>
      <c r="L106" s="9" t="s">
        <v>317</v>
      </c>
      <c r="M106" s="21">
        <v>27775</v>
      </c>
      <c r="N106" s="21">
        <v>24727</v>
      </c>
      <c r="O106" s="21">
        <v>17473</v>
      </c>
      <c r="P106" s="23">
        <v>7286</v>
      </c>
      <c r="Q106" s="23">
        <v>7630</v>
      </c>
      <c r="R106" s="23">
        <v>2073</v>
      </c>
      <c r="S106" s="23">
        <v>1636</v>
      </c>
      <c r="T106" s="20">
        <v>735</v>
      </c>
      <c r="U106" s="21">
        <v>89342</v>
      </c>
    </row>
    <row r="107" spans="1:21" ht="16.5" customHeight="1" x14ac:dyDescent="0.25">
      <c r="A107" s="7"/>
      <c r="B107" s="7"/>
      <c r="C107" s="7" t="s">
        <v>596</v>
      </c>
      <c r="D107" s="7"/>
      <c r="E107" s="7"/>
      <c r="F107" s="7"/>
      <c r="G107" s="7"/>
      <c r="H107" s="7"/>
      <c r="I107" s="7"/>
      <c r="J107" s="7"/>
      <c r="K107" s="7"/>
      <c r="L107" s="9"/>
      <c r="M107" s="10"/>
      <c r="N107" s="10"/>
      <c r="O107" s="10"/>
      <c r="P107" s="10"/>
      <c r="Q107" s="10"/>
      <c r="R107" s="10"/>
      <c r="S107" s="10"/>
      <c r="T107" s="10"/>
      <c r="U107" s="10"/>
    </row>
    <row r="108" spans="1:21" ht="16.5" customHeight="1" x14ac:dyDescent="0.25">
      <c r="A108" s="7"/>
      <c r="B108" s="7"/>
      <c r="C108" s="7"/>
      <c r="D108" s="7" t="s">
        <v>451</v>
      </c>
      <c r="E108" s="7"/>
      <c r="F108" s="7"/>
      <c r="G108" s="7"/>
      <c r="H108" s="7"/>
      <c r="I108" s="7"/>
      <c r="J108" s="7"/>
      <c r="K108" s="7"/>
      <c r="L108" s="9" t="s">
        <v>317</v>
      </c>
      <c r="M108" s="23">
        <v>2205</v>
      </c>
      <c r="N108" s="23">
        <v>1405</v>
      </c>
      <c r="O108" s="23">
        <v>1087</v>
      </c>
      <c r="P108" s="20">
        <v>394</v>
      </c>
      <c r="Q108" s="20">
        <v>526</v>
      </c>
      <c r="R108" s="34">
        <v>70</v>
      </c>
      <c r="S108" s="20">
        <v>152</v>
      </c>
      <c r="T108" s="34">
        <v>34</v>
      </c>
      <c r="U108" s="23">
        <v>5874</v>
      </c>
    </row>
    <row r="109" spans="1:21" ht="16.5" customHeight="1" x14ac:dyDescent="0.25">
      <c r="A109" s="7"/>
      <c r="B109" s="7"/>
      <c r="C109" s="7"/>
      <c r="D109" s="7" t="s">
        <v>452</v>
      </c>
      <c r="E109" s="7"/>
      <c r="F109" s="7"/>
      <c r="G109" s="7"/>
      <c r="H109" s="7"/>
      <c r="I109" s="7"/>
      <c r="J109" s="7"/>
      <c r="K109" s="7"/>
      <c r="L109" s="9" t="s">
        <v>317</v>
      </c>
      <c r="M109" s="23">
        <v>2030</v>
      </c>
      <c r="N109" s="23">
        <v>1394</v>
      </c>
      <c r="O109" s="20">
        <v>892</v>
      </c>
      <c r="P109" s="20">
        <v>407</v>
      </c>
      <c r="Q109" s="20">
        <v>431</v>
      </c>
      <c r="R109" s="34">
        <v>74</v>
      </c>
      <c r="S109" s="20">
        <v>228</v>
      </c>
      <c r="T109" s="34">
        <v>28</v>
      </c>
      <c r="U109" s="23">
        <v>5485</v>
      </c>
    </row>
    <row r="110" spans="1:21" ht="16.5" customHeight="1" x14ac:dyDescent="0.25">
      <c r="A110" s="7"/>
      <c r="B110" s="7"/>
      <c r="C110" s="7"/>
      <c r="D110" s="7" t="s">
        <v>592</v>
      </c>
      <c r="E110" s="7"/>
      <c r="F110" s="7"/>
      <c r="G110" s="7"/>
      <c r="H110" s="7"/>
      <c r="I110" s="7"/>
      <c r="J110" s="7"/>
      <c r="K110" s="7"/>
      <c r="L110" s="9" t="s">
        <v>317</v>
      </c>
      <c r="M110" s="34">
        <v>34</v>
      </c>
      <c r="N110" s="34">
        <v>23</v>
      </c>
      <c r="O110" s="17" t="s">
        <v>337</v>
      </c>
      <c r="P110" s="17" t="s">
        <v>337</v>
      </c>
      <c r="Q110" s="34">
        <v>40</v>
      </c>
      <c r="R110" s="17" t="s">
        <v>337</v>
      </c>
      <c r="S110" s="17" t="s">
        <v>337</v>
      </c>
      <c r="T110" s="17" t="s">
        <v>337</v>
      </c>
      <c r="U110" s="20">
        <v>117</v>
      </c>
    </row>
    <row r="111" spans="1:21" ht="16.5" customHeight="1" x14ac:dyDescent="0.25">
      <c r="A111" s="7"/>
      <c r="B111" s="7"/>
      <c r="C111" s="7"/>
      <c r="D111" s="7" t="s">
        <v>453</v>
      </c>
      <c r="E111" s="7"/>
      <c r="F111" s="7"/>
      <c r="G111" s="7"/>
      <c r="H111" s="7"/>
      <c r="I111" s="7"/>
      <c r="J111" s="7"/>
      <c r="K111" s="7"/>
      <c r="L111" s="9" t="s">
        <v>317</v>
      </c>
      <c r="M111" s="23">
        <v>4269</v>
      </c>
      <c r="N111" s="23">
        <v>2822</v>
      </c>
      <c r="O111" s="23">
        <v>1989</v>
      </c>
      <c r="P111" s="20">
        <v>806</v>
      </c>
      <c r="Q111" s="20">
        <v>997</v>
      </c>
      <c r="R111" s="20">
        <v>148</v>
      </c>
      <c r="S111" s="20">
        <v>381</v>
      </c>
      <c r="T111" s="34">
        <v>62</v>
      </c>
      <c r="U111" s="21">
        <v>11476</v>
      </c>
    </row>
    <row r="112" spans="1:21" ht="16.5" customHeight="1" x14ac:dyDescent="0.25">
      <c r="A112" s="7"/>
      <c r="B112" s="7"/>
      <c r="C112" s="7" t="s">
        <v>597</v>
      </c>
      <c r="D112" s="7"/>
      <c r="E112" s="7"/>
      <c r="F112" s="7"/>
      <c r="G112" s="7"/>
      <c r="H112" s="7"/>
      <c r="I112" s="7"/>
      <c r="J112" s="7"/>
      <c r="K112" s="7"/>
      <c r="L112" s="9"/>
      <c r="M112" s="10"/>
      <c r="N112" s="10"/>
      <c r="O112" s="10"/>
      <c r="P112" s="10"/>
      <c r="Q112" s="10"/>
      <c r="R112" s="10"/>
      <c r="S112" s="10"/>
      <c r="T112" s="10"/>
      <c r="U112" s="10"/>
    </row>
    <row r="113" spans="1:21" ht="16.5" customHeight="1" x14ac:dyDescent="0.25">
      <c r="A113" s="7"/>
      <c r="B113" s="7"/>
      <c r="C113" s="7"/>
      <c r="D113" s="7" t="s">
        <v>451</v>
      </c>
      <c r="E113" s="7"/>
      <c r="F113" s="7"/>
      <c r="G113" s="7"/>
      <c r="H113" s="7"/>
      <c r="I113" s="7"/>
      <c r="J113" s="7"/>
      <c r="K113" s="7"/>
      <c r="L113" s="9" t="s">
        <v>317</v>
      </c>
      <c r="M113" s="21">
        <v>78372</v>
      </c>
      <c r="N113" s="21">
        <v>64055</v>
      </c>
      <c r="O113" s="21">
        <v>45352</v>
      </c>
      <c r="P113" s="21">
        <v>20208</v>
      </c>
      <c r="Q113" s="21">
        <v>22181</v>
      </c>
      <c r="R113" s="23">
        <v>5377</v>
      </c>
      <c r="S113" s="23">
        <v>4642</v>
      </c>
      <c r="T113" s="23">
        <v>2231</v>
      </c>
      <c r="U113" s="18">
        <v>242441</v>
      </c>
    </row>
    <row r="114" spans="1:21" ht="16.5" customHeight="1" x14ac:dyDescent="0.25">
      <c r="A114" s="7"/>
      <c r="B114" s="7"/>
      <c r="C114" s="7"/>
      <c r="D114" s="7" t="s">
        <v>452</v>
      </c>
      <c r="E114" s="7"/>
      <c r="F114" s="7"/>
      <c r="G114" s="7"/>
      <c r="H114" s="7"/>
      <c r="I114" s="7"/>
      <c r="J114" s="7"/>
      <c r="K114" s="7"/>
      <c r="L114" s="9" t="s">
        <v>317</v>
      </c>
      <c r="M114" s="21">
        <v>44883</v>
      </c>
      <c r="N114" s="21">
        <v>40875</v>
      </c>
      <c r="O114" s="21">
        <v>27837</v>
      </c>
      <c r="P114" s="21">
        <v>11924</v>
      </c>
      <c r="Q114" s="21">
        <v>12275</v>
      </c>
      <c r="R114" s="23">
        <v>3262</v>
      </c>
      <c r="S114" s="23">
        <v>2996</v>
      </c>
      <c r="T114" s="23">
        <v>1183</v>
      </c>
      <c r="U114" s="18">
        <v>145247</v>
      </c>
    </row>
    <row r="115" spans="1:21" ht="16.5" customHeight="1" x14ac:dyDescent="0.25">
      <c r="A115" s="7"/>
      <c r="B115" s="7"/>
      <c r="C115" s="7"/>
      <c r="D115" s="7" t="s">
        <v>592</v>
      </c>
      <c r="E115" s="7"/>
      <c r="F115" s="7"/>
      <c r="G115" s="7"/>
      <c r="H115" s="7"/>
      <c r="I115" s="7"/>
      <c r="J115" s="7"/>
      <c r="K115" s="7"/>
      <c r="L115" s="9" t="s">
        <v>317</v>
      </c>
      <c r="M115" s="23">
        <v>1370</v>
      </c>
      <c r="N115" s="23">
        <v>1148</v>
      </c>
      <c r="O115" s="20">
        <v>537</v>
      </c>
      <c r="P115" s="20">
        <v>203</v>
      </c>
      <c r="Q115" s="20">
        <v>750</v>
      </c>
      <c r="R115" s="20">
        <v>219</v>
      </c>
      <c r="S115" s="34">
        <v>69</v>
      </c>
      <c r="T115" s="34">
        <v>14</v>
      </c>
      <c r="U115" s="23">
        <v>4311</v>
      </c>
    </row>
    <row r="116" spans="1:21" ht="16.5" customHeight="1" x14ac:dyDescent="0.25">
      <c r="A116" s="7"/>
      <c r="B116" s="7"/>
      <c r="C116" s="7"/>
      <c r="D116" s="7" t="s">
        <v>453</v>
      </c>
      <c r="E116" s="7"/>
      <c r="F116" s="7"/>
      <c r="G116" s="7"/>
      <c r="H116" s="7"/>
      <c r="I116" s="7"/>
      <c r="J116" s="7"/>
      <c r="K116" s="7"/>
      <c r="L116" s="9" t="s">
        <v>317</v>
      </c>
      <c r="M116" s="18">
        <v>124625</v>
      </c>
      <c r="N116" s="18">
        <v>106078</v>
      </c>
      <c r="O116" s="21">
        <v>73726</v>
      </c>
      <c r="P116" s="21">
        <v>32335</v>
      </c>
      <c r="Q116" s="21">
        <v>35206</v>
      </c>
      <c r="R116" s="23">
        <v>8858</v>
      </c>
      <c r="S116" s="23">
        <v>7707</v>
      </c>
      <c r="T116" s="23">
        <v>3428</v>
      </c>
      <c r="U116" s="18">
        <v>391999</v>
      </c>
    </row>
    <row r="117" spans="1:21" ht="16.5" customHeight="1" x14ac:dyDescent="0.25">
      <c r="A117" s="7"/>
      <c r="B117" s="7" t="s">
        <v>598</v>
      </c>
      <c r="C117" s="7"/>
      <c r="D117" s="7"/>
      <c r="E117" s="7"/>
      <c r="F117" s="7"/>
      <c r="G117" s="7"/>
      <c r="H117" s="7"/>
      <c r="I117" s="7"/>
      <c r="J117" s="7"/>
      <c r="K117" s="7"/>
      <c r="L117" s="9"/>
      <c r="M117" s="10"/>
      <c r="N117" s="10"/>
      <c r="O117" s="10"/>
      <c r="P117" s="10"/>
      <c r="Q117" s="10"/>
      <c r="R117" s="10"/>
      <c r="S117" s="10"/>
      <c r="T117" s="10"/>
      <c r="U117" s="10"/>
    </row>
    <row r="118" spans="1:21" ht="16.5" customHeight="1" x14ac:dyDescent="0.25">
      <c r="A118" s="7"/>
      <c r="B118" s="7"/>
      <c r="C118" s="7" t="s">
        <v>591</v>
      </c>
      <c r="D118" s="7"/>
      <c r="E118" s="7"/>
      <c r="F118" s="7"/>
      <c r="G118" s="7"/>
      <c r="H118" s="7"/>
      <c r="I118" s="7"/>
      <c r="J118" s="7"/>
      <c r="K118" s="7"/>
      <c r="L118" s="9"/>
      <c r="M118" s="10"/>
      <c r="N118" s="10"/>
      <c r="O118" s="10"/>
      <c r="P118" s="10"/>
      <c r="Q118" s="10"/>
      <c r="R118" s="10"/>
      <c r="S118" s="10"/>
      <c r="T118" s="10"/>
      <c r="U118" s="10"/>
    </row>
    <row r="119" spans="1:21" ht="16.5" customHeight="1" x14ac:dyDescent="0.25">
      <c r="A119" s="7"/>
      <c r="B119" s="7"/>
      <c r="C119" s="7"/>
      <c r="D119" s="7" t="s">
        <v>451</v>
      </c>
      <c r="E119" s="7"/>
      <c r="F119" s="7"/>
      <c r="G119" s="7"/>
      <c r="H119" s="7"/>
      <c r="I119" s="7"/>
      <c r="J119" s="7"/>
      <c r="K119" s="7"/>
      <c r="L119" s="9" t="s">
        <v>317</v>
      </c>
      <c r="M119" s="21">
        <v>41688</v>
      </c>
      <c r="N119" s="21">
        <v>39154</v>
      </c>
      <c r="O119" s="21">
        <v>28795</v>
      </c>
      <c r="P119" s="21">
        <v>11187</v>
      </c>
      <c r="Q119" s="21">
        <v>11324</v>
      </c>
      <c r="R119" s="23">
        <v>2637</v>
      </c>
      <c r="S119" s="23">
        <v>2191</v>
      </c>
      <c r="T119" s="23">
        <v>1198</v>
      </c>
      <c r="U119" s="18">
        <v>138174</v>
      </c>
    </row>
    <row r="120" spans="1:21" ht="16.5" customHeight="1" x14ac:dyDescent="0.25">
      <c r="A120" s="7"/>
      <c r="B120" s="7"/>
      <c r="C120" s="7"/>
      <c r="D120" s="7" t="s">
        <v>452</v>
      </c>
      <c r="E120" s="7"/>
      <c r="F120" s="7"/>
      <c r="G120" s="7"/>
      <c r="H120" s="7"/>
      <c r="I120" s="7"/>
      <c r="J120" s="7"/>
      <c r="K120" s="7"/>
      <c r="L120" s="9" t="s">
        <v>317</v>
      </c>
      <c r="M120" s="21">
        <v>16704</v>
      </c>
      <c r="N120" s="21">
        <v>15664</v>
      </c>
      <c r="O120" s="21">
        <v>12039</v>
      </c>
      <c r="P120" s="23">
        <v>4709</v>
      </c>
      <c r="Q120" s="23">
        <v>4429</v>
      </c>
      <c r="R120" s="23">
        <v>1237</v>
      </c>
      <c r="S120" s="20">
        <v>945</v>
      </c>
      <c r="T120" s="20">
        <v>481</v>
      </c>
      <c r="U120" s="21">
        <v>56209</v>
      </c>
    </row>
    <row r="121" spans="1:21" ht="16.5" customHeight="1" x14ac:dyDescent="0.25">
      <c r="A121" s="7"/>
      <c r="B121" s="7"/>
      <c r="C121" s="7"/>
      <c r="D121" s="7" t="s">
        <v>453</v>
      </c>
      <c r="E121" s="7"/>
      <c r="F121" s="7"/>
      <c r="G121" s="7"/>
      <c r="H121" s="7"/>
      <c r="I121" s="7"/>
      <c r="J121" s="7"/>
      <c r="K121" s="7"/>
      <c r="L121" s="9" t="s">
        <v>317</v>
      </c>
      <c r="M121" s="21">
        <v>58392</v>
      </c>
      <c r="N121" s="21">
        <v>54819</v>
      </c>
      <c r="O121" s="21">
        <v>40834</v>
      </c>
      <c r="P121" s="21">
        <v>15896</v>
      </c>
      <c r="Q121" s="21">
        <v>15754</v>
      </c>
      <c r="R121" s="23">
        <v>3874</v>
      </c>
      <c r="S121" s="23">
        <v>3136</v>
      </c>
      <c r="T121" s="23">
        <v>1679</v>
      </c>
      <c r="U121" s="18">
        <v>194383</v>
      </c>
    </row>
    <row r="122" spans="1:21" ht="16.5" customHeight="1" x14ac:dyDescent="0.25">
      <c r="A122" s="7"/>
      <c r="B122" s="7"/>
      <c r="C122" s="7" t="s">
        <v>593</v>
      </c>
      <c r="D122" s="7"/>
      <c r="E122" s="7"/>
      <c r="F122" s="7"/>
      <c r="G122" s="7"/>
      <c r="H122" s="7"/>
      <c r="I122" s="7"/>
      <c r="J122" s="7"/>
      <c r="K122" s="7"/>
      <c r="L122" s="9"/>
      <c r="M122" s="10"/>
      <c r="N122" s="10"/>
      <c r="O122" s="10"/>
      <c r="P122" s="10"/>
      <c r="Q122" s="10"/>
      <c r="R122" s="10"/>
      <c r="S122" s="10"/>
      <c r="T122" s="10"/>
      <c r="U122" s="10"/>
    </row>
    <row r="123" spans="1:21" ht="16.5" customHeight="1" x14ac:dyDescent="0.25">
      <c r="A123" s="7"/>
      <c r="B123" s="7"/>
      <c r="C123" s="7"/>
      <c r="D123" s="7" t="s">
        <v>451</v>
      </c>
      <c r="E123" s="7"/>
      <c r="F123" s="7"/>
      <c r="G123" s="7"/>
      <c r="H123" s="7"/>
      <c r="I123" s="7"/>
      <c r="J123" s="7"/>
      <c r="K123" s="7"/>
      <c r="L123" s="9" t="s">
        <v>317</v>
      </c>
      <c r="M123" s="21">
        <v>17566</v>
      </c>
      <c r="N123" s="21">
        <v>14218</v>
      </c>
      <c r="O123" s="21">
        <v>12411</v>
      </c>
      <c r="P123" s="23">
        <v>5886</v>
      </c>
      <c r="Q123" s="23">
        <v>4987</v>
      </c>
      <c r="R123" s="23">
        <v>1267</v>
      </c>
      <c r="S123" s="20">
        <v>796</v>
      </c>
      <c r="T123" s="20">
        <v>360</v>
      </c>
      <c r="U123" s="21">
        <v>57492</v>
      </c>
    </row>
    <row r="124" spans="1:21" ht="16.5" customHeight="1" x14ac:dyDescent="0.25">
      <c r="A124" s="7"/>
      <c r="B124" s="7"/>
      <c r="C124" s="7"/>
      <c r="D124" s="7" t="s">
        <v>452</v>
      </c>
      <c r="E124" s="7"/>
      <c r="F124" s="7"/>
      <c r="G124" s="7"/>
      <c r="H124" s="7"/>
      <c r="I124" s="7"/>
      <c r="J124" s="7"/>
      <c r="K124" s="7"/>
      <c r="L124" s="9" t="s">
        <v>317</v>
      </c>
      <c r="M124" s="23">
        <v>8590</v>
      </c>
      <c r="N124" s="23">
        <v>7254</v>
      </c>
      <c r="O124" s="23">
        <v>5769</v>
      </c>
      <c r="P124" s="23">
        <v>2757</v>
      </c>
      <c r="Q124" s="23">
        <v>2416</v>
      </c>
      <c r="R124" s="20">
        <v>606</v>
      </c>
      <c r="S124" s="20">
        <v>504</v>
      </c>
      <c r="T124" s="20">
        <v>221</v>
      </c>
      <c r="U124" s="21">
        <v>28117</v>
      </c>
    </row>
    <row r="125" spans="1:21" ht="16.5" customHeight="1" x14ac:dyDescent="0.25">
      <c r="A125" s="7"/>
      <c r="B125" s="7"/>
      <c r="C125" s="7"/>
      <c r="D125" s="7" t="s">
        <v>453</v>
      </c>
      <c r="E125" s="7"/>
      <c r="F125" s="7"/>
      <c r="G125" s="7"/>
      <c r="H125" s="7"/>
      <c r="I125" s="7"/>
      <c r="J125" s="7"/>
      <c r="K125" s="7"/>
      <c r="L125" s="9" t="s">
        <v>317</v>
      </c>
      <c r="M125" s="21">
        <v>26157</v>
      </c>
      <c r="N125" s="21">
        <v>21472</v>
      </c>
      <c r="O125" s="21">
        <v>18181</v>
      </c>
      <c r="P125" s="23">
        <v>8643</v>
      </c>
      <c r="Q125" s="23">
        <v>7403</v>
      </c>
      <c r="R125" s="23">
        <v>1873</v>
      </c>
      <c r="S125" s="23">
        <v>1300</v>
      </c>
      <c r="T125" s="20">
        <v>581</v>
      </c>
      <c r="U125" s="21">
        <v>85609</v>
      </c>
    </row>
    <row r="126" spans="1:21" ht="16.5" customHeight="1" x14ac:dyDescent="0.25">
      <c r="A126" s="7"/>
      <c r="B126" s="7"/>
      <c r="C126" s="7" t="s">
        <v>594</v>
      </c>
      <c r="D126" s="7"/>
      <c r="E126" s="7"/>
      <c r="F126" s="7"/>
      <c r="G126" s="7"/>
      <c r="H126" s="7"/>
      <c r="I126" s="7"/>
      <c r="J126" s="7"/>
      <c r="K126" s="7"/>
      <c r="L126" s="9"/>
      <c r="M126" s="10"/>
      <c r="N126" s="10"/>
      <c r="O126" s="10"/>
      <c r="P126" s="10"/>
      <c r="Q126" s="10"/>
      <c r="R126" s="10"/>
      <c r="S126" s="10"/>
      <c r="T126" s="10"/>
      <c r="U126" s="10"/>
    </row>
    <row r="127" spans="1:21" ht="16.5" customHeight="1" x14ac:dyDescent="0.25">
      <c r="A127" s="7"/>
      <c r="B127" s="7"/>
      <c r="C127" s="7"/>
      <c r="D127" s="7" t="s">
        <v>451</v>
      </c>
      <c r="E127" s="7"/>
      <c r="F127" s="7"/>
      <c r="G127" s="7"/>
      <c r="H127" s="7"/>
      <c r="I127" s="7"/>
      <c r="J127" s="7"/>
      <c r="K127" s="7"/>
      <c r="L127" s="9" t="s">
        <v>317</v>
      </c>
      <c r="M127" s="21">
        <v>14490</v>
      </c>
      <c r="N127" s="21">
        <v>13417</v>
      </c>
      <c r="O127" s="21">
        <v>10270</v>
      </c>
      <c r="P127" s="23">
        <v>4406</v>
      </c>
      <c r="Q127" s="23">
        <v>3849</v>
      </c>
      <c r="R127" s="23">
        <v>1233</v>
      </c>
      <c r="S127" s="20">
        <v>704</v>
      </c>
      <c r="T127" s="20">
        <v>497</v>
      </c>
      <c r="U127" s="21">
        <v>48866</v>
      </c>
    </row>
    <row r="128" spans="1:21" ht="16.5" customHeight="1" x14ac:dyDescent="0.25">
      <c r="A128" s="7"/>
      <c r="B128" s="7"/>
      <c r="C128" s="7"/>
      <c r="D128" s="7" t="s">
        <v>452</v>
      </c>
      <c r="E128" s="7"/>
      <c r="F128" s="7"/>
      <c r="G128" s="7"/>
      <c r="H128" s="7"/>
      <c r="I128" s="7"/>
      <c r="J128" s="7"/>
      <c r="K128" s="7"/>
      <c r="L128" s="9" t="s">
        <v>317</v>
      </c>
      <c r="M128" s="21">
        <v>10168</v>
      </c>
      <c r="N128" s="21">
        <v>10040</v>
      </c>
      <c r="O128" s="23">
        <v>7211</v>
      </c>
      <c r="P128" s="23">
        <v>3189</v>
      </c>
      <c r="Q128" s="23">
        <v>2817</v>
      </c>
      <c r="R128" s="20">
        <v>885</v>
      </c>
      <c r="S128" s="20">
        <v>656</v>
      </c>
      <c r="T128" s="20">
        <v>292</v>
      </c>
      <c r="U128" s="21">
        <v>35258</v>
      </c>
    </row>
    <row r="129" spans="1:21" ht="16.5" customHeight="1" x14ac:dyDescent="0.25">
      <c r="A129" s="7"/>
      <c r="B129" s="7"/>
      <c r="C129" s="7"/>
      <c r="D129" s="7" t="s">
        <v>453</v>
      </c>
      <c r="E129" s="7"/>
      <c r="F129" s="7"/>
      <c r="G129" s="7"/>
      <c r="H129" s="7"/>
      <c r="I129" s="7"/>
      <c r="J129" s="7"/>
      <c r="K129" s="7"/>
      <c r="L129" s="9" t="s">
        <v>317</v>
      </c>
      <c r="M129" s="21">
        <v>24658</v>
      </c>
      <c r="N129" s="21">
        <v>23457</v>
      </c>
      <c r="O129" s="21">
        <v>17481</v>
      </c>
      <c r="P129" s="23">
        <v>7595</v>
      </c>
      <c r="Q129" s="23">
        <v>6666</v>
      </c>
      <c r="R129" s="23">
        <v>2118</v>
      </c>
      <c r="S129" s="23">
        <v>1360</v>
      </c>
      <c r="T129" s="20">
        <v>789</v>
      </c>
      <c r="U129" s="21">
        <v>84124</v>
      </c>
    </row>
    <row r="130" spans="1:21" ht="16.5" customHeight="1" x14ac:dyDescent="0.25">
      <c r="A130" s="7"/>
      <c r="B130" s="7"/>
      <c r="C130" s="7" t="s">
        <v>595</v>
      </c>
      <c r="D130" s="7"/>
      <c r="E130" s="7"/>
      <c r="F130" s="7"/>
      <c r="G130" s="7"/>
      <c r="H130" s="7"/>
      <c r="I130" s="7"/>
      <c r="J130" s="7"/>
      <c r="K130" s="7"/>
      <c r="L130" s="9"/>
      <c r="M130" s="10"/>
      <c r="N130" s="10"/>
      <c r="O130" s="10"/>
      <c r="P130" s="10"/>
      <c r="Q130" s="10"/>
      <c r="R130" s="10"/>
      <c r="S130" s="10"/>
      <c r="T130" s="10"/>
      <c r="U130" s="10"/>
    </row>
    <row r="131" spans="1:21" ht="16.5" customHeight="1" x14ac:dyDescent="0.25">
      <c r="A131" s="7"/>
      <c r="B131" s="7"/>
      <c r="C131" s="7"/>
      <c r="D131" s="7" t="s">
        <v>451</v>
      </c>
      <c r="E131" s="7"/>
      <c r="F131" s="7"/>
      <c r="G131" s="7"/>
      <c r="H131" s="7"/>
      <c r="I131" s="7"/>
      <c r="J131" s="7"/>
      <c r="K131" s="7"/>
      <c r="L131" s="9" t="s">
        <v>317</v>
      </c>
      <c r="M131" s="21">
        <v>16612</v>
      </c>
      <c r="N131" s="21">
        <v>14765</v>
      </c>
      <c r="O131" s="21">
        <v>11431</v>
      </c>
      <c r="P131" s="23">
        <v>4488</v>
      </c>
      <c r="Q131" s="23">
        <v>4716</v>
      </c>
      <c r="R131" s="23">
        <v>1468</v>
      </c>
      <c r="S131" s="20">
        <v>788</v>
      </c>
      <c r="T131" s="20">
        <v>441</v>
      </c>
      <c r="U131" s="21">
        <v>54709</v>
      </c>
    </row>
    <row r="132" spans="1:21" ht="16.5" customHeight="1" x14ac:dyDescent="0.25">
      <c r="A132" s="7"/>
      <c r="B132" s="7"/>
      <c r="C132" s="7"/>
      <c r="D132" s="7" t="s">
        <v>452</v>
      </c>
      <c r="E132" s="7"/>
      <c r="F132" s="7"/>
      <c r="G132" s="7"/>
      <c r="H132" s="7"/>
      <c r="I132" s="7"/>
      <c r="J132" s="7"/>
      <c r="K132" s="7"/>
      <c r="L132" s="9" t="s">
        <v>317</v>
      </c>
      <c r="M132" s="21">
        <v>14614</v>
      </c>
      <c r="N132" s="21">
        <v>13884</v>
      </c>
      <c r="O132" s="23">
        <v>9829</v>
      </c>
      <c r="P132" s="23">
        <v>4120</v>
      </c>
      <c r="Q132" s="23">
        <v>4235</v>
      </c>
      <c r="R132" s="23">
        <v>1263</v>
      </c>
      <c r="S132" s="20">
        <v>849</v>
      </c>
      <c r="T132" s="20">
        <v>376</v>
      </c>
      <c r="U132" s="21">
        <v>49170</v>
      </c>
    </row>
    <row r="133" spans="1:21" ht="16.5" customHeight="1" x14ac:dyDescent="0.25">
      <c r="A133" s="7"/>
      <c r="B133" s="7"/>
      <c r="C133" s="7"/>
      <c r="D133" s="7" t="s">
        <v>453</v>
      </c>
      <c r="E133" s="7"/>
      <c r="F133" s="7"/>
      <c r="G133" s="7"/>
      <c r="H133" s="7"/>
      <c r="I133" s="7"/>
      <c r="J133" s="7"/>
      <c r="K133" s="7"/>
      <c r="L133" s="9" t="s">
        <v>317</v>
      </c>
      <c r="M133" s="21">
        <v>31226</v>
      </c>
      <c r="N133" s="21">
        <v>28649</v>
      </c>
      <c r="O133" s="21">
        <v>21260</v>
      </c>
      <c r="P133" s="23">
        <v>8609</v>
      </c>
      <c r="Q133" s="23">
        <v>8951</v>
      </c>
      <c r="R133" s="23">
        <v>2731</v>
      </c>
      <c r="S133" s="23">
        <v>1636</v>
      </c>
      <c r="T133" s="20">
        <v>817</v>
      </c>
      <c r="U133" s="18">
        <v>103879</v>
      </c>
    </row>
    <row r="134" spans="1:21" ht="16.5" customHeight="1" x14ac:dyDescent="0.25">
      <c r="A134" s="7"/>
      <c r="B134" s="7"/>
      <c r="C134" s="7" t="s">
        <v>596</v>
      </c>
      <c r="D134" s="7"/>
      <c r="E134" s="7"/>
      <c r="F134" s="7"/>
      <c r="G134" s="7"/>
      <c r="H134" s="7"/>
      <c r="I134" s="7"/>
      <c r="J134" s="7"/>
      <c r="K134" s="7"/>
      <c r="L134" s="9"/>
      <c r="M134" s="10"/>
      <c r="N134" s="10"/>
      <c r="O134" s="10"/>
      <c r="P134" s="10"/>
      <c r="Q134" s="10"/>
      <c r="R134" s="10"/>
      <c r="S134" s="10"/>
      <c r="T134" s="10"/>
      <c r="U134" s="10"/>
    </row>
    <row r="135" spans="1:21" ht="16.5" customHeight="1" x14ac:dyDescent="0.25">
      <c r="A135" s="7"/>
      <c r="B135" s="7"/>
      <c r="C135" s="7"/>
      <c r="D135" s="7" t="s">
        <v>451</v>
      </c>
      <c r="E135" s="7"/>
      <c r="F135" s="7"/>
      <c r="G135" s="7"/>
      <c r="H135" s="7"/>
      <c r="I135" s="7"/>
      <c r="J135" s="7"/>
      <c r="K135" s="7"/>
      <c r="L135" s="9" t="s">
        <v>317</v>
      </c>
      <c r="M135" s="23">
        <v>3892</v>
      </c>
      <c r="N135" s="23">
        <v>2875</v>
      </c>
      <c r="O135" s="23">
        <v>2247</v>
      </c>
      <c r="P135" s="20">
        <v>893</v>
      </c>
      <c r="Q135" s="20">
        <v>978</v>
      </c>
      <c r="R135" s="20">
        <v>226</v>
      </c>
      <c r="S135" s="20">
        <v>268</v>
      </c>
      <c r="T135" s="34">
        <v>78</v>
      </c>
      <c r="U135" s="21">
        <v>11457</v>
      </c>
    </row>
    <row r="136" spans="1:21" ht="16.5" customHeight="1" x14ac:dyDescent="0.25">
      <c r="A136" s="7"/>
      <c r="B136" s="7"/>
      <c r="C136" s="7"/>
      <c r="D136" s="7" t="s">
        <v>452</v>
      </c>
      <c r="E136" s="7"/>
      <c r="F136" s="7"/>
      <c r="G136" s="7"/>
      <c r="H136" s="7"/>
      <c r="I136" s="7"/>
      <c r="J136" s="7"/>
      <c r="K136" s="7"/>
      <c r="L136" s="9" t="s">
        <v>317</v>
      </c>
      <c r="M136" s="23">
        <v>3552</v>
      </c>
      <c r="N136" s="23">
        <v>2716</v>
      </c>
      <c r="O136" s="23">
        <v>1854</v>
      </c>
      <c r="P136" s="20">
        <v>810</v>
      </c>
      <c r="Q136" s="20">
        <v>926</v>
      </c>
      <c r="R136" s="20">
        <v>194</v>
      </c>
      <c r="S136" s="20">
        <v>265</v>
      </c>
      <c r="T136" s="34">
        <v>60</v>
      </c>
      <c r="U136" s="21">
        <v>10378</v>
      </c>
    </row>
    <row r="137" spans="1:21" ht="16.5" customHeight="1" x14ac:dyDescent="0.25">
      <c r="A137" s="7"/>
      <c r="B137" s="7"/>
      <c r="C137" s="7"/>
      <c r="D137" s="7" t="s">
        <v>453</v>
      </c>
      <c r="E137" s="7"/>
      <c r="F137" s="7"/>
      <c r="G137" s="7"/>
      <c r="H137" s="7"/>
      <c r="I137" s="7"/>
      <c r="J137" s="7"/>
      <c r="K137" s="7"/>
      <c r="L137" s="9" t="s">
        <v>317</v>
      </c>
      <c r="M137" s="23">
        <v>7445</v>
      </c>
      <c r="N137" s="23">
        <v>5591</v>
      </c>
      <c r="O137" s="23">
        <v>4102</v>
      </c>
      <c r="P137" s="23">
        <v>1703</v>
      </c>
      <c r="Q137" s="23">
        <v>1904</v>
      </c>
      <c r="R137" s="20">
        <v>420</v>
      </c>
      <c r="S137" s="20">
        <v>533</v>
      </c>
      <c r="T137" s="20">
        <v>138</v>
      </c>
      <c r="U137" s="21">
        <v>21835</v>
      </c>
    </row>
    <row r="138" spans="1:21" ht="16.5" customHeight="1" x14ac:dyDescent="0.25">
      <c r="A138" s="7"/>
      <c r="B138" s="7"/>
      <c r="C138" s="7" t="s">
        <v>597</v>
      </c>
      <c r="D138" s="7"/>
      <c r="E138" s="7"/>
      <c r="F138" s="7"/>
      <c r="G138" s="7"/>
      <c r="H138" s="7"/>
      <c r="I138" s="7"/>
      <c r="J138" s="7"/>
      <c r="K138" s="7"/>
      <c r="L138" s="9"/>
      <c r="M138" s="10"/>
      <c r="N138" s="10"/>
      <c r="O138" s="10"/>
      <c r="P138" s="10"/>
      <c r="Q138" s="10"/>
      <c r="R138" s="10"/>
      <c r="S138" s="10"/>
      <c r="T138" s="10"/>
      <c r="U138" s="10"/>
    </row>
    <row r="139" spans="1:21" ht="16.5" customHeight="1" x14ac:dyDescent="0.25">
      <c r="A139" s="7"/>
      <c r="B139" s="7"/>
      <c r="C139" s="7"/>
      <c r="D139" s="7" t="s">
        <v>451</v>
      </c>
      <c r="E139" s="7"/>
      <c r="F139" s="7"/>
      <c r="G139" s="7"/>
      <c r="H139" s="7"/>
      <c r="I139" s="7"/>
      <c r="J139" s="7"/>
      <c r="K139" s="7"/>
      <c r="L139" s="9" t="s">
        <v>317</v>
      </c>
      <c r="M139" s="21">
        <v>94249</v>
      </c>
      <c r="N139" s="21">
        <v>84429</v>
      </c>
      <c r="O139" s="21">
        <v>65154</v>
      </c>
      <c r="P139" s="21">
        <v>26861</v>
      </c>
      <c r="Q139" s="21">
        <v>25854</v>
      </c>
      <c r="R139" s="23">
        <v>6831</v>
      </c>
      <c r="S139" s="23">
        <v>4748</v>
      </c>
      <c r="T139" s="23">
        <v>2574</v>
      </c>
      <c r="U139" s="18">
        <v>310699</v>
      </c>
    </row>
    <row r="140" spans="1:21" ht="16.5" customHeight="1" x14ac:dyDescent="0.25">
      <c r="A140" s="7"/>
      <c r="B140" s="7"/>
      <c r="C140" s="7"/>
      <c r="D140" s="7" t="s">
        <v>452</v>
      </c>
      <c r="E140" s="7"/>
      <c r="F140" s="7"/>
      <c r="G140" s="7"/>
      <c r="H140" s="7"/>
      <c r="I140" s="7"/>
      <c r="J140" s="7"/>
      <c r="K140" s="7"/>
      <c r="L140" s="9" t="s">
        <v>317</v>
      </c>
      <c r="M140" s="21">
        <v>53629</v>
      </c>
      <c r="N140" s="21">
        <v>49558</v>
      </c>
      <c r="O140" s="21">
        <v>36702</v>
      </c>
      <c r="P140" s="21">
        <v>15585</v>
      </c>
      <c r="Q140" s="21">
        <v>14824</v>
      </c>
      <c r="R140" s="23">
        <v>4185</v>
      </c>
      <c r="S140" s="23">
        <v>3218</v>
      </c>
      <c r="T140" s="23">
        <v>1431</v>
      </c>
      <c r="U140" s="18">
        <v>179132</v>
      </c>
    </row>
    <row r="141" spans="1:21" ht="16.5" customHeight="1" x14ac:dyDescent="0.25">
      <c r="A141" s="7"/>
      <c r="B141" s="7"/>
      <c r="C141" s="7"/>
      <c r="D141" s="7" t="s">
        <v>453</v>
      </c>
      <c r="E141" s="7"/>
      <c r="F141" s="7"/>
      <c r="G141" s="7"/>
      <c r="H141" s="7"/>
      <c r="I141" s="7"/>
      <c r="J141" s="7"/>
      <c r="K141" s="7"/>
      <c r="L141" s="9" t="s">
        <v>317</v>
      </c>
      <c r="M141" s="18">
        <v>147877</v>
      </c>
      <c r="N141" s="18">
        <v>133987</v>
      </c>
      <c r="O141" s="18">
        <v>101857</v>
      </c>
      <c r="P141" s="21">
        <v>42445</v>
      </c>
      <c r="Q141" s="21">
        <v>40677</v>
      </c>
      <c r="R141" s="21">
        <v>11016</v>
      </c>
      <c r="S141" s="23">
        <v>7966</v>
      </c>
      <c r="T141" s="23">
        <v>4004</v>
      </c>
      <c r="U141" s="18">
        <v>489830</v>
      </c>
    </row>
    <row r="142" spans="1:21" ht="16.5" customHeight="1" x14ac:dyDescent="0.25">
      <c r="A142" s="7"/>
      <c r="B142" s="7" t="s">
        <v>599</v>
      </c>
      <c r="C142" s="7"/>
      <c r="D142" s="7"/>
      <c r="E142" s="7"/>
      <c r="F142" s="7"/>
      <c r="G142" s="7"/>
      <c r="H142" s="7"/>
      <c r="I142" s="7"/>
      <c r="J142" s="7"/>
      <c r="K142" s="7"/>
      <c r="L142" s="9"/>
      <c r="M142" s="10"/>
      <c r="N142" s="10"/>
      <c r="O142" s="10"/>
      <c r="P142" s="10"/>
      <c r="Q142" s="10"/>
      <c r="R142" s="10"/>
      <c r="S142" s="10"/>
      <c r="T142" s="10"/>
      <c r="U142" s="10"/>
    </row>
    <row r="143" spans="1:21" ht="16.5" customHeight="1" x14ac:dyDescent="0.25">
      <c r="A143" s="7"/>
      <c r="B143" s="7"/>
      <c r="C143" s="7" t="s">
        <v>591</v>
      </c>
      <c r="D143" s="7"/>
      <c r="E143" s="7"/>
      <c r="F143" s="7"/>
      <c r="G143" s="7"/>
      <c r="H143" s="7"/>
      <c r="I143" s="7"/>
      <c r="J143" s="7"/>
      <c r="K143" s="7"/>
      <c r="L143" s="9"/>
      <c r="M143" s="10"/>
      <c r="N143" s="10"/>
      <c r="O143" s="10"/>
      <c r="P143" s="10"/>
      <c r="Q143" s="10"/>
      <c r="R143" s="10"/>
      <c r="S143" s="10"/>
      <c r="T143" s="10"/>
      <c r="U143" s="10"/>
    </row>
    <row r="144" spans="1:21" ht="16.5" customHeight="1" x14ac:dyDescent="0.25">
      <c r="A144" s="7"/>
      <c r="B144" s="7"/>
      <c r="C144" s="7"/>
      <c r="D144" s="7" t="s">
        <v>451</v>
      </c>
      <c r="E144" s="7"/>
      <c r="F144" s="7"/>
      <c r="G144" s="7"/>
      <c r="H144" s="7"/>
      <c r="I144" s="7"/>
      <c r="J144" s="7"/>
      <c r="K144" s="7"/>
      <c r="L144" s="9" t="s">
        <v>216</v>
      </c>
      <c r="M144" s="32">
        <v>84.7</v>
      </c>
      <c r="N144" s="32">
        <v>77.8</v>
      </c>
      <c r="O144" s="32">
        <v>71</v>
      </c>
      <c r="P144" s="32">
        <v>75.900000000000006</v>
      </c>
      <c r="Q144" s="32">
        <v>96.5</v>
      </c>
      <c r="R144" s="32">
        <v>77.900000000000006</v>
      </c>
      <c r="S144" s="32">
        <v>98.5</v>
      </c>
      <c r="T144" s="32">
        <v>87.5</v>
      </c>
      <c r="U144" s="32">
        <v>80.3</v>
      </c>
    </row>
    <row r="145" spans="1:21" ht="16.5" customHeight="1" x14ac:dyDescent="0.25">
      <c r="A145" s="7"/>
      <c r="B145" s="7"/>
      <c r="C145" s="7"/>
      <c r="D145" s="7" t="s">
        <v>452</v>
      </c>
      <c r="E145" s="7"/>
      <c r="F145" s="7"/>
      <c r="G145" s="7"/>
      <c r="H145" s="7"/>
      <c r="I145" s="7"/>
      <c r="J145" s="7"/>
      <c r="K145" s="7"/>
      <c r="L145" s="9" t="s">
        <v>216</v>
      </c>
      <c r="M145" s="32">
        <v>85.5</v>
      </c>
      <c r="N145" s="32">
        <v>84.3</v>
      </c>
      <c r="O145" s="32">
        <v>76.5</v>
      </c>
      <c r="P145" s="32">
        <v>72.8</v>
      </c>
      <c r="Q145" s="29">
        <v>101.8</v>
      </c>
      <c r="R145" s="32">
        <v>71.5</v>
      </c>
      <c r="S145" s="32">
        <v>93.4</v>
      </c>
      <c r="T145" s="32">
        <v>86.7</v>
      </c>
      <c r="U145" s="32">
        <v>83.3</v>
      </c>
    </row>
    <row r="146" spans="1:21" ht="16.5" customHeight="1" x14ac:dyDescent="0.25">
      <c r="A146" s="7"/>
      <c r="B146" s="7"/>
      <c r="C146" s="7"/>
      <c r="D146" s="7" t="s">
        <v>453</v>
      </c>
      <c r="E146" s="7"/>
      <c r="F146" s="7"/>
      <c r="G146" s="7"/>
      <c r="H146" s="7"/>
      <c r="I146" s="7"/>
      <c r="J146" s="7"/>
      <c r="K146" s="7"/>
      <c r="L146" s="9" t="s">
        <v>216</v>
      </c>
      <c r="M146" s="32">
        <v>86.2</v>
      </c>
      <c r="N146" s="32">
        <v>81</v>
      </c>
      <c r="O146" s="32">
        <v>73.099999999999994</v>
      </c>
      <c r="P146" s="32">
        <v>75.5</v>
      </c>
      <c r="Q146" s="32">
        <v>98.9</v>
      </c>
      <c r="R146" s="32">
        <v>79.5</v>
      </c>
      <c r="S146" s="32">
        <v>98</v>
      </c>
      <c r="T146" s="32">
        <v>87.5</v>
      </c>
      <c r="U146" s="32">
        <v>82.2</v>
      </c>
    </row>
    <row r="147" spans="1:21" ht="16.5" customHeight="1" x14ac:dyDescent="0.25">
      <c r="A147" s="7"/>
      <c r="B147" s="7"/>
      <c r="C147" s="7" t="s">
        <v>593</v>
      </c>
      <c r="D147" s="7"/>
      <c r="E147" s="7"/>
      <c r="F147" s="7"/>
      <c r="G147" s="7"/>
      <c r="H147" s="7"/>
      <c r="I147" s="7"/>
      <c r="J147" s="7"/>
      <c r="K147" s="7"/>
      <c r="L147" s="9"/>
      <c r="M147" s="10"/>
      <c r="N147" s="10"/>
      <c r="O147" s="10"/>
      <c r="P147" s="10"/>
      <c r="Q147" s="10"/>
      <c r="R147" s="10"/>
      <c r="S147" s="10"/>
      <c r="T147" s="10"/>
      <c r="U147" s="10"/>
    </row>
    <row r="148" spans="1:21" ht="16.5" customHeight="1" x14ac:dyDescent="0.25">
      <c r="A148" s="7"/>
      <c r="B148" s="7"/>
      <c r="C148" s="7"/>
      <c r="D148" s="7" t="s">
        <v>451</v>
      </c>
      <c r="E148" s="7"/>
      <c r="F148" s="7"/>
      <c r="G148" s="7"/>
      <c r="H148" s="7"/>
      <c r="I148" s="7"/>
      <c r="J148" s="7"/>
      <c r="K148" s="7"/>
      <c r="L148" s="9" t="s">
        <v>216</v>
      </c>
      <c r="M148" s="32">
        <v>78.599999999999994</v>
      </c>
      <c r="N148" s="32">
        <v>66.900000000000006</v>
      </c>
      <c r="O148" s="32">
        <v>57.7</v>
      </c>
      <c r="P148" s="32">
        <v>70</v>
      </c>
      <c r="Q148" s="32">
        <v>74</v>
      </c>
      <c r="R148" s="32">
        <v>95.1</v>
      </c>
      <c r="S148" s="29">
        <v>104.7</v>
      </c>
      <c r="T148" s="32">
        <v>84.4</v>
      </c>
      <c r="U148" s="32">
        <v>70.7</v>
      </c>
    </row>
    <row r="149" spans="1:21" ht="16.5" customHeight="1" x14ac:dyDescent="0.25">
      <c r="A149" s="7"/>
      <c r="B149" s="7"/>
      <c r="C149" s="7"/>
      <c r="D149" s="7" t="s">
        <v>452</v>
      </c>
      <c r="E149" s="7"/>
      <c r="F149" s="7"/>
      <c r="G149" s="7"/>
      <c r="H149" s="7"/>
      <c r="I149" s="7"/>
      <c r="J149" s="7"/>
      <c r="K149" s="7"/>
      <c r="L149" s="9" t="s">
        <v>216</v>
      </c>
      <c r="M149" s="32">
        <v>80.8</v>
      </c>
      <c r="N149" s="32">
        <v>71.3</v>
      </c>
      <c r="O149" s="32">
        <v>68.3</v>
      </c>
      <c r="P149" s="32">
        <v>72.2</v>
      </c>
      <c r="Q149" s="32">
        <v>77.3</v>
      </c>
      <c r="R149" s="29">
        <v>104.3</v>
      </c>
      <c r="S149" s="32">
        <v>83.6</v>
      </c>
      <c r="T149" s="32">
        <v>72.900000000000006</v>
      </c>
      <c r="U149" s="32">
        <v>75.099999999999994</v>
      </c>
    </row>
    <row r="150" spans="1:21" ht="16.5" customHeight="1" x14ac:dyDescent="0.25">
      <c r="A150" s="7"/>
      <c r="B150" s="7"/>
      <c r="C150" s="7"/>
      <c r="D150" s="7" t="s">
        <v>453</v>
      </c>
      <c r="E150" s="7"/>
      <c r="F150" s="7"/>
      <c r="G150" s="7"/>
      <c r="H150" s="7"/>
      <c r="I150" s="7"/>
      <c r="J150" s="7"/>
      <c r="K150" s="7"/>
      <c r="L150" s="9" t="s">
        <v>216</v>
      </c>
      <c r="M150" s="32">
        <v>79.900000000000006</v>
      </c>
      <c r="N150" s="32">
        <v>69</v>
      </c>
      <c r="O150" s="32">
        <v>61.7</v>
      </c>
      <c r="P150" s="32">
        <v>71.099999999999994</v>
      </c>
      <c r="Q150" s="32">
        <v>76.7</v>
      </c>
      <c r="R150" s="32">
        <v>99.2</v>
      </c>
      <c r="S150" s="32">
        <v>97.4</v>
      </c>
      <c r="T150" s="32">
        <v>80.400000000000006</v>
      </c>
      <c r="U150" s="32">
        <v>72.8</v>
      </c>
    </row>
    <row r="151" spans="1:21" ht="16.5" customHeight="1" x14ac:dyDescent="0.25">
      <c r="A151" s="7"/>
      <c r="B151" s="7"/>
      <c r="C151" s="7" t="s">
        <v>594</v>
      </c>
      <c r="D151" s="7"/>
      <c r="E151" s="7"/>
      <c r="F151" s="7"/>
      <c r="G151" s="7"/>
      <c r="H151" s="7"/>
      <c r="I151" s="7"/>
      <c r="J151" s="7"/>
      <c r="K151" s="7"/>
      <c r="L151" s="9"/>
      <c r="M151" s="10"/>
      <c r="N151" s="10"/>
      <c r="O151" s="10"/>
      <c r="P151" s="10"/>
      <c r="Q151" s="10"/>
      <c r="R151" s="10"/>
      <c r="S151" s="10"/>
      <c r="T151" s="10"/>
      <c r="U151" s="10"/>
    </row>
    <row r="152" spans="1:21" ht="16.5" customHeight="1" x14ac:dyDescent="0.25">
      <c r="A152" s="7"/>
      <c r="B152" s="7"/>
      <c r="C152" s="7"/>
      <c r="D152" s="7" t="s">
        <v>451</v>
      </c>
      <c r="E152" s="7"/>
      <c r="F152" s="7"/>
      <c r="G152" s="7"/>
      <c r="H152" s="7"/>
      <c r="I152" s="7"/>
      <c r="J152" s="7"/>
      <c r="K152" s="7"/>
      <c r="L152" s="9" t="s">
        <v>216</v>
      </c>
      <c r="M152" s="32">
        <v>84.2</v>
      </c>
      <c r="N152" s="32">
        <v>78.599999999999994</v>
      </c>
      <c r="O152" s="32">
        <v>73.2</v>
      </c>
      <c r="P152" s="32">
        <v>78</v>
      </c>
      <c r="Q152" s="32">
        <v>78.8</v>
      </c>
      <c r="R152" s="32">
        <v>78.7</v>
      </c>
      <c r="S152" s="29">
        <v>101</v>
      </c>
      <c r="T152" s="32">
        <v>84.9</v>
      </c>
      <c r="U152" s="32">
        <v>79.5</v>
      </c>
    </row>
    <row r="153" spans="1:21" ht="16.5" customHeight="1" x14ac:dyDescent="0.25">
      <c r="A153" s="7"/>
      <c r="B153" s="7"/>
      <c r="C153" s="7"/>
      <c r="D153" s="7" t="s">
        <v>452</v>
      </c>
      <c r="E153" s="7"/>
      <c r="F153" s="7"/>
      <c r="G153" s="7"/>
      <c r="H153" s="7"/>
      <c r="I153" s="7"/>
      <c r="J153" s="7"/>
      <c r="K153" s="7"/>
      <c r="L153" s="9" t="s">
        <v>216</v>
      </c>
      <c r="M153" s="32">
        <v>88.1</v>
      </c>
      <c r="N153" s="32">
        <v>86.2</v>
      </c>
      <c r="O153" s="32">
        <v>77.5</v>
      </c>
      <c r="P153" s="32">
        <v>82.2</v>
      </c>
      <c r="Q153" s="32">
        <v>74.8</v>
      </c>
      <c r="R153" s="32">
        <v>80.400000000000006</v>
      </c>
      <c r="S153" s="32">
        <v>95.3</v>
      </c>
      <c r="T153" s="32">
        <v>91.3</v>
      </c>
      <c r="U153" s="32">
        <v>83.8</v>
      </c>
    </row>
    <row r="154" spans="1:21" ht="16.5" customHeight="1" x14ac:dyDescent="0.25">
      <c r="A154" s="7"/>
      <c r="B154" s="7"/>
      <c r="C154" s="7"/>
      <c r="D154" s="7" t="s">
        <v>453</v>
      </c>
      <c r="E154" s="7"/>
      <c r="F154" s="7"/>
      <c r="G154" s="7"/>
      <c r="H154" s="7"/>
      <c r="I154" s="7"/>
      <c r="J154" s="7"/>
      <c r="K154" s="7"/>
      <c r="L154" s="9" t="s">
        <v>216</v>
      </c>
      <c r="M154" s="32">
        <v>86.5</v>
      </c>
      <c r="N154" s="32">
        <v>82.5</v>
      </c>
      <c r="O154" s="32">
        <v>75.5</v>
      </c>
      <c r="P154" s="32">
        <v>80.2</v>
      </c>
      <c r="Q154" s="32">
        <v>79.8</v>
      </c>
      <c r="R154" s="32">
        <v>80.2</v>
      </c>
      <c r="S154" s="32">
        <v>99.1</v>
      </c>
      <c r="T154" s="32">
        <v>88.1</v>
      </c>
      <c r="U154" s="32">
        <v>82.1</v>
      </c>
    </row>
    <row r="155" spans="1:21" ht="16.5" customHeight="1" x14ac:dyDescent="0.25">
      <c r="A155" s="7"/>
      <c r="B155" s="7"/>
      <c r="C155" s="7" t="s">
        <v>595</v>
      </c>
      <c r="D155" s="7"/>
      <c r="E155" s="7"/>
      <c r="F155" s="7"/>
      <c r="G155" s="7"/>
      <c r="H155" s="7"/>
      <c r="I155" s="7"/>
      <c r="J155" s="7"/>
      <c r="K155" s="7"/>
      <c r="L155" s="9"/>
      <c r="M155" s="10"/>
      <c r="N155" s="10"/>
      <c r="O155" s="10"/>
      <c r="P155" s="10"/>
      <c r="Q155" s="10"/>
      <c r="R155" s="10"/>
      <c r="S155" s="10"/>
      <c r="T155" s="10"/>
      <c r="U155" s="10"/>
    </row>
    <row r="156" spans="1:21" ht="16.5" customHeight="1" x14ac:dyDescent="0.25">
      <c r="A156" s="7"/>
      <c r="B156" s="7"/>
      <c r="C156" s="7"/>
      <c r="D156" s="7" t="s">
        <v>451</v>
      </c>
      <c r="E156" s="7"/>
      <c r="F156" s="7"/>
      <c r="G156" s="7"/>
      <c r="H156" s="7"/>
      <c r="I156" s="7"/>
      <c r="J156" s="7"/>
      <c r="K156" s="7"/>
      <c r="L156" s="9" t="s">
        <v>216</v>
      </c>
      <c r="M156" s="32">
        <v>89.4</v>
      </c>
      <c r="N156" s="32">
        <v>82.1</v>
      </c>
      <c r="O156" s="32">
        <v>80</v>
      </c>
      <c r="P156" s="32">
        <v>83.8</v>
      </c>
      <c r="Q156" s="32">
        <v>84.9</v>
      </c>
      <c r="R156" s="32">
        <v>73.5</v>
      </c>
      <c r="S156" s="32">
        <v>99.8</v>
      </c>
      <c r="T156" s="32">
        <v>95.9</v>
      </c>
      <c r="U156" s="32">
        <v>84.4</v>
      </c>
    </row>
    <row r="157" spans="1:21" ht="16.5" customHeight="1" x14ac:dyDescent="0.25">
      <c r="A157" s="7"/>
      <c r="B157" s="7"/>
      <c r="C157" s="7"/>
      <c r="D157" s="7" t="s">
        <v>452</v>
      </c>
      <c r="E157" s="7"/>
      <c r="F157" s="7"/>
      <c r="G157" s="7"/>
      <c r="H157" s="7"/>
      <c r="I157" s="7"/>
      <c r="J157" s="7"/>
      <c r="K157" s="7"/>
      <c r="L157" s="9" t="s">
        <v>216</v>
      </c>
      <c r="M157" s="32">
        <v>86.7</v>
      </c>
      <c r="N157" s="32">
        <v>89.6</v>
      </c>
      <c r="O157" s="32">
        <v>83.5</v>
      </c>
      <c r="P157" s="32">
        <v>84.4</v>
      </c>
      <c r="Q157" s="32">
        <v>79.400000000000006</v>
      </c>
      <c r="R157" s="32">
        <v>76</v>
      </c>
      <c r="S157" s="32">
        <v>98.9</v>
      </c>
      <c r="T157" s="32">
        <v>82.3</v>
      </c>
      <c r="U157" s="32">
        <v>86</v>
      </c>
    </row>
    <row r="158" spans="1:21" ht="16.5" customHeight="1" x14ac:dyDescent="0.25">
      <c r="A158" s="7"/>
      <c r="B158" s="7"/>
      <c r="C158" s="7"/>
      <c r="D158" s="7" t="s">
        <v>453</v>
      </c>
      <c r="E158" s="7"/>
      <c r="F158" s="7"/>
      <c r="G158" s="7"/>
      <c r="H158" s="7"/>
      <c r="I158" s="7"/>
      <c r="J158" s="7"/>
      <c r="K158" s="7"/>
      <c r="L158" s="9" t="s">
        <v>216</v>
      </c>
      <c r="M158" s="32">
        <v>88.9</v>
      </c>
      <c r="N158" s="32">
        <v>86.3</v>
      </c>
      <c r="O158" s="32">
        <v>82.2</v>
      </c>
      <c r="P158" s="32">
        <v>84.6</v>
      </c>
      <c r="Q158" s="32">
        <v>85.2</v>
      </c>
      <c r="R158" s="32">
        <v>75.900000000000006</v>
      </c>
      <c r="S158" s="29">
        <v>100</v>
      </c>
      <c r="T158" s="32">
        <v>89.9</v>
      </c>
      <c r="U158" s="32">
        <v>86</v>
      </c>
    </row>
    <row r="159" spans="1:21" ht="16.5" customHeight="1" x14ac:dyDescent="0.25">
      <c r="A159" s="7"/>
      <c r="B159" s="7"/>
      <c r="C159" s="7" t="s">
        <v>596</v>
      </c>
      <c r="D159" s="7"/>
      <c r="E159" s="7"/>
      <c r="F159" s="7"/>
      <c r="G159" s="7"/>
      <c r="H159" s="7"/>
      <c r="I159" s="7"/>
      <c r="J159" s="7"/>
      <c r="K159" s="7"/>
      <c r="L159" s="9"/>
      <c r="M159" s="10"/>
      <c r="N159" s="10"/>
      <c r="O159" s="10"/>
      <c r="P159" s="10"/>
      <c r="Q159" s="10"/>
      <c r="R159" s="10"/>
      <c r="S159" s="10"/>
      <c r="T159" s="10"/>
      <c r="U159" s="10"/>
    </row>
    <row r="160" spans="1:21" ht="16.5" customHeight="1" x14ac:dyDescent="0.25">
      <c r="A160" s="7"/>
      <c r="B160" s="7"/>
      <c r="C160" s="7"/>
      <c r="D160" s="7" t="s">
        <v>451</v>
      </c>
      <c r="E160" s="7"/>
      <c r="F160" s="7"/>
      <c r="G160" s="7"/>
      <c r="H160" s="7"/>
      <c r="I160" s="7"/>
      <c r="J160" s="7"/>
      <c r="K160" s="7"/>
      <c r="L160" s="9" t="s">
        <v>216</v>
      </c>
      <c r="M160" s="32">
        <v>56.6</v>
      </c>
      <c r="N160" s="32">
        <v>48.9</v>
      </c>
      <c r="O160" s="32">
        <v>48.4</v>
      </c>
      <c r="P160" s="32">
        <v>44.1</v>
      </c>
      <c r="Q160" s="32">
        <v>53.8</v>
      </c>
      <c r="R160" s="32">
        <v>31</v>
      </c>
      <c r="S160" s="32">
        <v>56.7</v>
      </c>
      <c r="T160" s="32">
        <v>43.6</v>
      </c>
      <c r="U160" s="32">
        <v>51.3</v>
      </c>
    </row>
    <row r="161" spans="1:21" ht="16.5" customHeight="1" x14ac:dyDescent="0.25">
      <c r="A161" s="7"/>
      <c r="B161" s="7"/>
      <c r="C161" s="7"/>
      <c r="D161" s="7" t="s">
        <v>452</v>
      </c>
      <c r="E161" s="7"/>
      <c r="F161" s="7"/>
      <c r="G161" s="7"/>
      <c r="H161" s="7"/>
      <c r="I161" s="7"/>
      <c r="J161" s="7"/>
      <c r="K161" s="7"/>
      <c r="L161" s="9" t="s">
        <v>216</v>
      </c>
      <c r="M161" s="32">
        <v>57.1</v>
      </c>
      <c r="N161" s="32">
        <v>51.3</v>
      </c>
      <c r="O161" s="32">
        <v>48.1</v>
      </c>
      <c r="P161" s="32">
        <v>50.2</v>
      </c>
      <c r="Q161" s="32">
        <v>46.5</v>
      </c>
      <c r="R161" s="32">
        <v>38.200000000000003</v>
      </c>
      <c r="S161" s="32">
        <v>86.1</v>
      </c>
      <c r="T161" s="32">
        <v>46.8</v>
      </c>
      <c r="U161" s="32">
        <v>52.9</v>
      </c>
    </row>
    <row r="162" spans="1:21" ht="16.5" customHeight="1" x14ac:dyDescent="0.25">
      <c r="A162" s="7"/>
      <c r="B162" s="7"/>
      <c r="C162" s="7"/>
      <c r="D162" s="7" t="s">
        <v>453</v>
      </c>
      <c r="E162" s="7"/>
      <c r="F162" s="7"/>
      <c r="G162" s="7"/>
      <c r="H162" s="7"/>
      <c r="I162" s="7"/>
      <c r="J162" s="7"/>
      <c r="K162" s="7"/>
      <c r="L162" s="9" t="s">
        <v>216</v>
      </c>
      <c r="M162" s="32">
        <v>57.3</v>
      </c>
      <c r="N162" s="32">
        <v>50.5</v>
      </c>
      <c r="O162" s="32">
        <v>48.5</v>
      </c>
      <c r="P162" s="32">
        <v>47.3</v>
      </c>
      <c r="Q162" s="32">
        <v>52.4</v>
      </c>
      <c r="R162" s="32">
        <v>35.299999999999997</v>
      </c>
      <c r="S162" s="32">
        <v>71.5</v>
      </c>
      <c r="T162" s="32">
        <v>45</v>
      </c>
      <c r="U162" s="32">
        <v>52.6</v>
      </c>
    </row>
    <row r="163" spans="1:21" ht="16.5" customHeight="1" x14ac:dyDescent="0.25">
      <c r="A163" s="7"/>
      <c r="B163" s="7"/>
      <c r="C163" s="7" t="s">
        <v>597</v>
      </c>
      <c r="D163" s="7"/>
      <c r="E163" s="7"/>
      <c r="F163" s="7"/>
      <c r="G163" s="7"/>
      <c r="H163" s="7"/>
      <c r="I163" s="7"/>
      <c r="J163" s="7"/>
      <c r="K163" s="7"/>
      <c r="L163" s="9"/>
      <c r="M163" s="10"/>
      <c r="N163" s="10"/>
      <c r="O163" s="10"/>
      <c r="P163" s="10"/>
      <c r="Q163" s="10"/>
      <c r="R163" s="10"/>
      <c r="S163" s="10"/>
      <c r="T163" s="10"/>
      <c r="U163" s="10"/>
    </row>
    <row r="164" spans="1:21" ht="16.5" customHeight="1" x14ac:dyDescent="0.25">
      <c r="A164" s="7"/>
      <c r="B164" s="7"/>
      <c r="C164" s="7"/>
      <c r="D164" s="7" t="s">
        <v>451</v>
      </c>
      <c r="E164" s="7"/>
      <c r="F164" s="7"/>
      <c r="G164" s="7"/>
      <c r="H164" s="7"/>
      <c r="I164" s="7"/>
      <c r="J164" s="7"/>
      <c r="K164" s="7"/>
      <c r="L164" s="9" t="s">
        <v>216</v>
      </c>
      <c r="M164" s="32">
        <v>83.2</v>
      </c>
      <c r="N164" s="32">
        <v>75.900000000000006</v>
      </c>
      <c r="O164" s="32">
        <v>69.599999999999994</v>
      </c>
      <c r="P164" s="32">
        <v>75.2</v>
      </c>
      <c r="Q164" s="32">
        <v>85.8</v>
      </c>
      <c r="R164" s="32">
        <v>78.7</v>
      </c>
      <c r="S164" s="32">
        <v>97.8</v>
      </c>
      <c r="T164" s="32">
        <v>86.7</v>
      </c>
      <c r="U164" s="32">
        <v>78</v>
      </c>
    </row>
    <row r="165" spans="1:21" ht="16.5" customHeight="1" x14ac:dyDescent="0.25">
      <c r="A165" s="7"/>
      <c r="B165" s="7"/>
      <c r="C165" s="7"/>
      <c r="D165" s="7" t="s">
        <v>452</v>
      </c>
      <c r="E165" s="7"/>
      <c r="F165" s="7"/>
      <c r="G165" s="7"/>
      <c r="H165" s="7"/>
      <c r="I165" s="7"/>
      <c r="J165" s="7"/>
      <c r="K165" s="7"/>
      <c r="L165" s="9" t="s">
        <v>216</v>
      </c>
      <c r="M165" s="32">
        <v>83.7</v>
      </c>
      <c r="N165" s="32">
        <v>82.5</v>
      </c>
      <c r="O165" s="32">
        <v>75.8</v>
      </c>
      <c r="P165" s="32">
        <v>76.5</v>
      </c>
      <c r="Q165" s="32">
        <v>82.8</v>
      </c>
      <c r="R165" s="32">
        <v>77.900000000000006</v>
      </c>
      <c r="S165" s="32">
        <v>93.1</v>
      </c>
      <c r="T165" s="32">
        <v>82.7</v>
      </c>
      <c r="U165" s="32">
        <v>81.099999999999994</v>
      </c>
    </row>
    <row r="166" spans="1:21" ht="16.5" customHeight="1" x14ac:dyDescent="0.25">
      <c r="A166" s="7"/>
      <c r="B166" s="7"/>
      <c r="C166" s="7"/>
      <c r="D166" s="7" t="s">
        <v>453</v>
      </c>
      <c r="E166" s="7"/>
      <c r="F166" s="7"/>
      <c r="G166" s="7"/>
      <c r="H166" s="7"/>
      <c r="I166" s="7"/>
      <c r="J166" s="7"/>
      <c r="K166" s="7"/>
      <c r="L166" s="9" t="s">
        <v>216</v>
      </c>
      <c r="M166" s="32">
        <v>84.3</v>
      </c>
      <c r="N166" s="32">
        <v>79.2</v>
      </c>
      <c r="O166" s="32">
        <v>72.400000000000006</v>
      </c>
      <c r="P166" s="32">
        <v>76.2</v>
      </c>
      <c r="Q166" s="32">
        <v>86.5</v>
      </c>
      <c r="R166" s="32">
        <v>80.400000000000006</v>
      </c>
      <c r="S166" s="32">
        <v>96.8</v>
      </c>
      <c r="T166" s="32">
        <v>85.6</v>
      </c>
      <c r="U166" s="32">
        <v>80</v>
      </c>
    </row>
    <row r="167" spans="1:21" ht="16.5" customHeight="1" x14ac:dyDescent="0.25">
      <c r="A167" s="7" t="s">
        <v>326</v>
      </c>
      <c r="B167" s="7"/>
      <c r="C167" s="7"/>
      <c r="D167" s="7"/>
      <c r="E167" s="7"/>
      <c r="F167" s="7"/>
      <c r="G167" s="7"/>
      <c r="H167" s="7"/>
      <c r="I167" s="7"/>
      <c r="J167" s="7"/>
      <c r="K167" s="7"/>
      <c r="L167" s="9"/>
      <c r="M167" s="10"/>
      <c r="N167" s="10"/>
      <c r="O167" s="10"/>
      <c r="P167" s="10"/>
      <c r="Q167" s="10"/>
      <c r="R167" s="10"/>
      <c r="S167" s="10"/>
      <c r="T167" s="10"/>
      <c r="U167" s="10"/>
    </row>
    <row r="168" spans="1:21" ht="16.5" customHeight="1" x14ac:dyDescent="0.25">
      <c r="A168" s="7"/>
      <c r="B168" s="7" t="s">
        <v>315</v>
      </c>
      <c r="C168" s="7"/>
      <c r="D168" s="7"/>
      <c r="E168" s="7"/>
      <c r="F168" s="7"/>
      <c r="G168" s="7"/>
      <c r="H168" s="7"/>
      <c r="I168" s="7"/>
      <c r="J168" s="7"/>
      <c r="K168" s="7"/>
      <c r="L168" s="9"/>
      <c r="M168" s="10"/>
      <c r="N168" s="10"/>
      <c r="O168" s="10"/>
      <c r="P168" s="10"/>
      <c r="Q168" s="10"/>
      <c r="R168" s="10"/>
      <c r="S168" s="10"/>
      <c r="T168" s="10"/>
      <c r="U168" s="10"/>
    </row>
    <row r="169" spans="1:21" ht="16.5" customHeight="1" x14ac:dyDescent="0.25">
      <c r="A169" s="7"/>
      <c r="B169" s="7"/>
      <c r="C169" s="7" t="s">
        <v>591</v>
      </c>
      <c r="D169" s="7"/>
      <c r="E169" s="7"/>
      <c r="F169" s="7"/>
      <c r="G169" s="7"/>
      <c r="H169" s="7"/>
      <c r="I169" s="7"/>
      <c r="J169" s="7"/>
      <c r="K169" s="7"/>
      <c r="L169" s="9"/>
      <c r="M169" s="10"/>
      <c r="N169" s="10"/>
      <c r="O169" s="10"/>
      <c r="P169" s="10"/>
      <c r="Q169" s="10"/>
      <c r="R169" s="10"/>
      <c r="S169" s="10"/>
      <c r="T169" s="10"/>
      <c r="U169" s="10"/>
    </row>
    <row r="170" spans="1:21" ht="16.5" customHeight="1" x14ac:dyDescent="0.25">
      <c r="A170" s="7"/>
      <c r="B170" s="7"/>
      <c r="C170" s="7"/>
      <c r="D170" s="7" t="s">
        <v>451</v>
      </c>
      <c r="E170" s="7"/>
      <c r="F170" s="7"/>
      <c r="G170" s="7"/>
      <c r="H170" s="7"/>
      <c r="I170" s="7"/>
      <c r="J170" s="7"/>
      <c r="K170" s="7"/>
      <c r="L170" s="9" t="s">
        <v>317</v>
      </c>
      <c r="M170" s="21">
        <v>27218</v>
      </c>
      <c r="N170" s="21">
        <v>19521</v>
      </c>
      <c r="O170" s="21">
        <v>11607</v>
      </c>
      <c r="P170" s="23">
        <v>4400</v>
      </c>
      <c r="Q170" s="23">
        <v>8787</v>
      </c>
      <c r="R170" s="23">
        <v>1304</v>
      </c>
      <c r="S170" s="23">
        <v>1931</v>
      </c>
      <c r="T170" s="20">
        <v>630</v>
      </c>
      <c r="U170" s="21">
        <v>75398</v>
      </c>
    </row>
    <row r="171" spans="1:21" ht="16.5" customHeight="1" x14ac:dyDescent="0.25">
      <c r="A171" s="7"/>
      <c r="B171" s="7"/>
      <c r="C171" s="7"/>
      <c r="D171" s="7" t="s">
        <v>452</v>
      </c>
      <c r="E171" s="7"/>
      <c r="F171" s="7"/>
      <c r="G171" s="7"/>
      <c r="H171" s="7"/>
      <c r="I171" s="7"/>
      <c r="J171" s="7"/>
      <c r="K171" s="7"/>
      <c r="L171" s="9" t="s">
        <v>317</v>
      </c>
      <c r="M171" s="21">
        <v>10895</v>
      </c>
      <c r="N171" s="23">
        <v>8329</v>
      </c>
      <c r="O171" s="23">
        <v>5134</v>
      </c>
      <c r="P171" s="23">
        <v>1712</v>
      </c>
      <c r="Q171" s="23">
        <v>3522</v>
      </c>
      <c r="R171" s="20">
        <v>577</v>
      </c>
      <c r="S171" s="20">
        <v>809</v>
      </c>
      <c r="T171" s="20">
        <v>251</v>
      </c>
      <c r="U171" s="21">
        <v>31229</v>
      </c>
    </row>
    <row r="172" spans="1:21" ht="16.5" customHeight="1" x14ac:dyDescent="0.25">
      <c r="A172" s="7"/>
      <c r="B172" s="7"/>
      <c r="C172" s="7"/>
      <c r="D172" s="7" t="s">
        <v>592</v>
      </c>
      <c r="E172" s="7"/>
      <c r="F172" s="7"/>
      <c r="G172" s="7"/>
      <c r="H172" s="7"/>
      <c r="I172" s="7"/>
      <c r="J172" s="7"/>
      <c r="K172" s="7"/>
      <c r="L172" s="9" t="s">
        <v>317</v>
      </c>
      <c r="M172" s="20">
        <v>671</v>
      </c>
      <c r="N172" s="20">
        <v>518</v>
      </c>
      <c r="O172" s="20">
        <v>176</v>
      </c>
      <c r="P172" s="34">
        <v>35</v>
      </c>
      <c r="Q172" s="20">
        <v>112</v>
      </c>
      <c r="R172" s="20">
        <v>147</v>
      </c>
      <c r="S172" s="34">
        <v>17</v>
      </c>
      <c r="T172" s="17" t="s">
        <v>337</v>
      </c>
      <c r="U172" s="23">
        <v>1678</v>
      </c>
    </row>
    <row r="173" spans="1:21" ht="16.5" customHeight="1" x14ac:dyDescent="0.25">
      <c r="A173" s="7"/>
      <c r="B173" s="7"/>
      <c r="C173" s="7"/>
      <c r="D173" s="7" t="s">
        <v>453</v>
      </c>
      <c r="E173" s="7"/>
      <c r="F173" s="7"/>
      <c r="G173" s="7"/>
      <c r="H173" s="7"/>
      <c r="I173" s="7"/>
      <c r="J173" s="7"/>
      <c r="K173" s="7"/>
      <c r="L173" s="9" t="s">
        <v>317</v>
      </c>
      <c r="M173" s="21">
        <v>38784</v>
      </c>
      <c r="N173" s="21">
        <v>28368</v>
      </c>
      <c r="O173" s="21">
        <v>16917</v>
      </c>
      <c r="P173" s="23">
        <v>6147</v>
      </c>
      <c r="Q173" s="21">
        <v>12421</v>
      </c>
      <c r="R173" s="23">
        <v>2028</v>
      </c>
      <c r="S173" s="23">
        <v>2757</v>
      </c>
      <c r="T173" s="20">
        <v>883</v>
      </c>
      <c r="U173" s="18">
        <v>108305</v>
      </c>
    </row>
    <row r="174" spans="1:21" ht="16.5" customHeight="1" x14ac:dyDescent="0.25">
      <c r="A174" s="7"/>
      <c r="B174" s="7"/>
      <c r="C174" s="7" t="s">
        <v>593</v>
      </c>
      <c r="D174" s="7"/>
      <c r="E174" s="7"/>
      <c r="F174" s="7"/>
      <c r="G174" s="7"/>
      <c r="H174" s="7"/>
      <c r="I174" s="7"/>
      <c r="J174" s="7"/>
      <c r="K174" s="7"/>
      <c r="L174" s="9"/>
      <c r="M174" s="10"/>
      <c r="N174" s="10"/>
      <c r="O174" s="10"/>
      <c r="P174" s="10"/>
      <c r="Q174" s="10"/>
      <c r="R174" s="10"/>
      <c r="S174" s="10"/>
      <c r="T174" s="10"/>
      <c r="U174" s="10"/>
    </row>
    <row r="175" spans="1:21" ht="16.5" customHeight="1" x14ac:dyDescent="0.25">
      <c r="A175" s="7"/>
      <c r="B175" s="7"/>
      <c r="C175" s="7"/>
      <c r="D175" s="7" t="s">
        <v>451</v>
      </c>
      <c r="E175" s="7"/>
      <c r="F175" s="7"/>
      <c r="G175" s="7"/>
      <c r="H175" s="7"/>
      <c r="I175" s="7"/>
      <c r="J175" s="7"/>
      <c r="K175" s="7"/>
      <c r="L175" s="9" t="s">
        <v>317</v>
      </c>
      <c r="M175" s="21">
        <v>11796</v>
      </c>
      <c r="N175" s="23">
        <v>7087</v>
      </c>
      <c r="O175" s="23">
        <v>5314</v>
      </c>
      <c r="P175" s="23">
        <v>2188</v>
      </c>
      <c r="Q175" s="23">
        <v>2913</v>
      </c>
      <c r="R175" s="23">
        <v>1086</v>
      </c>
      <c r="S175" s="20">
        <v>778</v>
      </c>
      <c r="T175" s="20">
        <v>193</v>
      </c>
      <c r="U175" s="21">
        <v>31355</v>
      </c>
    </row>
    <row r="176" spans="1:21" ht="16.5" customHeight="1" x14ac:dyDescent="0.25">
      <c r="A176" s="7"/>
      <c r="B176" s="7"/>
      <c r="C176" s="7"/>
      <c r="D176" s="7" t="s">
        <v>452</v>
      </c>
      <c r="E176" s="7"/>
      <c r="F176" s="7"/>
      <c r="G176" s="7"/>
      <c r="H176" s="7"/>
      <c r="I176" s="7"/>
      <c r="J176" s="7"/>
      <c r="K176" s="7"/>
      <c r="L176" s="9" t="s">
        <v>317</v>
      </c>
      <c r="M176" s="23">
        <v>5971</v>
      </c>
      <c r="N176" s="23">
        <v>3860</v>
      </c>
      <c r="O176" s="23">
        <v>2716</v>
      </c>
      <c r="P176" s="20">
        <v>988</v>
      </c>
      <c r="Q176" s="23">
        <v>1441</v>
      </c>
      <c r="R176" s="20">
        <v>582</v>
      </c>
      <c r="S176" s="20">
        <v>389</v>
      </c>
      <c r="T176" s="20">
        <v>130</v>
      </c>
      <c r="U176" s="21">
        <v>16077</v>
      </c>
    </row>
    <row r="177" spans="1:21" ht="16.5" customHeight="1" x14ac:dyDescent="0.25">
      <c r="A177" s="7"/>
      <c r="B177" s="7"/>
      <c r="C177" s="7"/>
      <c r="D177" s="7" t="s">
        <v>592</v>
      </c>
      <c r="E177" s="7"/>
      <c r="F177" s="7"/>
      <c r="G177" s="7"/>
      <c r="H177" s="7"/>
      <c r="I177" s="7"/>
      <c r="J177" s="7"/>
      <c r="K177" s="7"/>
      <c r="L177" s="9" t="s">
        <v>317</v>
      </c>
      <c r="M177" s="20">
        <v>107</v>
      </c>
      <c r="N177" s="34">
        <v>72</v>
      </c>
      <c r="O177" s="34">
        <v>37</v>
      </c>
      <c r="P177" s="34">
        <v>11</v>
      </c>
      <c r="Q177" s="20">
        <v>122</v>
      </c>
      <c r="R177" s="34">
        <v>13</v>
      </c>
      <c r="S177" s="17" t="s">
        <v>337</v>
      </c>
      <c r="T177" s="17" t="s">
        <v>337</v>
      </c>
      <c r="U177" s="20">
        <v>374</v>
      </c>
    </row>
    <row r="178" spans="1:21" ht="16.5" customHeight="1" x14ac:dyDescent="0.25">
      <c r="A178" s="7"/>
      <c r="B178" s="7"/>
      <c r="C178" s="7"/>
      <c r="D178" s="7" t="s">
        <v>453</v>
      </c>
      <c r="E178" s="7"/>
      <c r="F178" s="7"/>
      <c r="G178" s="7"/>
      <c r="H178" s="7"/>
      <c r="I178" s="7"/>
      <c r="J178" s="7"/>
      <c r="K178" s="7"/>
      <c r="L178" s="9" t="s">
        <v>317</v>
      </c>
      <c r="M178" s="21">
        <v>17874</v>
      </c>
      <c r="N178" s="21">
        <v>11019</v>
      </c>
      <c r="O178" s="23">
        <v>8067</v>
      </c>
      <c r="P178" s="23">
        <v>3187</v>
      </c>
      <c r="Q178" s="23">
        <v>4476</v>
      </c>
      <c r="R178" s="23">
        <v>1681</v>
      </c>
      <c r="S178" s="23">
        <v>1176</v>
      </c>
      <c r="T178" s="20">
        <v>326</v>
      </c>
      <c r="U178" s="21">
        <v>47806</v>
      </c>
    </row>
    <row r="179" spans="1:21" ht="16.5" customHeight="1" x14ac:dyDescent="0.25">
      <c r="A179" s="7"/>
      <c r="B179" s="7"/>
      <c r="C179" s="7" t="s">
        <v>594</v>
      </c>
      <c r="D179" s="7"/>
      <c r="E179" s="7"/>
      <c r="F179" s="7"/>
      <c r="G179" s="7"/>
      <c r="H179" s="7"/>
      <c r="I179" s="7"/>
      <c r="J179" s="7"/>
      <c r="K179" s="7"/>
      <c r="L179" s="9"/>
      <c r="M179" s="10"/>
      <c r="N179" s="10"/>
      <c r="O179" s="10"/>
      <c r="P179" s="10"/>
      <c r="Q179" s="10"/>
      <c r="R179" s="10"/>
      <c r="S179" s="10"/>
      <c r="T179" s="10"/>
      <c r="U179" s="10"/>
    </row>
    <row r="180" spans="1:21" ht="16.5" customHeight="1" x14ac:dyDescent="0.25">
      <c r="A180" s="7"/>
      <c r="B180" s="7"/>
      <c r="C180" s="7"/>
      <c r="D180" s="7" t="s">
        <v>451</v>
      </c>
      <c r="E180" s="7"/>
      <c r="F180" s="7"/>
      <c r="G180" s="7"/>
      <c r="H180" s="7"/>
      <c r="I180" s="7"/>
      <c r="J180" s="7"/>
      <c r="K180" s="7"/>
      <c r="L180" s="9" t="s">
        <v>317</v>
      </c>
      <c r="M180" s="21">
        <v>10402</v>
      </c>
      <c r="N180" s="23">
        <v>8420</v>
      </c>
      <c r="O180" s="23">
        <v>5754</v>
      </c>
      <c r="P180" s="23">
        <v>1673</v>
      </c>
      <c r="Q180" s="23">
        <v>2395</v>
      </c>
      <c r="R180" s="20">
        <v>777</v>
      </c>
      <c r="S180" s="20">
        <v>646</v>
      </c>
      <c r="T180" s="20">
        <v>302</v>
      </c>
      <c r="U180" s="21">
        <v>30369</v>
      </c>
    </row>
    <row r="181" spans="1:21" ht="16.5" customHeight="1" x14ac:dyDescent="0.25">
      <c r="A181" s="7"/>
      <c r="B181" s="7"/>
      <c r="C181" s="7"/>
      <c r="D181" s="7" t="s">
        <v>452</v>
      </c>
      <c r="E181" s="7"/>
      <c r="F181" s="7"/>
      <c r="G181" s="7"/>
      <c r="H181" s="7"/>
      <c r="I181" s="7"/>
      <c r="J181" s="7"/>
      <c r="K181" s="7"/>
      <c r="L181" s="9" t="s">
        <v>317</v>
      </c>
      <c r="M181" s="23">
        <v>7669</v>
      </c>
      <c r="N181" s="23">
        <v>6934</v>
      </c>
      <c r="O181" s="23">
        <v>4165</v>
      </c>
      <c r="P181" s="23">
        <v>1381</v>
      </c>
      <c r="Q181" s="23">
        <v>1630</v>
      </c>
      <c r="R181" s="20">
        <v>551</v>
      </c>
      <c r="S181" s="20">
        <v>535</v>
      </c>
      <c r="T181" s="20">
        <v>187</v>
      </c>
      <c r="U181" s="21">
        <v>23052</v>
      </c>
    </row>
    <row r="182" spans="1:21" ht="16.5" customHeight="1" x14ac:dyDescent="0.25">
      <c r="A182" s="7"/>
      <c r="B182" s="7"/>
      <c r="C182" s="7"/>
      <c r="D182" s="7" t="s">
        <v>592</v>
      </c>
      <c r="E182" s="7"/>
      <c r="F182" s="7"/>
      <c r="G182" s="7"/>
      <c r="H182" s="7"/>
      <c r="I182" s="7"/>
      <c r="J182" s="7"/>
      <c r="K182" s="7"/>
      <c r="L182" s="9" t="s">
        <v>317</v>
      </c>
      <c r="M182" s="20">
        <v>130</v>
      </c>
      <c r="N182" s="34">
        <v>81</v>
      </c>
      <c r="O182" s="34">
        <v>57</v>
      </c>
      <c r="P182" s="34">
        <v>25</v>
      </c>
      <c r="Q182" s="20">
        <v>205</v>
      </c>
      <c r="R182" s="34">
        <v>12</v>
      </c>
      <c r="S182" s="17" t="s">
        <v>337</v>
      </c>
      <c r="T182" s="17" t="s">
        <v>337</v>
      </c>
      <c r="U182" s="20">
        <v>523</v>
      </c>
    </row>
    <row r="183" spans="1:21" ht="16.5" customHeight="1" x14ac:dyDescent="0.25">
      <c r="A183" s="7"/>
      <c r="B183" s="7"/>
      <c r="C183" s="7"/>
      <c r="D183" s="7" t="s">
        <v>453</v>
      </c>
      <c r="E183" s="7"/>
      <c r="F183" s="7"/>
      <c r="G183" s="7"/>
      <c r="H183" s="7"/>
      <c r="I183" s="7"/>
      <c r="J183" s="7"/>
      <c r="K183" s="7"/>
      <c r="L183" s="9" t="s">
        <v>317</v>
      </c>
      <c r="M183" s="21">
        <v>18201</v>
      </c>
      <c r="N183" s="21">
        <v>15435</v>
      </c>
      <c r="O183" s="23">
        <v>9976</v>
      </c>
      <c r="P183" s="23">
        <v>3079</v>
      </c>
      <c r="Q183" s="23">
        <v>4230</v>
      </c>
      <c r="R183" s="23">
        <v>1340</v>
      </c>
      <c r="S183" s="23">
        <v>1190</v>
      </c>
      <c r="T183" s="20">
        <v>493</v>
      </c>
      <c r="U183" s="21">
        <v>53944</v>
      </c>
    </row>
    <row r="184" spans="1:21" ht="16.5" customHeight="1" x14ac:dyDescent="0.25">
      <c r="A184" s="7"/>
      <c r="B184" s="7"/>
      <c r="C184" s="7" t="s">
        <v>595</v>
      </c>
      <c r="D184" s="7"/>
      <c r="E184" s="7"/>
      <c r="F184" s="7"/>
      <c r="G184" s="7"/>
      <c r="H184" s="7"/>
      <c r="I184" s="7"/>
      <c r="J184" s="7"/>
      <c r="K184" s="7"/>
      <c r="L184" s="9"/>
      <c r="M184" s="10"/>
      <c r="N184" s="10"/>
      <c r="O184" s="10"/>
      <c r="P184" s="10"/>
      <c r="Q184" s="10"/>
      <c r="R184" s="10"/>
      <c r="S184" s="10"/>
      <c r="T184" s="10"/>
      <c r="U184" s="10"/>
    </row>
    <row r="185" spans="1:21" ht="16.5" customHeight="1" x14ac:dyDescent="0.25">
      <c r="A185" s="7"/>
      <c r="B185" s="7"/>
      <c r="C185" s="7"/>
      <c r="D185" s="7" t="s">
        <v>451</v>
      </c>
      <c r="E185" s="7"/>
      <c r="F185" s="7"/>
      <c r="G185" s="7"/>
      <c r="H185" s="7"/>
      <c r="I185" s="7"/>
      <c r="J185" s="7"/>
      <c r="K185" s="7"/>
      <c r="L185" s="9" t="s">
        <v>317</v>
      </c>
      <c r="M185" s="21">
        <v>12533</v>
      </c>
      <c r="N185" s="23">
        <v>9484</v>
      </c>
      <c r="O185" s="23">
        <v>7059</v>
      </c>
      <c r="P185" s="23">
        <v>1730</v>
      </c>
      <c r="Q185" s="23">
        <v>3274</v>
      </c>
      <c r="R185" s="20">
        <v>745</v>
      </c>
      <c r="S185" s="20">
        <v>749</v>
      </c>
      <c r="T185" s="20">
        <v>315</v>
      </c>
      <c r="U185" s="21">
        <v>35889</v>
      </c>
    </row>
    <row r="186" spans="1:21" ht="16.5" customHeight="1" x14ac:dyDescent="0.25">
      <c r="A186" s="7"/>
      <c r="B186" s="7"/>
      <c r="C186" s="7"/>
      <c r="D186" s="7" t="s">
        <v>452</v>
      </c>
      <c r="E186" s="7"/>
      <c r="F186" s="7"/>
      <c r="G186" s="7"/>
      <c r="H186" s="7"/>
      <c r="I186" s="7"/>
      <c r="J186" s="7"/>
      <c r="K186" s="7"/>
      <c r="L186" s="9" t="s">
        <v>317</v>
      </c>
      <c r="M186" s="21">
        <v>10706</v>
      </c>
      <c r="N186" s="23">
        <v>9794</v>
      </c>
      <c r="O186" s="23">
        <v>5887</v>
      </c>
      <c r="P186" s="23">
        <v>1688</v>
      </c>
      <c r="Q186" s="23">
        <v>2624</v>
      </c>
      <c r="R186" s="20">
        <v>637</v>
      </c>
      <c r="S186" s="20">
        <v>781</v>
      </c>
      <c r="T186" s="20">
        <v>233</v>
      </c>
      <c r="U186" s="21">
        <v>32350</v>
      </c>
    </row>
    <row r="187" spans="1:21" ht="16.5" customHeight="1" x14ac:dyDescent="0.25">
      <c r="A187" s="7"/>
      <c r="B187" s="7"/>
      <c r="C187" s="7"/>
      <c r="D187" s="7" t="s">
        <v>592</v>
      </c>
      <c r="E187" s="7"/>
      <c r="F187" s="7"/>
      <c r="G187" s="7"/>
      <c r="H187" s="7"/>
      <c r="I187" s="7"/>
      <c r="J187" s="7"/>
      <c r="K187" s="7"/>
      <c r="L187" s="9" t="s">
        <v>317</v>
      </c>
      <c r="M187" s="20">
        <v>179</v>
      </c>
      <c r="N187" s="20">
        <v>105</v>
      </c>
      <c r="O187" s="34">
        <v>78</v>
      </c>
      <c r="P187" s="34">
        <v>36</v>
      </c>
      <c r="Q187" s="20">
        <v>307</v>
      </c>
      <c r="R187" s="34">
        <v>31</v>
      </c>
      <c r="S187" s="17" t="s">
        <v>337</v>
      </c>
      <c r="T187" s="17" t="s">
        <v>337</v>
      </c>
      <c r="U187" s="20">
        <v>745</v>
      </c>
    </row>
    <row r="188" spans="1:21" ht="16.5" customHeight="1" x14ac:dyDescent="0.25">
      <c r="A188" s="7"/>
      <c r="B188" s="7"/>
      <c r="C188" s="7"/>
      <c r="D188" s="7" t="s">
        <v>453</v>
      </c>
      <c r="E188" s="7"/>
      <c r="F188" s="7"/>
      <c r="G188" s="7"/>
      <c r="H188" s="7"/>
      <c r="I188" s="7"/>
      <c r="J188" s="7"/>
      <c r="K188" s="7"/>
      <c r="L188" s="9" t="s">
        <v>317</v>
      </c>
      <c r="M188" s="21">
        <v>23418</v>
      </c>
      <c r="N188" s="21">
        <v>19383</v>
      </c>
      <c r="O188" s="21">
        <v>13024</v>
      </c>
      <c r="P188" s="23">
        <v>3454</v>
      </c>
      <c r="Q188" s="23">
        <v>6205</v>
      </c>
      <c r="R188" s="23">
        <v>1413</v>
      </c>
      <c r="S188" s="23">
        <v>1538</v>
      </c>
      <c r="T188" s="20">
        <v>549</v>
      </c>
      <c r="U188" s="21">
        <v>68984</v>
      </c>
    </row>
    <row r="189" spans="1:21" ht="16.5" customHeight="1" x14ac:dyDescent="0.25">
      <c r="A189" s="7"/>
      <c r="B189" s="7"/>
      <c r="C189" s="7" t="s">
        <v>596</v>
      </c>
      <c r="D189" s="7"/>
      <c r="E189" s="7"/>
      <c r="F189" s="7"/>
      <c r="G189" s="7"/>
      <c r="H189" s="7"/>
      <c r="I189" s="7"/>
      <c r="J189" s="7"/>
      <c r="K189" s="7"/>
      <c r="L189" s="9"/>
      <c r="M189" s="10"/>
      <c r="N189" s="10"/>
      <c r="O189" s="10"/>
      <c r="P189" s="10"/>
      <c r="Q189" s="10"/>
      <c r="R189" s="10"/>
      <c r="S189" s="10"/>
      <c r="T189" s="10"/>
      <c r="U189" s="10"/>
    </row>
    <row r="190" spans="1:21" ht="16.5" customHeight="1" x14ac:dyDescent="0.25">
      <c r="A190" s="7"/>
      <c r="B190" s="7"/>
      <c r="C190" s="7"/>
      <c r="D190" s="7" t="s">
        <v>451</v>
      </c>
      <c r="E190" s="7"/>
      <c r="F190" s="7"/>
      <c r="G190" s="7"/>
      <c r="H190" s="7"/>
      <c r="I190" s="7"/>
      <c r="J190" s="7"/>
      <c r="K190" s="7"/>
      <c r="L190" s="9" t="s">
        <v>317</v>
      </c>
      <c r="M190" s="23">
        <v>1556</v>
      </c>
      <c r="N190" s="20">
        <v>802</v>
      </c>
      <c r="O190" s="20">
        <v>570</v>
      </c>
      <c r="P190" s="20">
        <v>193</v>
      </c>
      <c r="Q190" s="20">
        <v>283</v>
      </c>
      <c r="R190" s="34">
        <v>26</v>
      </c>
      <c r="S190" s="20">
        <v>132</v>
      </c>
      <c r="T190" s="34">
        <v>17</v>
      </c>
      <c r="U190" s="23">
        <v>3579</v>
      </c>
    </row>
    <row r="191" spans="1:21" ht="16.5" customHeight="1" x14ac:dyDescent="0.25">
      <c r="A191" s="7"/>
      <c r="B191" s="7"/>
      <c r="C191" s="7"/>
      <c r="D191" s="7" t="s">
        <v>452</v>
      </c>
      <c r="E191" s="7"/>
      <c r="F191" s="7"/>
      <c r="G191" s="7"/>
      <c r="H191" s="7"/>
      <c r="I191" s="7"/>
      <c r="J191" s="7"/>
      <c r="K191" s="7"/>
      <c r="L191" s="9" t="s">
        <v>317</v>
      </c>
      <c r="M191" s="23">
        <v>1399</v>
      </c>
      <c r="N191" s="20">
        <v>810</v>
      </c>
      <c r="O191" s="20">
        <v>454</v>
      </c>
      <c r="P191" s="20">
        <v>207</v>
      </c>
      <c r="Q191" s="20">
        <v>249</v>
      </c>
      <c r="R191" s="34">
        <v>20</v>
      </c>
      <c r="S191" s="20">
        <v>184</v>
      </c>
      <c r="T191" s="17" t="s">
        <v>337</v>
      </c>
      <c r="U191" s="23">
        <v>3333</v>
      </c>
    </row>
    <row r="192" spans="1:21" ht="16.5" customHeight="1" x14ac:dyDescent="0.25">
      <c r="A192" s="7"/>
      <c r="B192" s="7"/>
      <c r="C192" s="7"/>
      <c r="D192" s="7" t="s">
        <v>592</v>
      </c>
      <c r="E192" s="7"/>
      <c r="F192" s="7"/>
      <c r="G192" s="7"/>
      <c r="H192" s="7"/>
      <c r="I192" s="7"/>
      <c r="J192" s="7"/>
      <c r="K192" s="7"/>
      <c r="L192" s="9" t="s">
        <v>317</v>
      </c>
      <c r="M192" s="34">
        <v>20</v>
      </c>
      <c r="N192" s="17" t="s">
        <v>337</v>
      </c>
      <c r="O192" s="17" t="s">
        <v>337</v>
      </c>
      <c r="P192" s="17" t="s">
        <v>337</v>
      </c>
      <c r="Q192" s="34">
        <v>28</v>
      </c>
      <c r="R192" s="17" t="s">
        <v>337</v>
      </c>
      <c r="S192" s="17" t="s">
        <v>337</v>
      </c>
      <c r="T192" s="17" t="s">
        <v>337</v>
      </c>
      <c r="U192" s="34">
        <v>64</v>
      </c>
    </row>
    <row r="193" spans="1:21" ht="16.5" customHeight="1" x14ac:dyDescent="0.25">
      <c r="A193" s="7"/>
      <c r="B193" s="7"/>
      <c r="C193" s="7"/>
      <c r="D193" s="7" t="s">
        <v>453</v>
      </c>
      <c r="E193" s="7"/>
      <c r="F193" s="7"/>
      <c r="G193" s="7"/>
      <c r="H193" s="7"/>
      <c r="I193" s="7"/>
      <c r="J193" s="7"/>
      <c r="K193" s="7"/>
      <c r="L193" s="9" t="s">
        <v>317</v>
      </c>
      <c r="M193" s="23">
        <v>2975</v>
      </c>
      <c r="N193" s="23">
        <v>1620</v>
      </c>
      <c r="O193" s="23">
        <v>1029</v>
      </c>
      <c r="P193" s="20">
        <v>402</v>
      </c>
      <c r="Q193" s="20">
        <v>560</v>
      </c>
      <c r="R193" s="34">
        <v>47</v>
      </c>
      <c r="S193" s="20">
        <v>316</v>
      </c>
      <c r="T193" s="34">
        <v>27</v>
      </c>
      <c r="U193" s="23">
        <v>6976</v>
      </c>
    </row>
    <row r="194" spans="1:21" ht="16.5" customHeight="1" x14ac:dyDescent="0.25">
      <c r="A194" s="7"/>
      <c r="B194" s="7"/>
      <c r="C194" s="7" t="s">
        <v>597</v>
      </c>
      <c r="D194" s="7"/>
      <c r="E194" s="7"/>
      <c r="F194" s="7"/>
      <c r="G194" s="7"/>
      <c r="H194" s="7"/>
      <c r="I194" s="7"/>
      <c r="J194" s="7"/>
      <c r="K194" s="7"/>
      <c r="L194" s="9"/>
      <c r="M194" s="10"/>
      <c r="N194" s="10"/>
      <c r="O194" s="10"/>
      <c r="P194" s="10"/>
      <c r="Q194" s="10"/>
      <c r="R194" s="10"/>
      <c r="S194" s="10"/>
      <c r="T194" s="10"/>
      <c r="U194" s="10"/>
    </row>
    <row r="195" spans="1:21" ht="16.5" customHeight="1" x14ac:dyDescent="0.25">
      <c r="A195" s="7"/>
      <c r="B195" s="7"/>
      <c r="C195" s="7"/>
      <c r="D195" s="7" t="s">
        <v>451</v>
      </c>
      <c r="E195" s="7"/>
      <c r="F195" s="7"/>
      <c r="G195" s="7"/>
      <c r="H195" s="7"/>
      <c r="I195" s="7"/>
      <c r="J195" s="7"/>
      <c r="K195" s="7"/>
      <c r="L195" s="9" t="s">
        <v>317</v>
      </c>
      <c r="M195" s="21">
        <v>63505</v>
      </c>
      <c r="N195" s="21">
        <v>45314</v>
      </c>
      <c r="O195" s="21">
        <v>30304</v>
      </c>
      <c r="P195" s="21">
        <v>10184</v>
      </c>
      <c r="Q195" s="21">
        <v>17652</v>
      </c>
      <c r="R195" s="23">
        <v>3938</v>
      </c>
      <c r="S195" s="23">
        <v>4236</v>
      </c>
      <c r="T195" s="23">
        <v>1457</v>
      </c>
      <c r="U195" s="18">
        <v>176590</v>
      </c>
    </row>
    <row r="196" spans="1:21" ht="16.5" customHeight="1" x14ac:dyDescent="0.25">
      <c r="A196" s="7"/>
      <c r="B196" s="7"/>
      <c r="C196" s="7"/>
      <c r="D196" s="7" t="s">
        <v>452</v>
      </c>
      <c r="E196" s="7"/>
      <c r="F196" s="7"/>
      <c r="G196" s="7"/>
      <c r="H196" s="7"/>
      <c r="I196" s="7"/>
      <c r="J196" s="7"/>
      <c r="K196" s="7"/>
      <c r="L196" s="9" t="s">
        <v>317</v>
      </c>
      <c r="M196" s="21">
        <v>36640</v>
      </c>
      <c r="N196" s="21">
        <v>29727</v>
      </c>
      <c r="O196" s="21">
        <v>18356</v>
      </c>
      <c r="P196" s="23">
        <v>5976</v>
      </c>
      <c r="Q196" s="23">
        <v>9466</v>
      </c>
      <c r="R196" s="23">
        <v>2367</v>
      </c>
      <c r="S196" s="23">
        <v>2698</v>
      </c>
      <c r="T196" s="20">
        <v>811</v>
      </c>
      <c r="U196" s="18">
        <v>106041</v>
      </c>
    </row>
    <row r="197" spans="1:21" ht="16.5" customHeight="1" x14ac:dyDescent="0.25">
      <c r="A197" s="7"/>
      <c r="B197" s="7"/>
      <c r="C197" s="7"/>
      <c r="D197" s="7" t="s">
        <v>592</v>
      </c>
      <c r="E197" s="7"/>
      <c r="F197" s="7"/>
      <c r="G197" s="7"/>
      <c r="H197" s="7"/>
      <c r="I197" s="7"/>
      <c r="J197" s="7"/>
      <c r="K197" s="7"/>
      <c r="L197" s="9" t="s">
        <v>317</v>
      </c>
      <c r="M197" s="23">
        <v>1107</v>
      </c>
      <c r="N197" s="20">
        <v>784</v>
      </c>
      <c r="O197" s="20">
        <v>353</v>
      </c>
      <c r="P197" s="20">
        <v>109</v>
      </c>
      <c r="Q197" s="20">
        <v>774</v>
      </c>
      <c r="R197" s="20">
        <v>204</v>
      </c>
      <c r="S197" s="34">
        <v>43</v>
      </c>
      <c r="T197" s="17" t="s">
        <v>337</v>
      </c>
      <c r="U197" s="23">
        <v>3384</v>
      </c>
    </row>
    <row r="198" spans="1:21" ht="16.5" customHeight="1" x14ac:dyDescent="0.25">
      <c r="A198" s="7"/>
      <c r="B198" s="7"/>
      <c r="C198" s="7"/>
      <c r="D198" s="7" t="s">
        <v>453</v>
      </c>
      <c r="E198" s="7"/>
      <c r="F198" s="7"/>
      <c r="G198" s="7"/>
      <c r="H198" s="7"/>
      <c r="I198" s="7"/>
      <c r="J198" s="7"/>
      <c r="K198" s="7"/>
      <c r="L198" s="9" t="s">
        <v>317</v>
      </c>
      <c r="M198" s="18">
        <v>101252</v>
      </c>
      <c r="N198" s="21">
        <v>75825</v>
      </c>
      <c r="O198" s="21">
        <v>49013</v>
      </c>
      <c r="P198" s="21">
        <v>16269</v>
      </c>
      <c r="Q198" s="21">
        <v>27892</v>
      </c>
      <c r="R198" s="23">
        <v>6509</v>
      </c>
      <c r="S198" s="23">
        <v>6977</v>
      </c>
      <c r="T198" s="23">
        <v>2278</v>
      </c>
      <c r="U198" s="18">
        <v>286015</v>
      </c>
    </row>
    <row r="199" spans="1:21" ht="16.5" customHeight="1" x14ac:dyDescent="0.25">
      <c r="A199" s="7"/>
      <c r="B199" s="7" t="s">
        <v>598</v>
      </c>
      <c r="C199" s="7"/>
      <c r="D199" s="7"/>
      <c r="E199" s="7"/>
      <c r="F199" s="7"/>
      <c r="G199" s="7"/>
      <c r="H199" s="7"/>
      <c r="I199" s="7"/>
      <c r="J199" s="7"/>
      <c r="K199" s="7"/>
      <c r="L199" s="9"/>
      <c r="M199" s="10"/>
      <c r="N199" s="10"/>
      <c r="O199" s="10"/>
      <c r="P199" s="10"/>
      <c r="Q199" s="10"/>
      <c r="R199" s="10"/>
      <c r="S199" s="10"/>
      <c r="T199" s="10"/>
      <c r="U199" s="10"/>
    </row>
    <row r="200" spans="1:21" ht="16.5" customHeight="1" x14ac:dyDescent="0.25">
      <c r="A200" s="7"/>
      <c r="B200" s="7"/>
      <c r="C200" s="7" t="s">
        <v>591</v>
      </c>
      <c r="D200" s="7"/>
      <c r="E200" s="7"/>
      <c r="F200" s="7"/>
      <c r="G200" s="7"/>
      <c r="H200" s="7"/>
      <c r="I200" s="7"/>
      <c r="J200" s="7"/>
      <c r="K200" s="7"/>
      <c r="L200" s="9"/>
      <c r="M200" s="10"/>
      <c r="N200" s="10"/>
      <c r="O200" s="10"/>
      <c r="P200" s="10"/>
      <c r="Q200" s="10"/>
      <c r="R200" s="10"/>
      <c r="S200" s="10"/>
      <c r="T200" s="10"/>
      <c r="U200" s="10"/>
    </row>
    <row r="201" spans="1:21" ht="16.5" customHeight="1" x14ac:dyDescent="0.25">
      <c r="A201" s="7"/>
      <c r="B201" s="7"/>
      <c r="C201" s="7"/>
      <c r="D201" s="7" t="s">
        <v>451</v>
      </c>
      <c r="E201" s="7"/>
      <c r="F201" s="7"/>
      <c r="G201" s="7"/>
      <c r="H201" s="7"/>
      <c r="I201" s="7"/>
      <c r="J201" s="7"/>
      <c r="K201" s="7"/>
      <c r="L201" s="9" t="s">
        <v>317</v>
      </c>
      <c r="M201" s="21">
        <v>37684</v>
      </c>
      <c r="N201" s="21">
        <v>29972</v>
      </c>
      <c r="O201" s="21">
        <v>27874</v>
      </c>
      <c r="P201" s="21">
        <v>10308</v>
      </c>
      <c r="Q201" s="21">
        <v>10560</v>
      </c>
      <c r="R201" s="23">
        <v>2703</v>
      </c>
      <c r="S201" s="23">
        <v>2007</v>
      </c>
      <c r="T201" s="20">
        <v>896</v>
      </c>
      <c r="U201" s="18">
        <v>122020</v>
      </c>
    </row>
    <row r="202" spans="1:21" ht="16.5" customHeight="1" x14ac:dyDescent="0.25">
      <c r="A202" s="7"/>
      <c r="B202" s="7"/>
      <c r="C202" s="7"/>
      <c r="D202" s="7" t="s">
        <v>452</v>
      </c>
      <c r="E202" s="7"/>
      <c r="F202" s="7"/>
      <c r="G202" s="7"/>
      <c r="H202" s="7"/>
      <c r="I202" s="7"/>
      <c r="J202" s="7"/>
      <c r="K202" s="7"/>
      <c r="L202" s="9" t="s">
        <v>317</v>
      </c>
      <c r="M202" s="21">
        <v>17569</v>
      </c>
      <c r="N202" s="21">
        <v>14017</v>
      </c>
      <c r="O202" s="21">
        <v>13581</v>
      </c>
      <c r="P202" s="23">
        <v>5100</v>
      </c>
      <c r="Q202" s="23">
        <v>4796</v>
      </c>
      <c r="R202" s="23">
        <v>1473</v>
      </c>
      <c r="S202" s="23">
        <v>1006</v>
      </c>
      <c r="T202" s="20">
        <v>411</v>
      </c>
      <c r="U202" s="21">
        <v>57953</v>
      </c>
    </row>
    <row r="203" spans="1:21" ht="16.5" customHeight="1" x14ac:dyDescent="0.25">
      <c r="A203" s="7"/>
      <c r="B203" s="7"/>
      <c r="C203" s="7"/>
      <c r="D203" s="7" t="s">
        <v>453</v>
      </c>
      <c r="E203" s="7"/>
      <c r="F203" s="7"/>
      <c r="G203" s="7"/>
      <c r="H203" s="7"/>
      <c r="I203" s="7"/>
      <c r="J203" s="7"/>
      <c r="K203" s="7"/>
      <c r="L203" s="9" t="s">
        <v>317</v>
      </c>
      <c r="M203" s="21">
        <v>55253</v>
      </c>
      <c r="N203" s="21">
        <v>43989</v>
      </c>
      <c r="O203" s="21">
        <v>41455</v>
      </c>
      <c r="P203" s="21">
        <v>15407</v>
      </c>
      <c r="Q203" s="21">
        <v>15357</v>
      </c>
      <c r="R203" s="23">
        <v>4176</v>
      </c>
      <c r="S203" s="23">
        <v>3013</v>
      </c>
      <c r="T203" s="23">
        <v>1307</v>
      </c>
      <c r="U203" s="18">
        <v>179973</v>
      </c>
    </row>
    <row r="204" spans="1:21" ht="16.5" customHeight="1" x14ac:dyDescent="0.25">
      <c r="A204" s="7"/>
      <c r="B204" s="7"/>
      <c r="C204" s="7" t="s">
        <v>593</v>
      </c>
      <c r="D204" s="7"/>
      <c r="E204" s="7"/>
      <c r="F204" s="7"/>
      <c r="G204" s="7"/>
      <c r="H204" s="7"/>
      <c r="I204" s="7"/>
      <c r="J204" s="7"/>
      <c r="K204" s="7"/>
      <c r="L204" s="9"/>
      <c r="M204" s="10"/>
      <c r="N204" s="10"/>
      <c r="O204" s="10"/>
      <c r="P204" s="10"/>
      <c r="Q204" s="10"/>
      <c r="R204" s="10"/>
      <c r="S204" s="10"/>
      <c r="T204" s="10"/>
      <c r="U204" s="10"/>
    </row>
    <row r="205" spans="1:21" ht="16.5" customHeight="1" x14ac:dyDescent="0.25">
      <c r="A205" s="7"/>
      <c r="B205" s="7"/>
      <c r="C205" s="7"/>
      <c r="D205" s="7" t="s">
        <v>451</v>
      </c>
      <c r="E205" s="7"/>
      <c r="F205" s="7"/>
      <c r="G205" s="7"/>
      <c r="H205" s="7"/>
      <c r="I205" s="7"/>
      <c r="J205" s="7"/>
      <c r="K205" s="7"/>
      <c r="L205" s="9" t="s">
        <v>317</v>
      </c>
      <c r="M205" s="21">
        <v>14481</v>
      </c>
      <c r="N205" s="21">
        <v>11185</v>
      </c>
      <c r="O205" s="21">
        <v>10732</v>
      </c>
      <c r="P205" s="23">
        <v>3841</v>
      </c>
      <c r="Q205" s="23">
        <v>3595</v>
      </c>
      <c r="R205" s="23">
        <v>1228</v>
      </c>
      <c r="S205" s="20">
        <v>702</v>
      </c>
      <c r="T205" s="20">
        <v>290</v>
      </c>
      <c r="U205" s="21">
        <v>46060</v>
      </c>
    </row>
    <row r="206" spans="1:21" ht="16.5" customHeight="1" x14ac:dyDescent="0.25">
      <c r="A206" s="7"/>
      <c r="B206" s="7"/>
      <c r="C206" s="7"/>
      <c r="D206" s="7" t="s">
        <v>452</v>
      </c>
      <c r="E206" s="7"/>
      <c r="F206" s="7"/>
      <c r="G206" s="7"/>
      <c r="H206" s="7"/>
      <c r="I206" s="7"/>
      <c r="J206" s="7"/>
      <c r="K206" s="7"/>
      <c r="L206" s="9" t="s">
        <v>317</v>
      </c>
      <c r="M206" s="23">
        <v>8893</v>
      </c>
      <c r="N206" s="23">
        <v>7261</v>
      </c>
      <c r="O206" s="23">
        <v>6326</v>
      </c>
      <c r="P206" s="23">
        <v>2284</v>
      </c>
      <c r="Q206" s="23">
        <v>2234</v>
      </c>
      <c r="R206" s="20">
        <v>730</v>
      </c>
      <c r="S206" s="20">
        <v>559</v>
      </c>
      <c r="T206" s="20">
        <v>203</v>
      </c>
      <c r="U206" s="21">
        <v>28491</v>
      </c>
    </row>
    <row r="207" spans="1:21" ht="16.5" customHeight="1" x14ac:dyDescent="0.25">
      <c r="A207" s="7"/>
      <c r="B207" s="7"/>
      <c r="C207" s="7"/>
      <c r="D207" s="7" t="s">
        <v>453</v>
      </c>
      <c r="E207" s="7"/>
      <c r="F207" s="7"/>
      <c r="G207" s="7"/>
      <c r="H207" s="7"/>
      <c r="I207" s="7"/>
      <c r="J207" s="7"/>
      <c r="K207" s="7"/>
      <c r="L207" s="9" t="s">
        <v>317</v>
      </c>
      <c r="M207" s="21">
        <v>23374</v>
      </c>
      <c r="N207" s="21">
        <v>18446</v>
      </c>
      <c r="O207" s="21">
        <v>17058</v>
      </c>
      <c r="P207" s="23">
        <v>6125</v>
      </c>
      <c r="Q207" s="23">
        <v>5829</v>
      </c>
      <c r="R207" s="23">
        <v>1958</v>
      </c>
      <c r="S207" s="23">
        <v>1261</v>
      </c>
      <c r="T207" s="20">
        <v>493</v>
      </c>
      <c r="U207" s="21">
        <v>74551</v>
      </c>
    </row>
    <row r="208" spans="1:21" ht="16.5" customHeight="1" x14ac:dyDescent="0.25">
      <c r="A208" s="7"/>
      <c r="B208" s="7"/>
      <c r="C208" s="7" t="s">
        <v>594</v>
      </c>
      <c r="D208" s="7"/>
      <c r="E208" s="7"/>
      <c r="F208" s="7"/>
      <c r="G208" s="7"/>
      <c r="H208" s="7"/>
      <c r="I208" s="7"/>
      <c r="J208" s="7"/>
      <c r="K208" s="7"/>
      <c r="L208" s="9"/>
      <c r="M208" s="10"/>
      <c r="N208" s="10"/>
      <c r="O208" s="10"/>
      <c r="P208" s="10"/>
      <c r="Q208" s="10"/>
      <c r="R208" s="10"/>
      <c r="S208" s="10"/>
      <c r="T208" s="10"/>
      <c r="U208" s="10"/>
    </row>
    <row r="209" spans="1:21" ht="16.5" customHeight="1" x14ac:dyDescent="0.25">
      <c r="A209" s="7"/>
      <c r="B209" s="7"/>
      <c r="C209" s="7"/>
      <c r="D209" s="7" t="s">
        <v>451</v>
      </c>
      <c r="E209" s="7"/>
      <c r="F209" s="7"/>
      <c r="G209" s="7"/>
      <c r="H209" s="7"/>
      <c r="I209" s="7"/>
      <c r="J209" s="7"/>
      <c r="K209" s="7"/>
      <c r="L209" s="9" t="s">
        <v>317</v>
      </c>
      <c r="M209" s="21">
        <v>14275</v>
      </c>
      <c r="N209" s="21">
        <v>10920</v>
      </c>
      <c r="O209" s="21">
        <v>10052</v>
      </c>
      <c r="P209" s="23">
        <v>3580</v>
      </c>
      <c r="Q209" s="23">
        <v>3637</v>
      </c>
      <c r="R209" s="23">
        <v>1236</v>
      </c>
      <c r="S209" s="20">
        <v>677</v>
      </c>
      <c r="T209" s="20">
        <v>394</v>
      </c>
      <c r="U209" s="21">
        <v>44770</v>
      </c>
    </row>
    <row r="210" spans="1:21" ht="16.5" customHeight="1" x14ac:dyDescent="0.25">
      <c r="A210" s="7"/>
      <c r="B210" s="7"/>
      <c r="C210" s="7"/>
      <c r="D210" s="7" t="s">
        <v>452</v>
      </c>
      <c r="E210" s="7"/>
      <c r="F210" s="7"/>
      <c r="G210" s="7"/>
      <c r="H210" s="7"/>
      <c r="I210" s="7"/>
      <c r="J210" s="7"/>
      <c r="K210" s="7"/>
      <c r="L210" s="9" t="s">
        <v>317</v>
      </c>
      <c r="M210" s="21">
        <v>12990</v>
      </c>
      <c r="N210" s="21">
        <v>10566</v>
      </c>
      <c r="O210" s="23">
        <v>9152</v>
      </c>
      <c r="P210" s="23">
        <v>3343</v>
      </c>
      <c r="Q210" s="23">
        <v>3408</v>
      </c>
      <c r="R210" s="23">
        <v>1145</v>
      </c>
      <c r="S210" s="20">
        <v>807</v>
      </c>
      <c r="T210" s="20">
        <v>309</v>
      </c>
      <c r="U210" s="21">
        <v>41726</v>
      </c>
    </row>
    <row r="211" spans="1:21" ht="16.5" customHeight="1" x14ac:dyDescent="0.25">
      <c r="A211" s="7"/>
      <c r="B211" s="7"/>
      <c r="C211" s="7"/>
      <c r="D211" s="7" t="s">
        <v>453</v>
      </c>
      <c r="E211" s="7"/>
      <c r="F211" s="7"/>
      <c r="G211" s="7"/>
      <c r="H211" s="7"/>
      <c r="I211" s="7"/>
      <c r="J211" s="7"/>
      <c r="K211" s="7"/>
      <c r="L211" s="9" t="s">
        <v>317</v>
      </c>
      <c r="M211" s="21">
        <v>27265</v>
      </c>
      <c r="N211" s="21">
        <v>21486</v>
      </c>
      <c r="O211" s="21">
        <v>19205</v>
      </c>
      <c r="P211" s="23">
        <v>6923</v>
      </c>
      <c r="Q211" s="23">
        <v>7045</v>
      </c>
      <c r="R211" s="23">
        <v>2381</v>
      </c>
      <c r="S211" s="23">
        <v>1485</v>
      </c>
      <c r="T211" s="20">
        <v>703</v>
      </c>
      <c r="U211" s="21">
        <v>86496</v>
      </c>
    </row>
    <row r="212" spans="1:21" ht="16.5" customHeight="1" x14ac:dyDescent="0.25">
      <c r="A212" s="7"/>
      <c r="B212" s="7"/>
      <c r="C212" s="7" t="s">
        <v>595</v>
      </c>
      <c r="D212" s="7"/>
      <c r="E212" s="7"/>
      <c r="F212" s="7"/>
      <c r="G212" s="7"/>
      <c r="H212" s="7"/>
      <c r="I212" s="7"/>
      <c r="J212" s="7"/>
      <c r="K212" s="7"/>
      <c r="L212" s="9"/>
      <c r="M212" s="10"/>
      <c r="N212" s="10"/>
      <c r="O212" s="10"/>
      <c r="P212" s="10"/>
      <c r="Q212" s="10"/>
      <c r="R212" s="10"/>
      <c r="S212" s="10"/>
      <c r="T212" s="10"/>
      <c r="U212" s="10"/>
    </row>
    <row r="213" spans="1:21" ht="16.5" customHeight="1" x14ac:dyDescent="0.25">
      <c r="A213" s="7"/>
      <c r="B213" s="7"/>
      <c r="C213" s="7"/>
      <c r="D213" s="7" t="s">
        <v>451</v>
      </c>
      <c r="E213" s="7"/>
      <c r="F213" s="7"/>
      <c r="G213" s="7"/>
      <c r="H213" s="7"/>
      <c r="I213" s="7"/>
      <c r="J213" s="7"/>
      <c r="K213" s="7"/>
      <c r="L213" s="9" t="s">
        <v>317</v>
      </c>
      <c r="M213" s="21">
        <v>17745</v>
      </c>
      <c r="N213" s="21">
        <v>12543</v>
      </c>
      <c r="O213" s="21">
        <v>11446</v>
      </c>
      <c r="P213" s="23">
        <v>3878</v>
      </c>
      <c r="Q213" s="23">
        <v>4396</v>
      </c>
      <c r="R213" s="23">
        <v>1709</v>
      </c>
      <c r="S213" s="20">
        <v>606</v>
      </c>
      <c r="T213" s="20">
        <v>462</v>
      </c>
      <c r="U213" s="21">
        <v>52792</v>
      </c>
    </row>
    <row r="214" spans="1:21" ht="16.5" customHeight="1" x14ac:dyDescent="0.25">
      <c r="A214" s="7"/>
      <c r="B214" s="7"/>
      <c r="C214" s="7"/>
      <c r="D214" s="7" t="s">
        <v>452</v>
      </c>
      <c r="E214" s="7"/>
      <c r="F214" s="7"/>
      <c r="G214" s="7"/>
      <c r="H214" s="7"/>
      <c r="I214" s="7"/>
      <c r="J214" s="7"/>
      <c r="K214" s="7"/>
      <c r="L214" s="9" t="s">
        <v>317</v>
      </c>
      <c r="M214" s="21">
        <v>19401</v>
      </c>
      <c r="N214" s="21">
        <v>14544</v>
      </c>
      <c r="O214" s="21">
        <v>12072</v>
      </c>
      <c r="P214" s="23">
        <v>4378</v>
      </c>
      <c r="Q214" s="23">
        <v>4803</v>
      </c>
      <c r="R214" s="23">
        <v>1792</v>
      </c>
      <c r="S214" s="20">
        <v>801</v>
      </c>
      <c r="T214" s="20">
        <v>474</v>
      </c>
      <c r="U214" s="21">
        <v>58273</v>
      </c>
    </row>
    <row r="215" spans="1:21" ht="16.5" customHeight="1" x14ac:dyDescent="0.25">
      <c r="A215" s="7"/>
      <c r="B215" s="7"/>
      <c r="C215" s="7"/>
      <c r="D215" s="7" t="s">
        <v>453</v>
      </c>
      <c r="E215" s="7"/>
      <c r="F215" s="7"/>
      <c r="G215" s="7"/>
      <c r="H215" s="7"/>
      <c r="I215" s="7"/>
      <c r="J215" s="7"/>
      <c r="K215" s="7"/>
      <c r="L215" s="9" t="s">
        <v>317</v>
      </c>
      <c r="M215" s="21">
        <v>37146</v>
      </c>
      <c r="N215" s="21">
        <v>27087</v>
      </c>
      <c r="O215" s="21">
        <v>23518</v>
      </c>
      <c r="P215" s="23">
        <v>8256</v>
      </c>
      <c r="Q215" s="23">
        <v>9199</v>
      </c>
      <c r="R215" s="23">
        <v>3502</v>
      </c>
      <c r="S215" s="23">
        <v>1408</v>
      </c>
      <c r="T215" s="20">
        <v>936</v>
      </c>
      <c r="U215" s="18">
        <v>111064</v>
      </c>
    </row>
    <row r="216" spans="1:21" ht="16.5" customHeight="1" x14ac:dyDescent="0.25">
      <c r="A216" s="7"/>
      <c r="B216" s="7"/>
      <c r="C216" s="7" t="s">
        <v>596</v>
      </c>
      <c r="D216" s="7"/>
      <c r="E216" s="7"/>
      <c r="F216" s="7"/>
      <c r="G216" s="7"/>
      <c r="H216" s="7"/>
      <c r="I216" s="7"/>
      <c r="J216" s="7"/>
      <c r="K216" s="7"/>
      <c r="L216" s="9"/>
      <c r="M216" s="10"/>
      <c r="N216" s="10"/>
      <c r="O216" s="10"/>
      <c r="P216" s="10"/>
      <c r="Q216" s="10"/>
      <c r="R216" s="10"/>
      <c r="S216" s="10"/>
      <c r="T216" s="10"/>
      <c r="U216" s="10"/>
    </row>
    <row r="217" spans="1:21" ht="16.5" customHeight="1" x14ac:dyDescent="0.25">
      <c r="A217" s="7"/>
      <c r="B217" s="7"/>
      <c r="C217" s="7"/>
      <c r="D217" s="7" t="s">
        <v>451</v>
      </c>
      <c r="E217" s="7"/>
      <c r="F217" s="7"/>
      <c r="G217" s="7"/>
      <c r="H217" s="7"/>
      <c r="I217" s="7"/>
      <c r="J217" s="7"/>
      <c r="K217" s="7"/>
      <c r="L217" s="9" t="s">
        <v>317</v>
      </c>
      <c r="M217" s="23">
        <v>3042</v>
      </c>
      <c r="N217" s="23">
        <v>2262</v>
      </c>
      <c r="O217" s="23">
        <v>1781</v>
      </c>
      <c r="P217" s="20">
        <v>712</v>
      </c>
      <c r="Q217" s="20">
        <v>715</v>
      </c>
      <c r="R217" s="20">
        <v>237</v>
      </c>
      <c r="S217" s="20">
        <v>108</v>
      </c>
      <c r="T217" s="34">
        <v>44</v>
      </c>
      <c r="U217" s="23">
        <v>8903</v>
      </c>
    </row>
    <row r="218" spans="1:21" ht="16.5" customHeight="1" x14ac:dyDescent="0.25">
      <c r="A218" s="7"/>
      <c r="B218" s="7"/>
      <c r="C218" s="7"/>
      <c r="D218" s="7" t="s">
        <v>452</v>
      </c>
      <c r="E218" s="7"/>
      <c r="F218" s="7"/>
      <c r="G218" s="7"/>
      <c r="H218" s="7"/>
      <c r="I218" s="7"/>
      <c r="J218" s="7"/>
      <c r="K218" s="7"/>
      <c r="L218" s="9" t="s">
        <v>317</v>
      </c>
      <c r="M218" s="23">
        <v>4625</v>
      </c>
      <c r="N218" s="23">
        <v>3560</v>
      </c>
      <c r="O218" s="23">
        <v>2427</v>
      </c>
      <c r="P218" s="23">
        <v>1074</v>
      </c>
      <c r="Q218" s="23">
        <v>1123</v>
      </c>
      <c r="R218" s="20">
        <v>335</v>
      </c>
      <c r="S218" s="20">
        <v>176</v>
      </c>
      <c r="T218" s="34">
        <v>54</v>
      </c>
      <c r="U218" s="21">
        <v>13377</v>
      </c>
    </row>
    <row r="219" spans="1:21" ht="16.5" customHeight="1" x14ac:dyDescent="0.25">
      <c r="A219" s="7"/>
      <c r="B219" s="7"/>
      <c r="C219" s="7"/>
      <c r="D219" s="7" t="s">
        <v>453</v>
      </c>
      <c r="E219" s="7"/>
      <c r="F219" s="7"/>
      <c r="G219" s="7"/>
      <c r="H219" s="7"/>
      <c r="I219" s="7"/>
      <c r="J219" s="7"/>
      <c r="K219" s="7"/>
      <c r="L219" s="9" t="s">
        <v>317</v>
      </c>
      <c r="M219" s="23">
        <v>7668</v>
      </c>
      <c r="N219" s="23">
        <v>5823</v>
      </c>
      <c r="O219" s="23">
        <v>4208</v>
      </c>
      <c r="P219" s="23">
        <v>1786</v>
      </c>
      <c r="Q219" s="23">
        <v>1838</v>
      </c>
      <c r="R219" s="20">
        <v>572</v>
      </c>
      <c r="S219" s="20">
        <v>284</v>
      </c>
      <c r="T219" s="34">
        <v>98</v>
      </c>
      <c r="U219" s="21">
        <v>22280</v>
      </c>
    </row>
    <row r="220" spans="1:21" ht="16.5" customHeight="1" x14ac:dyDescent="0.25">
      <c r="A220" s="7"/>
      <c r="B220" s="7"/>
      <c r="C220" s="7" t="s">
        <v>597</v>
      </c>
      <c r="D220" s="7"/>
      <c r="E220" s="7"/>
      <c r="F220" s="7"/>
      <c r="G220" s="7"/>
      <c r="H220" s="7"/>
      <c r="I220" s="7"/>
      <c r="J220" s="7"/>
      <c r="K220" s="7"/>
      <c r="L220" s="9"/>
      <c r="M220" s="10"/>
      <c r="N220" s="10"/>
      <c r="O220" s="10"/>
      <c r="P220" s="10"/>
      <c r="Q220" s="10"/>
      <c r="R220" s="10"/>
      <c r="S220" s="10"/>
      <c r="T220" s="10"/>
      <c r="U220" s="10"/>
    </row>
    <row r="221" spans="1:21" ht="16.5" customHeight="1" x14ac:dyDescent="0.25">
      <c r="A221" s="7"/>
      <c r="B221" s="7"/>
      <c r="C221" s="7"/>
      <c r="D221" s="7" t="s">
        <v>451</v>
      </c>
      <c r="E221" s="7"/>
      <c r="F221" s="7"/>
      <c r="G221" s="7"/>
      <c r="H221" s="7"/>
      <c r="I221" s="7"/>
      <c r="J221" s="7"/>
      <c r="K221" s="7"/>
      <c r="L221" s="9" t="s">
        <v>317</v>
      </c>
      <c r="M221" s="21">
        <v>87227</v>
      </c>
      <c r="N221" s="21">
        <v>66882</v>
      </c>
      <c r="O221" s="21">
        <v>61885</v>
      </c>
      <c r="P221" s="21">
        <v>22318</v>
      </c>
      <c r="Q221" s="21">
        <v>22903</v>
      </c>
      <c r="R221" s="23">
        <v>7112</v>
      </c>
      <c r="S221" s="23">
        <v>4100</v>
      </c>
      <c r="T221" s="23">
        <v>2086</v>
      </c>
      <c r="U221" s="18">
        <v>274545</v>
      </c>
    </row>
    <row r="222" spans="1:21" ht="16.5" customHeight="1" x14ac:dyDescent="0.25">
      <c r="A222" s="7"/>
      <c r="B222" s="7"/>
      <c r="C222" s="7"/>
      <c r="D222" s="7" t="s">
        <v>452</v>
      </c>
      <c r="E222" s="7"/>
      <c r="F222" s="7"/>
      <c r="G222" s="7"/>
      <c r="H222" s="7"/>
      <c r="I222" s="7"/>
      <c r="J222" s="7"/>
      <c r="K222" s="7"/>
      <c r="L222" s="9" t="s">
        <v>317</v>
      </c>
      <c r="M222" s="21">
        <v>63479</v>
      </c>
      <c r="N222" s="21">
        <v>49949</v>
      </c>
      <c r="O222" s="21">
        <v>43559</v>
      </c>
      <c r="P222" s="21">
        <v>16179</v>
      </c>
      <c r="Q222" s="21">
        <v>16365</v>
      </c>
      <c r="R222" s="23">
        <v>5476</v>
      </c>
      <c r="S222" s="23">
        <v>3350</v>
      </c>
      <c r="T222" s="23">
        <v>1450</v>
      </c>
      <c r="U222" s="18">
        <v>199819</v>
      </c>
    </row>
    <row r="223" spans="1:21" ht="16.5" customHeight="1" x14ac:dyDescent="0.25">
      <c r="A223" s="7"/>
      <c r="B223" s="7"/>
      <c r="C223" s="7"/>
      <c r="D223" s="7" t="s">
        <v>453</v>
      </c>
      <c r="E223" s="7"/>
      <c r="F223" s="7"/>
      <c r="G223" s="7"/>
      <c r="H223" s="7"/>
      <c r="I223" s="7"/>
      <c r="J223" s="7"/>
      <c r="K223" s="7"/>
      <c r="L223" s="9" t="s">
        <v>317</v>
      </c>
      <c r="M223" s="18">
        <v>150706</v>
      </c>
      <c r="N223" s="18">
        <v>116830</v>
      </c>
      <c r="O223" s="18">
        <v>105444</v>
      </c>
      <c r="P223" s="21">
        <v>38497</v>
      </c>
      <c r="Q223" s="21">
        <v>39268</v>
      </c>
      <c r="R223" s="21">
        <v>12588</v>
      </c>
      <c r="S223" s="23">
        <v>7450</v>
      </c>
      <c r="T223" s="23">
        <v>3536</v>
      </c>
      <c r="U223" s="18">
        <v>474364</v>
      </c>
    </row>
    <row r="224" spans="1:21" ht="16.5" customHeight="1" x14ac:dyDescent="0.25">
      <c r="A224" s="7"/>
      <c r="B224" s="7" t="s">
        <v>599</v>
      </c>
      <c r="C224" s="7"/>
      <c r="D224" s="7"/>
      <c r="E224" s="7"/>
      <c r="F224" s="7"/>
      <c r="G224" s="7"/>
      <c r="H224" s="7"/>
      <c r="I224" s="7"/>
      <c r="J224" s="7"/>
      <c r="K224" s="7"/>
      <c r="L224" s="9"/>
      <c r="M224" s="10"/>
      <c r="N224" s="10"/>
      <c r="O224" s="10"/>
      <c r="P224" s="10"/>
      <c r="Q224" s="10"/>
      <c r="R224" s="10"/>
      <c r="S224" s="10"/>
      <c r="T224" s="10"/>
      <c r="U224" s="10"/>
    </row>
    <row r="225" spans="1:21" ht="16.5" customHeight="1" x14ac:dyDescent="0.25">
      <c r="A225" s="7"/>
      <c r="B225" s="7"/>
      <c r="C225" s="7" t="s">
        <v>591</v>
      </c>
      <c r="D225" s="7"/>
      <c r="E225" s="7"/>
      <c r="F225" s="7"/>
      <c r="G225" s="7"/>
      <c r="H225" s="7"/>
      <c r="I225" s="7"/>
      <c r="J225" s="7"/>
      <c r="K225" s="7"/>
      <c r="L225" s="9"/>
      <c r="M225" s="10"/>
      <c r="N225" s="10"/>
      <c r="O225" s="10"/>
      <c r="P225" s="10"/>
      <c r="Q225" s="10"/>
      <c r="R225" s="10"/>
      <c r="S225" s="10"/>
      <c r="T225" s="10"/>
      <c r="U225" s="10"/>
    </row>
    <row r="226" spans="1:21" ht="16.5" customHeight="1" x14ac:dyDescent="0.25">
      <c r="A226" s="7"/>
      <c r="B226" s="7"/>
      <c r="C226" s="7"/>
      <c r="D226" s="7" t="s">
        <v>451</v>
      </c>
      <c r="E226" s="7"/>
      <c r="F226" s="7"/>
      <c r="G226" s="7"/>
      <c r="H226" s="7"/>
      <c r="I226" s="7"/>
      <c r="J226" s="7"/>
      <c r="K226" s="7"/>
      <c r="L226" s="9" t="s">
        <v>216</v>
      </c>
      <c r="M226" s="32">
        <v>72.2</v>
      </c>
      <c r="N226" s="32">
        <v>65.099999999999994</v>
      </c>
      <c r="O226" s="32">
        <v>41.6</v>
      </c>
      <c r="P226" s="32">
        <v>42.7</v>
      </c>
      <c r="Q226" s="32">
        <v>83.2</v>
      </c>
      <c r="R226" s="32">
        <v>48.3</v>
      </c>
      <c r="S226" s="32">
        <v>96.2</v>
      </c>
      <c r="T226" s="32">
        <v>70.3</v>
      </c>
      <c r="U226" s="32">
        <v>61.8</v>
      </c>
    </row>
    <row r="227" spans="1:21" ht="16.5" customHeight="1" x14ac:dyDescent="0.25">
      <c r="A227" s="7"/>
      <c r="B227" s="7"/>
      <c r="C227" s="7"/>
      <c r="D227" s="7" t="s">
        <v>452</v>
      </c>
      <c r="E227" s="7"/>
      <c r="F227" s="7"/>
      <c r="G227" s="7"/>
      <c r="H227" s="7"/>
      <c r="I227" s="7"/>
      <c r="J227" s="7"/>
      <c r="K227" s="7"/>
      <c r="L227" s="9" t="s">
        <v>216</v>
      </c>
      <c r="M227" s="32">
        <v>62</v>
      </c>
      <c r="N227" s="32">
        <v>59.4</v>
      </c>
      <c r="O227" s="32">
        <v>37.799999999999997</v>
      </c>
      <c r="P227" s="32">
        <v>33.6</v>
      </c>
      <c r="Q227" s="32">
        <v>73.400000000000006</v>
      </c>
      <c r="R227" s="32">
        <v>39.200000000000003</v>
      </c>
      <c r="S227" s="32">
        <v>80.400000000000006</v>
      </c>
      <c r="T227" s="32">
        <v>61.1</v>
      </c>
      <c r="U227" s="32">
        <v>53.9</v>
      </c>
    </row>
    <row r="228" spans="1:21" ht="16.5" customHeight="1" x14ac:dyDescent="0.25">
      <c r="A228" s="7"/>
      <c r="B228" s="7"/>
      <c r="C228" s="7"/>
      <c r="D228" s="7" t="s">
        <v>453</v>
      </c>
      <c r="E228" s="7"/>
      <c r="F228" s="7"/>
      <c r="G228" s="7"/>
      <c r="H228" s="7"/>
      <c r="I228" s="7"/>
      <c r="J228" s="7"/>
      <c r="K228" s="7"/>
      <c r="L228" s="9" t="s">
        <v>216</v>
      </c>
      <c r="M228" s="32">
        <v>70.2</v>
      </c>
      <c r="N228" s="32">
        <v>64.5</v>
      </c>
      <c r="O228" s="32">
        <v>40.799999999999997</v>
      </c>
      <c r="P228" s="32">
        <v>39.9</v>
      </c>
      <c r="Q228" s="32">
        <v>80.900000000000006</v>
      </c>
      <c r="R228" s="32">
        <v>48.6</v>
      </c>
      <c r="S228" s="32">
        <v>91.5</v>
      </c>
      <c r="T228" s="32">
        <v>67.599999999999994</v>
      </c>
      <c r="U228" s="32">
        <v>60.2</v>
      </c>
    </row>
    <row r="229" spans="1:21" ht="16.5" customHeight="1" x14ac:dyDescent="0.25">
      <c r="A229" s="7"/>
      <c r="B229" s="7"/>
      <c r="C229" s="7" t="s">
        <v>593</v>
      </c>
      <c r="D229" s="7"/>
      <c r="E229" s="7"/>
      <c r="F229" s="7"/>
      <c r="G229" s="7"/>
      <c r="H229" s="7"/>
      <c r="I229" s="7"/>
      <c r="J229" s="7"/>
      <c r="K229" s="7"/>
      <c r="L229" s="9"/>
      <c r="M229" s="10"/>
      <c r="N229" s="10"/>
      <c r="O229" s="10"/>
      <c r="P229" s="10"/>
      <c r="Q229" s="10"/>
      <c r="R229" s="10"/>
      <c r="S229" s="10"/>
      <c r="T229" s="10"/>
      <c r="U229" s="10"/>
    </row>
    <row r="230" spans="1:21" ht="16.5" customHeight="1" x14ac:dyDescent="0.25">
      <c r="A230" s="7"/>
      <c r="B230" s="7"/>
      <c r="C230" s="7"/>
      <c r="D230" s="7" t="s">
        <v>451</v>
      </c>
      <c r="E230" s="7"/>
      <c r="F230" s="7"/>
      <c r="G230" s="7"/>
      <c r="H230" s="7"/>
      <c r="I230" s="7"/>
      <c r="J230" s="7"/>
      <c r="K230" s="7"/>
      <c r="L230" s="9" t="s">
        <v>216</v>
      </c>
      <c r="M230" s="32">
        <v>81.5</v>
      </c>
      <c r="N230" s="32">
        <v>63.4</v>
      </c>
      <c r="O230" s="32">
        <v>49.5</v>
      </c>
      <c r="P230" s="32">
        <v>57</v>
      </c>
      <c r="Q230" s="32">
        <v>81</v>
      </c>
      <c r="R230" s="32">
        <v>88.4</v>
      </c>
      <c r="S230" s="29">
        <v>110.9</v>
      </c>
      <c r="T230" s="32">
        <v>66.5</v>
      </c>
      <c r="U230" s="32">
        <v>68.099999999999994</v>
      </c>
    </row>
    <row r="231" spans="1:21" ht="16.5" customHeight="1" x14ac:dyDescent="0.25">
      <c r="A231" s="7"/>
      <c r="B231" s="7"/>
      <c r="C231" s="7"/>
      <c r="D231" s="7" t="s">
        <v>452</v>
      </c>
      <c r="E231" s="7"/>
      <c r="F231" s="7"/>
      <c r="G231" s="7"/>
      <c r="H231" s="7"/>
      <c r="I231" s="7"/>
      <c r="J231" s="7"/>
      <c r="K231" s="7"/>
      <c r="L231" s="9" t="s">
        <v>216</v>
      </c>
      <c r="M231" s="32">
        <v>67.099999999999994</v>
      </c>
      <c r="N231" s="32">
        <v>53.2</v>
      </c>
      <c r="O231" s="32">
        <v>42.9</v>
      </c>
      <c r="P231" s="32">
        <v>43.3</v>
      </c>
      <c r="Q231" s="32">
        <v>64.5</v>
      </c>
      <c r="R231" s="32">
        <v>79.7</v>
      </c>
      <c r="S231" s="32">
        <v>69.5</v>
      </c>
      <c r="T231" s="32">
        <v>64.099999999999994</v>
      </c>
      <c r="U231" s="32">
        <v>56.4</v>
      </c>
    </row>
    <row r="232" spans="1:21" ht="16.5" customHeight="1" x14ac:dyDescent="0.25">
      <c r="A232" s="7"/>
      <c r="B232" s="7"/>
      <c r="C232" s="7"/>
      <c r="D232" s="7" t="s">
        <v>453</v>
      </c>
      <c r="E232" s="7"/>
      <c r="F232" s="7"/>
      <c r="G232" s="7"/>
      <c r="H232" s="7"/>
      <c r="I232" s="7"/>
      <c r="J232" s="7"/>
      <c r="K232" s="7"/>
      <c r="L232" s="9" t="s">
        <v>216</v>
      </c>
      <c r="M232" s="32">
        <v>76.5</v>
      </c>
      <c r="N232" s="32">
        <v>59.7</v>
      </c>
      <c r="O232" s="32">
        <v>47.3</v>
      </c>
      <c r="P232" s="32">
        <v>52</v>
      </c>
      <c r="Q232" s="32">
        <v>76.8</v>
      </c>
      <c r="R232" s="32">
        <v>85.8</v>
      </c>
      <c r="S232" s="32">
        <v>93.2</v>
      </c>
      <c r="T232" s="32">
        <v>66.099999999999994</v>
      </c>
      <c r="U232" s="32">
        <v>64.099999999999994</v>
      </c>
    </row>
    <row r="233" spans="1:21" ht="16.5" customHeight="1" x14ac:dyDescent="0.25">
      <c r="A233" s="7"/>
      <c r="B233" s="7"/>
      <c r="C233" s="7" t="s">
        <v>594</v>
      </c>
      <c r="D233" s="7"/>
      <c r="E233" s="7"/>
      <c r="F233" s="7"/>
      <c r="G233" s="7"/>
      <c r="H233" s="7"/>
      <c r="I233" s="7"/>
      <c r="J233" s="7"/>
      <c r="K233" s="7"/>
      <c r="L233" s="9"/>
      <c r="M233" s="10"/>
      <c r="N233" s="10"/>
      <c r="O233" s="10"/>
      <c r="P233" s="10"/>
      <c r="Q233" s="10"/>
      <c r="R233" s="10"/>
      <c r="S233" s="10"/>
      <c r="T233" s="10"/>
      <c r="U233" s="10"/>
    </row>
    <row r="234" spans="1:21" ht="16.5" customHeight="1" x14ac:dyDescent="0.25">
      <c r="A234" s="7"/>
      <c r="B234" s="7"/>
      <c r="C234" s="7"/>
      <c r="D234" s="7" t="s">
        <v>451</v>
      </c>
      <c r="E234" s="7"/>
      <c r="F234" s="7"/>
      <c r="G234" s="7"/>
      <c r="H234" s="7"/>
      <c r="I234" s="7"/>
      <c r="J234" s="7"/>
      <c r="K234" s="7"/>
      <c r="L234" s="9" t="s">
        <v>216</v>
      </c>
      <c r="M234" s="32">
        <v>72.900000000000006</v>
      </c>
      <c r="N234" s="32">
        <v>77.099999999999994</v>
      </c>
      <c r="O234" s="32">
        <v>57.2</v>
      </c>
      <c r="P234" s="32">
        <v>46.7</v>
      </c>
      <c r="Q234" s="32">
        <v>65.8</v>
      </c>
      <c r="R234" s="32">
        <v>62.9</v>
      </c>
      <c r="S234" s="32">
        <v>95.4</v>
      </c>
      <c r="T234" s="32">
        <v>76.7</v>
      </c>
      <c r="U234" s="32">
        <v>67.8</v>
      </c>
    </row>
    <row r="235" spans="1:21" ht="16.5" customHeight="1" x14ac:dyDescent="0.25">
      <c r="A235" s="7"/>
      <c r="B235" s="7"/>
      <c r="C235" s="7"/>
      <c r="D235" s="7" t="s">
        <v>452</v>
      </c>
      <c r="E235" s="7"/>
      <c r="F235" s="7"/>
      <c r="G235" s="7"/>
      <c r="H235" s="7"/>
      <c r="I235" s="7"/>
      <c r="J235" s="7"/>
      <c r="K235" s="7"/>
      <c r="L235" s="9" t="s">
        <v>216</v>
      </c>
      <c r="M235" s="32">
        <v>59</v>
      </c>
      <c r="N235" s="32">
        <v>65.599999999999994</v>
      </c>
      <c r="O235" s="32">
        <v>45.5</v>
      </c>
      <c r="P235" s="32">
        <v>41.3</v>
      </c>
      <c r="Q235" s="32">
        <v>47.8</v>
      </c>
      <c r="R235" s="32">
        <v>48.1</v>
      </c>
      <c r="S235" s="32">
        <v>66.3</v>
      </c>
      <c r="T235" s="32">
        <v>60.6</v>
      </c>
      <c r="U235" s="32">
        <v>55.2</v>
      </c>
    </row>
    <row r="236" spans="1:21" ht="16.5" customHeight="1" x14ac:dyDescent="0.25">
      <c r="A236" s="7"/>
      <c r="B236" s="7"/>
      <c r="C236" s="7"/>
      <c r="D236" s="7" t="s">
        <v>453</v>
      </c>
      <c r="E236" s="7"/>
      <c r="F236" s="7"/>
      <c r="G236" s="7"/>
      <c r="H236" s="7"/>
      <c r="I236" s="7"/>
      <c r="J236" s="7"/>
      <c r="K236" s="7"/>
      <c r="L236" s="9" t="s">
        <v>216</v>
      </c>
      <c r="M236" s="32">
        <v>66.8</v>
      </c>
      <c r="N236" s="32">
        <v>71.8</v>
      </c>
      <c r="O236" s="32">
        <v>51.9</v>
      </c>
      <c r="P236" s="32">
        <v>44.5</v>
      </c>
      <c r="Q236" s="32">
        <v>60</v>
      </c>
      <c r="R236" s="32">
        <v>56.3</v>
      </c>
      <c r="S236" s="32">
        <v>80.2</v>
      </c>
      <c r="T236" s="32">
        <v>70.2</v>
      </c>
      <c r="U236" s="32">
        <v>62.4</v>
      </c>
    </row>
    <row r="237" spans="1:21" ht="16.5" customHeight="1" x14ac:dyDescent="0.25">
      <c r="A237" s="7"/>
      <c r="B237" s="7"/>
      <c r="C237" s="7" t="s">
        <v>595</v>
      </c>
      <c r="D237" s="7"/>
      <c r="E237" s="7"/>
      <c r="F237" s="7"/>
      <c r="G237" s="7"/>
      <c r="H237" s="7"/>
      <c r="I237" s="7"/>
      <c r="J237" s="7"/>
      <c r="K237" s="7"/>
      <c r="L237" s="9"/>
      <c r="M237" s="10"/>
      <c r="N237" s="10"/>
      <c r="O237" s="10"/>
      <c r="P237" s="10"/>
      <c r="Q237" s="10"/>
      <c r="R237" s="10"/>
      <c r="S237" s="10"/>
      <c r="T237" s="10"/>
      <c r="U237" s="10"/>
    </row>
    <row r="238" spans="1:21" ht="16.5" customHeight="1" x14ac:dyDescent="0.25">
      <c r="A238" s="7"/>
      <c r="B238" s="7"/>
      <c r="C238" s="7"/>
      <c r="D238" s="7" t="s">
        <v>451</v>
      </c>
      <c r="E238" s="7"/>
      <c r="F238" s="7"/>
      <c r="G238" s="7"/>
      <c r="H238" s="7"/>
      <c r="I238" s="7"/>
      <c r="J238" s="7"/>
      <c r="K238" s="7"/>
      <c r="L238" s="9" t="s">
        <v>216</v>
      </c>
      <c r="M238" s="32">
        <v>70.599999999999994</v>
      </c>
      <c r="N238" s="32">
        <v>75.599999999999994</v>
      </c>
      <c r="O238" s="32">
        <v>61.7</v>
      </c>
      <c r="P238" s="32">
        <v>44.6</v>
      </c>
      <c r="Q238" s="32">
        <v>74.5</v>
      </c>
      <c r="R238" s="32">
        <v>43.6</v>
      </c>
      <c r="S238" s="29">
        <v>123.6</v>
      </c>
      <c r="T238" s="32">
        <v>68.2</v>
      </c>
      <c r="U238" s="32">
        <v>68</v>
      </c>
    </row>
    <row r="239" spans="1:21" ht="16.5" customHeight="1" x14ac:dyDescent="0.25">
      <c r="A239" s="7"/>
      <c r="B239" s="7"/>
      <c r="C239" s="7"/>
      <c r="D239" s="7" t="s">
        <v>452</v>
      </c>
      <c r="E239" s="7"/>
      <c r="F239" s="7"/>
      <c r="G239" s="7"/>
      <c r="H239" s="7"/>
      <c r="I239" s="7"/>
      <c r="J239" s="7"/>
      <c r="K239" s="7"/>
      <c r="L239" s="9" t="s">
        <v>216</v>
      </c>
      <c r="M239" s="32">
        <v>55.2</v>
      </c>
      <c r="N239" s="32">
        <v>67.3</v>
      </c>
      <c r="O239" s="32">
        <v>48.8</v>
      </c>
      <c r="P239" s="32">
        <v>38.6</v>
      </c>
      <c r="Q239" s="32">
        <v>54.6</v>
      </c>
      <c r="R239" s="32">
        <v>35.5</v>
      </c>
      <c r="S239" s="32">
        <v>97.5</v>
      </c>
      <c r="T239" s="32">
        <v>49.2</v>
      </c>
      <c r="U239" s="32">
        <v>55.5</v>
      </c>
    </row>
    <row r="240" spans="1:21" ht="16.5" customHeight="1" x14ac:dyDescent="0.25">
      <c r="A240" s="7"/>
      <c r="B240" s="7"/>
      <c r="C240" s="7"/>
      <c r="D240" s="7" t="s">
        <v>453</v>
      </c>
      <c r="E240" s="7"/>
      <c r="F240" s="7"/>
      <c r="G240" s="7"/>
      <c r="H240" s="7"/>
      <c r="I240" s="7"/>
      <c r="J240" s="7"/>
      <c r="K240" s="7"/>
      <c r="L240" s="9" t="s">
        <v>216</v>
      </c>
      <c r="M240" s="32">
        <v>63</v>
      </c>
      <c r="N240" s="32">
        <v>71.599999999999994</v>
      </c>
      <c r="O240" s="32">
        <v>55.4</v>
      </c>
      <c r="P240" s="32">
        <v>41.8</v>
      </c>
      <c r="Q240" s="32">
        <v>67.400000000000006</v>
      </c>
      <c r="R240" s="32">
        <v>40.4</v>
      </c>
      <c r="S240" s="29">
        <v>109.3</v>
      </c>
      <c r="T240" s="32">
        <v>58.7</v>
      </c>
      <c r="U240" s="32">
        <v>62.1</v>
      </c>
    </row>
    <row r="241" spans="1:21" ht="16.5" customHeight="1" x14ac:dyDescent="0.25">
      <c r="A241" s="7"/>
      <c r="B241" s="7"/>
      <c r="C241" s="7" t="s">
        <v>596</v>
      </c>
      <c r="D241" s="7"/>
      <c r="E241" s="7"/>
      <c r="F241" s="7"/>
      <c r="G241" s="7"/>
      <c r="H241" s="7"/>
      <c r="I241" s="7"/>
      <c r="J241" s="7"/>
      <c r="K241" s="7"/>
      <c r="L241" s="9"/>
      <c r="M241" s="10"/>
      <c r="N241" s="10"/>
      <c r="O241" s="10"/>
      <c r="P241" s="10"/>
      <c r="Q241" s="10"/>
      <c r="R241" s="10"/>
      <c r="S241" s="10"/>
      <c r="T241" s="10"/>
      <c r="U241" s="10"/>
    </row>
    <row r="242" spans="1:21" ht="16.5" customHeight="1" x14ac:dyDescent="0.25">
      <c r="A242" s="7"/>
      <c r="B242" s="7"/>
      <c r="C242" s="7"/>
      <c r="D242" s="7" t="s">
        <v>451</v>
      </c>
      <c r="E242" s="7"/>
      <c r="F242" s="7"/>
      <c r="G242" s="7"/>
      <c r="H242" s="7"/>
      <c r="I242" s="7"/>
      <c r="J242" s="7"/>
      <c r="K242" s="7"/>
      <c r="L242" s="9" t="s">
        <v>216</v>
      </c>
      <c r="M242" s="32">
        <v>51.1</v>
      </c>
      <c r="N242" s="32">
        <v>35.5</v>
      </c>
      <c r="O242" s="32">
        <v>32</v>
      </c>
      <c r="P242" s="32">
        <v>27.1</v>
      </c>
      <c r="Q242" s="32">
        <v>39.6</v>
      </c>
      <c r="R242" s="32">
        <v>11</v>
      </c>
      <c r="S242" s="29">
        <v>122.2</v>
      </c>
      <c r="T242" s="32">
        <v>38.4</v>
      </c>
      <c r="U242" s="32">
        <v>40.200000000000003</v>
      </c>
    </row>
    <row r="243" spans="1:21" ht="16.5" customHeight="1" x14ac:dyDescent="0.25">
      <c r="A243" s="7"/>
      <c r="B243" s="7"/>
      <c r="C243" s="7"/>
      <c r="D243" s="7" t="s">
        <v>452</v>
      </c>
      <c r="E243" s="7"/>
      <c r="F243" s="7"/>
      <c r="G243" s="7"/>
      <c r="H243" s="7"/>
      <c r="I243" s="7"/>
      <c r="J243" s="7"/>
      <c r="K243" s="7"/>
      <c r="L243" s="9" t="s">
        <v>216</v>
      </c>
      <c r="M243" s="32">
        <v>30.2</v>
      </c>
      <c r="N243" s="32">
        <v>22.8</v>
      </c>
      <c r="O243" s="32">
        <v>18.7</v>
      </c>
      <c r="P243" s="32">
        <v>19.3</v>
      </c>
      <c r="Q243" s="32">
        <v>22.2</v>
      </c>
      <c r="R243" s="31">
        <v>6</v>
      </c>
      <c r="S243" s="29">
        <v>104.5</v>
      </c>
      <c r="T243" s="31" t="s">
        <v>110</v>
      </c>
      <c r="U243" s="32">
        <v>24.9</v>
      </c>
    </row>
    <row r="244" spans="1:21" ht="16.5" customHeight="1" x14ac:dyDescent="0.25">
      <c r="A244" s="7"/>
      <c r="B244" s="7"/>
      <c r="C244" s="7"/>
      <c r="D244" s="7" t="s">
        <v>453</v>
      </c>
      <c r="E244" s="7"/>
      <c r="F244" s="7"/>
      <c r="G244" s="7"/>
      <c r="H244" s="7"/>
      <c r="I244" s="7"/>
      <c r="J244" s="7"/>
      <c r="K244" s="7"/>
      <c r="L244" s="9" t="s">
        <v>216</v>
      </c>
      <c r="M244" s="32">
        <v>38.799999999999997</v>
      </c>
      <c r="N244" s="32">
        <v>27.8</v>
      </c>
      <c r="O244" s="32">
        <v>24.5</v>
      </c>
      <c r="P244" s="32">
        <v>22.5</v>
      </c>
      <c r="Q244" s="32">
        <v>30.5</v>
      </c>
      <c r="R244" s="31">
        <v>8.1999999999999993</v>
      </c>
      <c r="S244" s="29">
        <v>111.2</v>
      </c>
      <c r="T244" s="32">
        <v>27.5</v>
      </c>
      <c r="U244" s="32">
        <v>31.3</v>
      </c>
    </row>
    <row r="245" spans="1:21" ht="16.5" customHeight="1" x14ac:dyDescent="0.25">
      <c r="A245" s="7"/>
      <c r="B245" s="7"/>
      <c r="C245" s="7" t="s">
        <v>597</v>
      </c>
      <c r="D245" s="7"/>
      <c r="E245" s="7"/>
      <c r="F245" s="7"/>
      <c r="G245" s="7"/>
      <c r="H245" s="7"/>
      <c r="I245" s="7"/>
      <c r="J245" s="7"/>
      <c r="K245" s="7"/>
      <c r="L245" s="9"/>
      <c r="M245" s="10"/>
      <c r="N245" s="10"/>
      <c r="O245" s="10"/>
      <c r="P245" s="10"/>
      <c r="Q245" s="10"/>
      <c r="R245" s="10"/>
      <c r="S245" s="10"/>
      <c r="T245" s="10"/>
      <c r="U245" s="10"/>
    </row>
    <row r="246" spans="1:21" ht="16.5" customHeight="1" x14ac:dyDescent="0.25">
      <c r="A246" s="7"/>
      <c r="B246" s="7"/>
      <c r="C246" s="7"/>
      <c r="D246" s="7" t="s">
        <v>451</v>
      </c>
      <c r="E246" s="7"/>
      <c r="F246" s="7"/>
      <c r="G246" s="7"/>
      <c r="H246" s="7"/>
      <c r="I246" s="7"/>
      <c r="J246" s="7"/>
      <c r="K246" s="7"/>
      <c r="L246" s="9" t="s">
        <v>216</v>
      </c>
      <c r="M246" s="32">
        <v>72.8</v>
      </c>
      <c r="N246" s="32">
        <v>67.8</v>
      </c>
      <c r="O246" s="32">
        <v>49</v>
      </c>
      <c r="P246" s="32">
        <v>45.6</v>
      </c>
      <c r="Q246" s="32">
        <v>77.099999999999994</v>
      </c>
      <c r="R246" s="32">
        <v>55.4</v>
      </c>
      <c r="S246" s="29">
        <v>103.3</v>
      </c>
      <c r="T246" s="32">
        <v>69.8</v>
      </c>
      <c r="U246" s="32">
        <v>64.3</v>
      </c>
    </row>
    <row r="247" spans="1:21" ht="16.5" customHeight="1" x14ac:dyDescent="0.25">
      <c r="A247" s="7"/>
      <c r="B247" s="7"/>
      <c r="C247" s="7"/>
      <c r="D247" s="7" t="s">
        <v>452</v>
      </c>
      <c r="E247" s="7"/>
      <c r="F247" s="7"/>
      <c r="G247" s="7"/>
      <c r="H247" s="7"/>
      <c r="I247" s="7"/>
      <c r="J247" s="7"/>
      <c r="K247" s="7"/>
      <c r="L247" s="9" t="s">
        <v>216</v>
      </c>
      <c r="M247" s="32">
        <v>57.7</v>
      </c>
      <c r="N247" s="32">
        <v>59.5</v>
      </c>
      <c r="O247" s="32">
        <v>42.1</v>
      </c>
      <c r="P247" s="32">
        <v>36.9</v>
      </c>
      <c r="Q247" s="32">
        <v>57.8</v>
      </c>
      <c r="R247" s="32">
        <v>43.2</v>
      </c>
      <c r="S247" s="32">
        <v>80.5</v>
      </c>
      <c r="T247" s="32">
        <v>55.9</v>
      </c>
      <c r="U247" s="32">
        <v>53.1</v>
      </c>
    </row>
    <row r="248" spans="1:21" ht="16.5" customHeight="1" x14ac:dyDescent="0.25">
      <c r="A248" s="14"/>
      <c r="B248" s="14"/>
      <c r="C248" s="14"/>
      <c r="D248" s="14" t="s">
        <v>453</v>
      </c>
      <c r="E248" s="14"/>
      <c r="F248" s="14"/>
      <c r="G248" s="14"/>
      <c r="H248" s="14"/>
      <c r="I248" s="14"/>
      <c r="J248" s="14"/>
      <c r="K248" s="14"/>
      <c r="L248" s="15" t="s">
        <v>216</v>
      </c>
      <c r="M248" s="33">
        <v>67.2</v>
      </c>
      <c r="N248" s="33">
        <v>64.900000000000006</v>
      </c>
      <c r="O248" s="33">
        <v>46.5</v>
      </c>
      <c r="P248" s="33">
        <v>42.3</v>
      </c>
      <c r="Q248" s="33">
        <v>71</v>
      </c>
      <c r="R248" s="33">
        <v>51.7</v>
      </c>
      <c r="S248" s="33">
        <v>93.6</v>
      </c>
      <c r="T248" s="33">
        <v>64.400000000000006</v>
      </c>
      <c r="U248" s="33">
        <v>60.3</v>
      </c>
    </row>
    <row r="249" spans="1:21" ht="4.5" customHeight="1" x14ac:dyDescent="0.25">
      <c r="A249" s="27"/>
      <c r="B249" s="27"/>
      <c r="C249" s="2"/>
      <c r="D249" s="2"/>
      <c r="E249" s="2"/>
      <c r="F249" s="2"/>
      <c r="G249" s="2"/>
      <c r="H249" s="2"/>
      <c r="I249" s="2"/>
      <c r="J249" s="2"/>
      <c r="K249" s="2"/>
      <c r="L249" s="2"/>
      <c r="M249" s="2"/>
      <c r="N249" s="2"/>
      <c r="O249" s="2"/>
      <c r="P249" s="2"/>
      <c r="Q249" s="2"/>
      <c r="R249" s="2"/>
      <c r="S249" s="2"/>
      <c r="T249" s="2"/>
      <c r="U249" s="2"/>
    </row>
    <row r="250" spans="1:21" ht="16.5" customHeight="1" x14ac:dyDescent="0.25">
      <c r="A250" s="27"/>
      <c r="B250" s="27"/>
      <c r="C250" s="67" t="s">
        <v>355</v>
      </c>
      <c r="D250" s="67"/>
      <c r="E250" s="67"/>
      <c r="F250" s="67"/>
      <c r="G250" s="67"/>
      <c r="H250" s="67"/>
      <c r="I250" s="67"/>
      <c r="J250" s="67"/>
      <c r="K250" s="67"/>
      <c r="L250" s="67"/>
      <c r="M250" s="67"/>
      <c r="N250" s="67"/>
      <c r="O250" s="67"/>
      <c r="P250" s="67"/>
      <c r="Q250" s="67"/>
      <c r="R250" s="67"/>
      <c r="S250" s="67"/>
      <c r="T250" s="67"/>
      <c r="U250" s="67"/>
    </row>
    <row r="251" spans="1:21" ht="4.5" customHeight="1" x14ac:dyDescent="0.25">
      <c r="A251" s="27"/>
      <c r="B251" s="27"/>
      <c r="C251" s="2"/>
      <c r="D251" s="2"/>
      <c r="E251" s="2"/>
      <c r="F251" s="2"/>
      <c r="G251" s="2"/>
      <c r="H251" s="2"/>
      <c r="I251" s="2"/>
      <c r="J251" s="2"/>
      <c r="K251" s="2"/>
      <c r="L251" s="2"/>
      <c r="M251" s="2"/>
      <c r="N251" s="2"/>
      <c r="O251" s="2"/>
      <c r="P251" s="2"/>
      <c r="Q251" s="2"/>
      <c r="R251" s="2"/>
      <c r="S251" s="2"/>
      <c r="T251" s="2"/>
      <c r="U251" s="2"/>
    </row>
    <row r="252" spans="1:21" ht="16.5" customHeight="1" x14ac:dyDescent="0.25">
      <c r="A252" s="55"/>
      <c r="B252" s="55"/>
      <c r="C252" s="67" t="s">
        <v>456</v>
      </c>
      <c r="D252" s="67"/>
      <c r="E252" s="67"/>
      <c r="F252" s="67"/>
      <c r="G252" s="67"/>
      <c r="H252" s="67"/>
      <c r="I252" s="67"/>
      <c r="J252" s="67"/>
      <c r="K252" s="67"/>
      <c r="L252" s="67"/>
      <c r="M252" s="67"/>
      <c r="N252" s="67"/>
      <c r="O252" s="67"/>
      <c r="P252" s="67"/>
      <c r="Q252" s="67"/>
      <c r="R252" s="67"/>
      <c r="S252" s="67"/>
      <c r="T252" s="67"/>
      <c r="U252" s="67"/>
    </row>
    <row r="253" spans="1:21" ht="16.5" customHeight="1" x14ac:dyDescent="0.25">
      <c r="A253" s="55"/>
      <c r="B253" s="55"/>
      <c r="C253" s="67" t="s">
        <v>457</v>
      </c>
      <c r="D253" s="67"/>
      <c r="E253" s="67"/>
      <c r="F253" s="67"/>
      <c r="G253" s="67"/>
      <c r="H253" s="67"/>
      <c r="I253" s="67"/>
      <c r="J253" s="67"/>
      <c r="K253" s="67"/>
      <c r="L253" s="67"/>
      <c r="M253" s="67"/>
      <c r="N253" s="67"/>
      <c r="O253" s="67"/>
      <c r="P253" s="67"/>
      <c r="Q253" s="67"/>
      <c r="R253" s="67"/>
      <c r="S253" s="67"/>
      <c r="T253" s="67"/>
      <c r="U253" s="67"/>
    </row>
    <row r="254" spans="1:21" ht="4.5" customHeight="1" x14ac:dyDescent="0.25">
      <c r="A254" s="27"/>
      <c r="B254" s="27"/>
      <c r="C254" s="2"/>
      <c r="D254" s="2"/>
      <c r="E254" s="2"/>
      <c r="F254" s="2"/>
      <c r="G254" s="2"/>
      <c r="H254" s="2"/>
      <c r="I254" s="2"/>
      <c r="J254" s="2"/>
      <c r="K254" s="2"/>
      <c r="L254" s="2"/>
      <c r="M254" s="2"/>
      <c r="N254" s="2"/>
      <c r="O254" s="2"/>
      <c r="P254" s="2"/>
      <c r="Q254" s="2"/>
      <c r="R254" s="2"/>
      <c r="S254" s="2"/>
      <c r="T254" s="2"/>
      <c r="U254" s="2"/>
    </row>
    <row r="255" spans="1:21" ht="42.45" customHeight="1" x14ac:dyDescent="0.25">
      <c r="A255" s="27" t="s">
        <v>139</v>
      </c>
      <c r="B255" s="27"/>
      <c r="C255" s="67" t="s">
        <v>327</v>
      </c>
      <c r="D255" s="67"/>
      <c r="E255" s="67"/>
      <c r="F255" s="67"/>
      <c r="G255" s="67"/>
      <c r="H255" s="67"/>
      <c r="I255" s="67"/>
      <c r="J255" s="67"/>
      <c r="K255" s="67"/>
      <c r="L255" s="67"/>
      <c r="M255" s="67"/>
      <c r="N255" s="67"/>
      <c r="O255" s="67"/>
      <c r="P255" s="67"/>
      <c r="Q255" s="67"/>
      <c r="R255" s="67"/>
      <c r="S255" s="67"/>
      <c r="T255" s="67"/>
      <c r="U255" s="67"/>
    </row>
    <row r="256" spans="1:21" ht="29.4" customHeight="1" x14ac:dyDescent="0.25">
      <c r="A256" s="27" t="s">
        <v>141</v>
      </c>
      <c r="B256" s="27"/>
      <c r="C256" s="67" t="s">
        <v>328</v>
      </c>
      <c r="D256" s="67"/>
      <c r="E256" s="67"/>
      <c r="F256" s="67"/>
      <c r="G256" s="67"/>
      <c r="H256" s="67"/>
      <c r="I256" s="67"/>
      <c r="J256" s="67"/>
      <c r="K256" s="67"/>
      <c r="L256" s="67"/>
      <c r="M256" s="67"/>
      <c r="N256" s="67"/>
      <c r="O256" s="67"/>
      <c r="P256" s="67"/>
      <c r="Q256" s="67"/>
      <c r="R256" s="67"/>
      <c r="S256" s="67"/>
      <c r="T256" s="67"/>
      <c r="U256" s="67"/>
    </row>
    <row r="257" spans="1:21" ht="55.2" customHeight="1" x14ac:dyDescent="0.25">
      <c r="A257" s="27" t="s">
        <v>144</v>
      </c>
      <c r="B257" s="27"/>
      <c r="C257" s="67" t="s">
        <v>329</v>
      </c>
      <c r="D257" s="67"/>
      <c r="E257" s="67"/>
      <c r="F257" s="67"/>
      <c r="G257" s="67"/>
      <c r="H257" s="67"/>
      <c r="I257" s="67"/>
      <c r="J257" s="67"/>
      <c r="K257" s="67"/>
      <c r="L257" s="67"/>
      <c r="M257" s="67"/>
      <c r="N257" s="67"/>
      <c r="O257" s="67"/>
      <c r="P257" s="67"/>
      <c r="Q257" s="67"/>
      <c r="R257" s="67"/>
      <c r="S257" s="67"/>
      <c r="T257" s="67"/>
      <c r="U257" s="67"/>
    </row>
    <row r="258" spans="1:21" ht="55.2" customHeight="1" x14ac:dyDescent="0.25">
      <c r="A258" s="27" t="s">
        <v>146</v>
      </c>
      <c r="B258" s="27"/>
      <c r="C258" s="67" t="s">
        <v>489</v>
      </c>
      <c r="D258" s="67"/>
      <c r="E258" s="67"/>
      <c r="F258" s="67"/>
      <c r="G258" s="67"/>
      <c r="H258" s="67"/>
      <c r="I258" s="67"/>
      <c r="J258" s="67"/>
      <c r="K258" s="67"/>
      <c r="L258" s="67"/>
      <c r="M258" s="67"/>
      <c r="N258" s="67"/>
      <c r="O258" s="67"/>
      <c r="P258" s="67"/>
      <c r="Q258" s="67"/>
      <c r="R258" s="67"/>
      <c r="S258" s="67"/>
      <c r="T258" s="67"/>
      <c r="U258" s="67"/>
    </row>
    <row r="259" spans="1:21" ht="4.5" customHeight="1" x14ac:dyDescent="0.25"/>
    <row r="260" spans="1:21" ht="16.5" customHeight="1" x14ac:dyDescent="0.25">
      <c r="A260" s="28" t="s">
        <v>167</v>
      </c>
      <c r="B260" s="27"/>
      <c r="C260" s="27"/>
      <c r="D260" s="27"/>
      <c r="E260" s="67" t="s">
        <v>342</v>
      </c>
      <c r="F260" s="67"/>
      <c r="G260" s="67"/>
      <c r="H260" s="67"/>
      <c r="I260" s="67"/>
      <c r="J260" s="67"/>
      <c r="K260" s="67"/>
      <c r="L260" s="67"/>
      <c r="M260" s="67"/>
      <c r="N260" s="67"/>
      <c r="O260" s="67"/>
      <c r="P260" s="67"/>
      <c r="Q260" s="67"/>
      <c r="R260" s="67"/>
      <c r="S260" s="67"/>
      <c r="T260" s="67"/>
      <c r="U260" s="67"/>
    </row>
  </sheetData>
  <mergeCells count="9">
    <mergeCell ref="C256:U256"/>
    <mergeCell ref="C257:U257"/>
    <mergeCell ref="C258:U258"/>
    <mergeCell ref="E260:U260"/>
    <mergeCell ref="K1:U1"/>
    <mergeCell ref="C250:U250"/>
    <mergeCell ref="C252:U252"/>
    <mergeCell ref="C253:U253"/>
    <mergeCell ref="C255:U255"/>
  </mergeCells>
  <pageMargins left="0.7" right="0.7" top="0.75" bottom="0.75" header="0.3" footer="0.3"/>
  <pageSetup paperSize="9" fitToHeight="0" orientation="landscape" horizontalDpi="300" verticalDpi="300"/>
  <headerFooter scaleWithDoc="0" alignWithMargins="0">
    <oddHeader>&amp;C&amp;"Arial"&amp;8TABLE 15A.29</oddHeader>
    <oddFooter>&amp;L&amp;"Arial"&amp;8REPORT ON
GOVERNMENT
SERVICES 2022&amp;R&amp;"Arial"&amp;8SERVICES FOR PEOPLE
WITH DISABILITY
PAGE &amp;B&amp;P&amp;B</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U162"/>
  <sheetViews>
    <sheetView showGridLines="0" workbookViewId="0"/>
  </sheetViews>
  <sheetFormatPr defaultRowHeight="13.2" x14ac:dyDescent="0.25"/>
  <cols>
    <col min="1" max="11" width="1.6640625" customWidth="1"/>
    <col min="12" max="12" width="5.44140625" customWidth="1"/>
    <col min="13" max="20" width="8.5546875" customWidth="1"/>
    <col min="21" max="21" width="10.109375" customWidth="1"/>
  </cols>
  <sheetData>
    <row r="1" spans="1:21" ht="17.399999999999999" customHeight="1" x14ac:dyDescent="0.25">
      <c r="A1" s="8" t="s">
        <v>600</v>
      </c>
      <c r="B1" s="8"/>
      <c r="C1" s="8"/>
      <c r="D1" s="8"/>
      <c r="E1" s="8"/>
      <c r="F1" s="8"/>
      <c r="G1" s="8"/>
      <c r="H1" s="8"/>
      <c r="I1" s="8"/>
      <c r="J1" s="8"/>
      <c r="K1" s="72" t="s">
        <v>601</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492</v>
      </c>
    </row>
    <row r="3" spans="1:21" ht="16.5" customHeight="1" x14ac:dyDescent="0.25">
      <c r="A3" s="7" t="s">
        <v>493</v>
      </c>
      <c r="B3" s="7"/>
      <c r="C3" s="7"/>
      <c r="D3" s="7"/>
      <c r="E3" s="7"/>
      <c r="F3" s="7"/>
      <c r="G3" s="7"/>
      <c r="H3" s="7"/>
      <c r="I3" s="7"/>
      <c r="J3" s="7"/>
      <c r="K3" s="7"/>
      <c r="L3" s="9"/>
      <c r="M3" s="10"/>
      <c r="N3" s="10"/>
      <c r="O3" s="10"/>
      <c r="P3" s="10"/>
      <c r="Q3" s="10"/>
      <c r="R3" s="10"/>
      <c r="S3" s="10"/>
      <c r="T3" s="10"/>
      <c r="U3" s="10"/>
    </row>
    <row r="4" spans="1:21" ht="16.5" customHeight="1" x14ac:dyDescent="0.25">
      <c r="A4" s="7"/>
      <c r="B4" s="7" t="s">
        <v>602</v>
      </c>
      <c r="C4" s="7"/>
      <c r="D4" s="7"/>
      <c r="E4" s="7"/>
      <c r="F4" s="7"/>
      <c r="G4" s="7"/>
      <c r="H4" s="7"/>
      <c r="I4" s="7"/>
      <c r="J4" s="7"/>
      <c r="K4" s="7"/>
      <c r="L4" s="9"/>
      <c r="M4" s="10"/>
      <c r="N4" s="10"/>
      <c r="O4" s="10"/>
      <c r="P4" s="10"/>
      <c r="Q4" s="10"/>
      <c r="R4" s="10"/>
      <c r="S4" s="10"/>
      <c r="T4" s="10"/>
      <c r="U4" s="10"/>
    </row>
    <row r="5" spans="1:21" ht="16.5" customHeight="1" x14ac:dyDescent="0.25">
      <c r="A5" s="7"/>
      <c r="B5" s="7"/>
      <c r="C5" s="7" t="s">
        <v>451</v>
      </c>
      <c r="D5" s="7"/>
      <c r="E5" s="7"/>
      <c r="F5" s="7"/>
      <c r="G5" s="7"/>
      <c r="H5" s="7"/>
      <c r="I5" s="7"/>
      <c r="J5" s="7"/>
      <c r="K5" s="7"/>
      <c r="L5" s="9" t="s">
        <v>317</v>
      </c>
      <c r="M5" s="21">
        <v>34526</v>
      </c>
      <c r="N5" s="21">
        <v>27158</v>
      </c>
      <c r="O5" s="21">
        <v>30028</v>
      </c>
      <c r="P5" s="23">
        <v>9795</v>
      </c>
      <c r="Q5" s="21">
        <v>13160</v>
      </c>
      <c r="R5" s="23">
        <v>3195</v>
      </c>
      <c r="S5" s="23">
        <v>1607</v>
      </c>
      <c r="T5" s="20">
        <v>513</v>
      </c>
      <c r="U5" s="18">
        <v>119982</v>
      </c>
    </row>
    <row r="6" spans="1:21" ht="16.5" customHeight="1" x14ac:dyDescent="0.25">
      <c r="A6" s="7"/>
      <c r="B6" s="7"/>
      <c r="C6" s="7" t="s">
        <v>452</v>
      </c>
      <c r="D6" s="7"/>
      <c r="E6" s="7"/>
      <c r="F6" s="7"/>
      <c r="G6" s="7"/>
      <c r="H6" s="7"/>
      <c r="I6" s="7"/>
      <c r="J6" s="7"/>
      <c r="K6" s="7"/>
      <c r="L6" s="9" t="s">
        <v>317</v>
      </c>
      <c r="M6" s="21">
        <v>29865</v>
      </c>
      <c r="N6" s="21">
        <v>25176</v>
      </c>
      <c r="O6" s="21">
        <v>24344</v>
      </c>
      <c r="P6" s="23">
        <v>8424</v>
      </c>
      <c r="Q6" s="21">
        <v>11116</v>
      </c>
      <c r="R6" s="23">
        <v>2900</v>
      </c>
      <c r="S6" s="23">
        <v>1432</v>
      </c>
      <c r="T6" s="20">
        <v>368</v>
      </c>
      <c r="U6" s="18">
        <v>103625</v>
      </c>
    </row>
    <row r="7" spans="1:21" ht="16.5" customHeight="1" x14ac:dyDescent="0.25">
      <c r="A7" s="7"/>
      <c r="B7" s="7"/>
      <c r="C7" s="7" t="s">
        <v>453</v>
      </c>
      <c r="D7" s="7"/>
      <c r="E7" s="7"/>
      <c r="F7" s="7"/>
      <c r="G7" s="7"/>
      <c r="H7" s="7"/>
      <c r="I7" s="7"/>
      <c r="J7" s="7"/>
      <c r="K7" s="7"/>
      <c r="L7" s="9" t="s">
        <v>317</v>
      </c>
      <c r="M7" s="21">
        <v>64391</v>
      </c>
      <c r="N7" s="21">
        <v>52334</v>
      </c>
      <c r="O7" s="21">
        <v>54372</v>
      </c>
      <c r="P7" s="21">
        <v>18219</v>
      </c>
      <c r="Q7" s="21">
        <v>24276</v>
      </c>
      <c r="R7" s="23">
        <v>6095</v>
      </c>
      <c r="S7" s="23">
        <v>3039</v>
      </c>
      <c r="T7" s="20">
        <v>881</v>
      </c>
      <c r="U7" s="18">
        <v>223607</v>
      </c>
    </row>
    <row r="8" spans="1:21" ht="16.5" customHeight="1" x14ac:dyDescent="0.25">
      <c r="A8" s="7" t="s">
        <v>603</v>
      </c>
      <c r="B8" s="7"/>
      <c r="C8" s="7"/>
      <c r="D8" s="7"/>
      <c r="E8" s="7"/>
      <c r="F8" s="7"/>
      <c r="G8" s="7"/>
      <c r="H8" s="7"/>
      <c r="I8" s="7"/>
      <c r="J8" s="7"/>
      <c r="K8" s="7"/>
      <c r="L8" s="9"/>
      <c r="M8" s="10"/>
      <c r="N8" s="10"/>
      <c r="O8" s="10"/>
      <c r="P8" s="10"/>
      <c r="Q8" s="10"/>
      <c r="R8" s="10"/>
      <c r="S8" s="10"/>
      <c r="T8" s="10"/>
      <c r="U8" s="10"/>
    </row>
    <row r="9" spans="1:21" ht="16.5" customHeight="1" x14ac:dyDescent="0.25">
      <c r="A9" s="7"/>
      <c r="B9" s="7" t="s">
        <v>604</v>
      </c>
      <c r="C9" s="7"/>
      <c r="D9" s="7"/>
      <c r="E9" s="7"/>
      <c r="F9" s="7"/>
      <c r="G9" s="7"/>
      <c r="H9" s="7"/>
      <c r="I9" s="7"/>
      <c r="J9" s="7"/>
      <c r="K9" s="7"/>
      <c r="L9" s="9"/>
      <c r="M9" s="10"/>
      <c r="N9" s="10"/>
      <c r="O9" s="10"/>
      <c r="P9" s="10"/>
      <c r="Q9" s="10"/>
      <c r="R9" s="10"/>
      <c r="S9" s="10"/>
      <c r="T9" s="10"/>
      <c r="U9" s="10"/>
    </row>
    <row r="10" spans="1:21" ht="16.5" customHeight="1" x14ac:dyDescent="0.25">
      <c r="A10" s="7"/>
      <c r="B10" s="7"/>
      <c r="C10" s="7" t="s">
        <v>451</v>
      </c>
      <c r="D10" s="7"/>
      <c r="E10" s="7"/>
      <c r="F10" s="7"/>
      <c r="G10" s="7"/>
      <c r="H10" s="7"/>
      <c r="I10" s="7"/>
      <c r="J10" s="7"/>
      <c r="K10" s="7"/>
      <c r="L10" s="9" t="s">
        <v>317</v>
      </c>
      <c r="M10" s="18">
        <v>226138</v>
      </c>
      <c r="N10" s="18">
        <v>180000</v>
      </c>
      <c r="O10" s="18">
        <v>144976</v>
      </c>
      <c r="P10" s="21">
        <v>75602</v>
      </c>
      <c r="Q10" s="21">
        <v>48947</v>
      </c>
      <c r="R10" s="21">
        <v>15609</v>
      </c>
      <c r="S10" s="21">
        <v>11676</v>
      </c>
      <c r="T10" s="23">
        <v>9698</v>
      </c>
      <c r="U10" s="18">
        <v>712645</v>
      </c>
    </row>
    <row r="11" spans="1:21" ht="16.5" customHeight="1" x14ac:dyDescent="0.25">
      <c r="A11" s="7"/>
      <c r="B11" s="7"/>
      <c r="C11" s="7" t="s">
        <v>452</v>
      </c>
      <c r="D11" s="7"/>
      <c r="E11" s="7"/>
      <c r="F11" s="7"/>
      <c r="G11" s="7"/>
      <c r="H11" s="7"/>
      <c r="I11" s="7"/>
      <c r="J11" s="7"/>
      <c r="K11" s="7"/>
      <c r="L11" s="9" t="s">
        <v>317</v>
      </c>
      <c r="M11" s="18">
        <v>220961</v>
      </c>
      <c r="N11" s="18">
        <v>176851</v>
      </c>
      <c r="O11" s="18">
        <v>143790</v>
      </c>
      <c r="P11" s="21">
        <v>72803</v>
      </c>
      <c r="Q11" s="21">
        <v>47690</v>
      </c>
      <c r="R11" s="21">
        <v>15269</v>
      </c>
      <c r="S11" s="21">
        <v>11631</v>
      </c>
      <c r="T11" s="23">
        <v>9050</v>
      </c>
      <c r="U11" s="18">
        <v>698044</v>
      </c>
    </row>
    <row r="12" spans="1:21" ht="16.5" customHeight="1" x14ac:dyDescent="0.25">
      <c r="A12" s="7"/>
      <c r="B12" s="7"/>
      <c r="C12" s="7" t="s">
        <v>453</v>
      </c>
      <c r="D12" s="7"/>
      <c r="E12" s="7"/>
      <c r="F12" s="7"/>
      <c r="G12" s="7"/>
      <c r="H12" s="7"/>
      <c r="I12" s="7"/>
      <c r="J12" s="7"/>
      <c r="K12" s="7"/>
      <c r="L12" s="9" t="s">
        <v>317</v>
      </c>
      <c r="M12" s="18">
        <v>447099</v>
      </c>
      <c r="N12" s="18">
        <v>356851</v>
      </c>
      <c r="O12" s="18">
        <v>288766</v>
      </c>
      <c r="P12" s="18">
        <v>148405</v>
      </c>
      <c r="Q12" s="21">
        <v>96637</v>
      </c>
      <c r="R12" s="21">
        <v>30878</v>
      </c>
      <c r="S12" s="21">
        <v>23307</v>
      </c>
      <c r="T12" s="21">
        <v>18748</v>
      </c>
      <c r="U12" s="25">
        <v>1410689</v>
      </c>
    </row>
    <row r="13" spans="1:21" ht="16.5" customHeight="1" x14ac:dyDescent="0.25">
      <c r="A13" s="7" t="s">
        <v>493</v>
      </c>
      <c r="B13" s="7"/>
      <c r="C13" s="7"/>
      <c r="D13" s="7"/>
      <c r="E13" s="7"/>
      <c r="F13" s="7"/>
      <c r="G13" s="7"/>
      <c r="H13" s="7"/>
      <c r="I13" s="7"/>
      <c r="J13" s="7"/>
      <c r="K13" s="7"/>
      <c r="L13" s="9"/>
      <c r="M13" s="10"/>
      <c r="N13" s="10"/>
      <c r="O13" s="10"/>
      <c r="P13" s="10"/>
      <c r="Q13" s="10"/>
      <c r="R13" s="10"/>
      <c r="S13" s="10"/>
      <c r="T13" s="10"/>
      <c r="U13" s="10"/>
    </row>
    <row r="14" spans="1:21" ht="16.5" customHeight="1" x14ac:dyDescent="0.25">
      <c r="A14" s="7"/>
      <c r="B14" s="7" t="s">
        <v>605</v>
      </c>
      <c r="C14" s="7"/>
      <c r="D14" s="7"/>
      <c r="E14" s="7"/>
      <c r="F14" s="7"/>
      <c r="G14" s="7"/>
      <c r="H14" s="7"/>
      <c r="I14" s="7"/>
      <c r="J14" s="7"/>
      <c r="K14" s="7"/>
      <c r="L14" s="9"/>
      <c r="M14" s="10"/>
      <c r="N14" s="10"/>
      <c r="O14" s="10"/>
      <c r="P14" s="10"/>
      <c r="Q14" s="10"/>
      <c r="R14" s="10"/>
      <c r="S14" s="10"/>
      <c r="T14" s="10"/>
      <c r="U14" s="10"/>
    </row>
    <row r="15" spans="1:21" ht="16.5" customHeight="1" x14ac:dyDescent="0.25">
      <c r="A15" s="7"/>
      <c r="B15" s="7"/>
      <c r="C15" s="7" t="s">
        <v>451</v>
      </c>
      <c r="D15" s="7"/>
      <c r="E15" s="7"/>
      <c r="F15" s="7"/>
      <c r="G15" s="7"/>
      <c r="H15" s="7"/>
      <c r="I15" s="7"/>
      <c r="J15" s="7"/>
      <c r="K15" s="7"/>
      <c r="L15" s="9" t="s">
        <v>216</v>
      </c>
      <c r="M15" s="32">
        <v>15.3</v>
      </c>
      <c r="N15" s="32">
        <v>15.1</v>
      </c>
      <c r="O15" s="32">
        <v>20.7</v>
      </c>
      <c r="P15" s="32">
        <v>13</v>
      </c>
      <c r="Q15" s="32">
        <v>26.9</v>
      </c>
      <c r="R15" s="32">
        <v>20.5</v>
      </c>
      <c r="S15" s="32">
        <v>13.8</v>
      </c>
      <c r="T15" s="31">
        <v>5.3</v>
      </c>
      <c r="U15" s="32">
        <v>16.8</v>
      </c>
    </row>
    <row r="16" spans="1:21" ht="16.5" customHeight="1" x14ac:dyDescent="0.25">
      <c r="A16" s="7"/>
      <c r="B16" s="7"/>
      <c r="C16" s="7" t="s">
        <v>452</v>
      </c>
      <c r="D16" s="7"/>
      <c r="E16" s="7"/>
      <c r="F16" s="7"/>
      <c r="G16" s="7"/>
      <c r="H16" s="7"/>
      <c r="I16" s="7"/>
      <c r="J16" s="7"/>
      <c r="K16" s="7"/>
      <c r="L16" s="9" t="s">
        <v>216</v>
      </c>
      <c r="M16" s="32">
        <v>13.5</v>
      </c>
      <c r="N16" s="32">
        <v>14.2</v>
      </c>
      <c r="O16" s="32">
        <v>16.899999999999999</v>
      </c>
      <c r="P16" s="32">
        <v>11.6</v>
      </c>
      <c r="Q16" s="32">
        <v>23.3</v>
      </c>
      <c r="R16" s="32">
        <v>19</v>
      </c>
      <c r="S16" s="32">
        <v>12.3</v>
      </c>
      <c r="T16" s="31">
        <v>4.0999999999999996</v>
      </c>
      <c r="U16" s="32">
        <v>14.8</v>
      </c>
    </row>
    <row r="17" spans="1:21" ht="16.5" customHeight="1" x14ac:dyDescent="0.25">
      <c r="A17" s="7"/>
      <c r="B17" s="7"/>
      <c r="C17" s="7" t="s">
        <v>453</v>
      </c>
      <c r="D17" s="7"/>
      <c r="E17" s="7"/>
      <c r="F17" s="7"/>
      <c r="G17" s="7"/>
      <c r="H17" s="7"/>
      <c r="I17" s="7"/>
      <c r="J17" s="7"/>
      <c r="K17" s="7"/>
      <c r="L17" s="9" t="s">
        <v>216</v>
      </c>
      <c r="M17" s="32">
        <v>14.4</v>
      </c>
      <c r="N17" s="32">
        <v>14.7</v>
      </c>
      <c r="O17" s="32">
        <v>18.8</v>
      </c>
      <c r="P17" s="32">
        <v>12.3</v>
      </c>
      <c r="Q17" s="32">
        <v>25.1</v>
      </c>
      <c r="R17" s="32">
        <v>19.7</v>
      </c>
      <c r="S17" s="32">
        <v>13</v>
      </c>
      <c r="T17" s="31">
        <v>4.7</v>
      </c>
      <c r="U17" s="32">
        <v>15.9</v>
      </c>
    </row>
    <row r="18" spans="1:21" ht="16.5" customHeight="1" x14ac:dyDescent="0.25">
      <c r="A18" s="7" t="s">
        <v>502</v>
      </c>
      <c r="B18" s="7"/>
      <c r="C18" s="7"/>
      <c r="D18" s="7"/>
      <c r="E18" s="7"/>
      <c r="F18" s="7"/>
      <c r="G18" s="7"/>
      <c r="H18" s="7"/>
      <c r="I18" s="7"/>
      <c r="J18" s="7"/>
      <c r="K18" s="7"/>
      <c r="L18" s="9"/>
      <c r="M18" s="10"/>
      <c r="N18" s="10"/>
      <c r="O18" s="10"/>
      <c r="P18" s="10"/>
      <c r="Q18" s="10"/>
      <c r="R18" s="10"/>
      <c r="S18" s="10"/>
      <c r="T18" s="10"/>
      <c r="U18" s="10"/>
    </row>
    <row r="19" spans="1:21" ht="16.5" customHeight="1" x14ac:dyDescent="0.25">
      <c r="A19" s="7"/>
      <c r="B19" s="7" t="s">
        <v>602</v>
      </c>
      <c r="C19" s="7"/>
      <c r="D19" s="7"/>
      <c r="E19" s="7"/>
      <c r="F19" s="7"/>
      <c r="G19" s="7"/>
      <c r="H19" s="7"/>
      <c r="I19" s="7"/>
      <c r="J19" s="7"/>
      <c r="K19" s="7"/>
      <c r="L19" s="9"/>
      <c r="M19" s="10"/>
      <c r="N19" s="10"/>
      <c r="O19" s="10"/>
      <c r="P19" s="10"/>
      <c r="Q19" s="10"/>
      <c r="R19" s="10"/>
      <c r="S19" s="10"/>
      <c r="T19" s="10"/>
      <c r="U19" s="10"/>
    </row>
    <row r="20" spans="1:21" ht="16.5" customHeight="1" x14ac:dyDescent="0.25">
      <c r="A20" s="7"/>
      <c r="B20" s="7"/>
      <c r="C20" s="7" t="s">
        <v>451</v>
      </c>
      <c r="D20" s="7"/>
      <c r="E20" s="7"/>
      <c r="F20" s="7"/>
      <c r="G20" s="7"/>
      <c r="H20" s="7"/>
      <c r="I20" s="7"/>
      <c r="J20" s="7"/>
      <c r="K20" s="7"/>
      <c r="L20" s="9" t="s">
        <v>317</v>
      </c>
      <c r="M20" s="21">
        <v>32125</v>
      </c>
      <c r="N20" s="21">
        <v>26091</v>
      </c>
      <c r="O20" s="21">
        <v>27496</v>
      </c>
      <c r="P20" s="23">
        <v>8655</v>
      </c>
      <c r="Q20" s="21">
        <v>11774</v>
      </c>
      <c r="R20" s="23">
        <v>2821</v>
      </c>
      <c r="S20" s="23">
        <v>1435</v>
      </c>
      <c r="T20" s="20">
        <v>458</v>
      </c>
      <c r="U20" s="18">
        <v>110855</v>
      </c>
    </row>
    <row r="21" spans="1:21" ht="16.5" customHeight="1" x14ac:dyDescent="0.25">
      <c r="A21" s="7"/>
      <c r="B21" s="7"/>
      <c r="C21" s="7" t="s">
        <v>452</v>
      </c>
      <c r="D21" s="7"/>
      <c r="E21" s="7"/>
      <c r="F21" s="7"/>
      <c r="G21" s="7"/>
      <c r="H21" s="7"/>
      <c r="I21" s="7"/>
      <c r="J21" s="7"/>
      <c r="K21" s="7"/>
      <c r="L21" s="9" t="s">
        <v>317</v>
      </c>
      <c r="M21" s="21">
        <v>27095</v>
      </c>
      <c r="N21" s="21">
        <v>23180</v>
      </c>
      <c r="O21" s="21">
        <v>21425</v>
      </c>
      <c r="P21" s="23">
        <v>7186</v>
      </c>
      <c r="Q21" s="23">
        <v>9735</v>
      </c>
      <c r="R21" s="23">
        <v>2426</v>
      </c>
      <c r="S21" s="23">
        <v>1258</v>
      </c>
      <c r="T21" s="20">
        <v>356</v>
      </c>
      <c r="U21" s="21">
        <v>92661</v>
      </c>
    </row>
    <row r="22" spans="1:21" ht="16.5" customHeight="1" x14ac:dyDescent="0.25">
      <c r="A22" s="7"/>
      <c r="B22" s="7"/>
      <c r="C22" s="7" t="s">
        <v>453</v>
      </c>
      <c r="D22" s="7"/>
      <c r="E22" s="7"/>
      <c r="F22" s="7"/>
      <c r="G22" s="7"/>
      <c r="H22" s="7"/>
      <c r="I22" s="7"/>
      <c r="J22" s="7"/>
      <c r="K22" s="7"/>
      <c r="L22" s="9" t="s">
        <v>317</v>
      </c>
      <c r="M22" s="21">
        <v>59220</v>
      </c>
      <c r="N22" s="21">
        <v>49271</v>
      </c>
      <c r="O22" s="21">
        <v>48921</v>
      </c>
      <c r="P22" s="21">
        <v>15841</v>
      </c>
      <c r="Q22" s="21">
        <v>21509</v>
      </c>
      <c r="R22" s="23">
        <v>5247</v>
      </c>
      <c r="S22" s="23">
        <v>2693</v>
      </c>
      <c r="T22" s="20">
        <v>814</v>
      </c>
      <c r="U22" s="18">
        <v>203516</v>
      </c>
    </row>
    <row r="23" spans="1:21" ht="16.5" customHeight="1" x14ac:dyDescent="0.25">
      <c r="A23" s="7" t="s">
        <v>606</v>
      </c>
      <c r="B23" s="7"/>
      <c r="C23" s="7"/>
      <c r="D23" s="7"/>
      <c r="E23" s="7"/>
      <c r="F23" s="7"/>
      <c r="G23" s="7"/>
      <c r="H23" s="7"/>
      <c r="I23" s="7"/>
      <c r="J23" s="7"/>
      <c r="K23" s="7"/>
      <c r="L23" s="9"/>
      <c r="M23" s="10"/>
      <c r="N23" s="10"/>
      <c r="O23" s="10"/>
      <c r="P23" s="10"/>
      <c r="Q23" s="10"/>
      <c r="R23" s="10"/>
      <c r="S23" s="10"/>
      <c r="T23" s="10"/>
      <c r="U23" s="10"/>
    </row>
    <row r="24" spans="1:21" ht="16.5" customHeight="1" x14ac:dyDescent="0.25">
      <c r="A24" s="7"/>
      <c r="B24" s="7" t="s">
        <v>604</v>
      </c>
      <c r="C24" s="7"/>
      <c r="D24" s="7"/>
      <c r="E24" s="7"/>
      <c r="F24" s="7"/>
      <c r="G24" s="7"/>
      <c r="H24" s="7"/>
      <c r="I24" s="7"/>
      <c r="J24" s="7"/>
      <c r="K24" s="7"/>
      <c r="L24" s="9"/>
      <c r="M24" s="10"/>
      <c r="N24" s="10"/>
      <c r="O24" s="10"/>
      <c r="P24" s="10"/>
      <c r="Q24" s="10"/>
      <c r="R24" s="10"/>
      <c r="S24" s="10"/>
      <c r="T24" s="10"/>
      <c r="U24" s="10"/>
    </row>
    <row r="25" spans="1:21" ht="16.5" customHeight="1" x14ac:dyDescent="0.25">
      <c r="A25" s="7"/>
      <c r="B25" s="7"/>
      <c r="C25" s="7" t="s">
        <v>451</v>
      </c>
      <c r="D25" s="7"/>
      <c r="E25" s="7"/>
      <c r="F25" s="7"/>
      <c r="G25" s="7"/>
      <c r="H25" s="7"/>
      <c r="I25" s="7"/>
      <c r="J25" s="7"/>
      <c r="K25" s="7"/>
      <c r="L25" s="9" t="s">
        <v>317</v>
      </c>
      <c r="M25" s="18">
        <v>225865</v>
      </c>
      <c r="N25" s="18">
        <v>178580</v>
      </c>
      <c r="O25" s="18">
        <v>143524</v>
      </c>
      <c r="P25" s="21">
        <v>75106</v>
      </c>
      <c r="Q25" s="21">
        <v>48919</v>
      </c>
      <c r="R25" s="21">
        <v>15595</v>
      </c>
      <c r="S25" s="21">
        <v>11643</v>
      </c>
      <c r="T25" s="23">
        <v>9815</v>
      </c>
      <c r="U25" s="18">
        <v>709047</v>
      </c>
    </row>
    <row r="26" spans="1:21" ht="16.5" customHeight="1" x14ac:dyDescent="0.25">
      <c r="A26" s="7"/>
      <c r="B26" s="7"/>
      <c r="C26" s="7" t="s">
        <v>452</v>
      </c>
      <c r="D26" s="7"/>
      <c r="E26" s="7"/>
      <c r="F26" s="7"/>
      <c r="G26" s="7"/>
      <c r="H26" s="7"/>
      <c r="I26" s="7"/>
      <c r="J26" s="7"/>
      <c r="K26" s="7"/>
      <c r="L26" s="9" t="s">
        <v>317</v>
      </c>
      <c r="M26" s="18">
        <v>224159</v>
      </c>
      <c r="N26" s="18">
        <v>178232</v>
      </c>
      <c r="O26" s="18">
        <v>144590</v>
      </c>
      <c r="P26" s="21">
        <v>73363</v>
      </c>
      <c r="Q26" s="21">
        <v>48376</v>
      </c>
      <c r="R26" s="21">
        <v>15518</v>
      </c>
      <c r="S26" s="21">
        <v>11755</v>
      </c>
      <c r="T26" s="23">
        <v>9165</v>
      </c>
      <c r="U26" s="18">
        <v>705160</v>
      </c>
    </row>
    <row r="27" spans="1:21" ht="16.5" customHeight="1" x14ac:dyDescent="0.25">
      <c r="A27" s="7"/>
      <c r="B27" s="7"/>
      <c r="C27" s="7" t="s">
        <v>453</v>
      </c>
      <c r="D27" s="7"/>
      <c r="E27" s="7"/>
      <c r="F27" s="7"/>
      <c r="G27" s="7"/>
      <c r="H27" s="7"/>
      <c r="I27" s="7"/>
      <c r="J27" s="7"/>
      <c r="K27" s="7"/>
      <c r="L27" s="9" t="s">
        <v>317</v>
      </c>
      <c r="M27" s="18">
        <v>450025</v>
      </c>
      <c r="N27" s="18">
        <v>356812</v>
      </c>
      <c r="O27" s="18">
        <v>288115</v>
      </c>
      <c r="P27" s="18">
        <v>148469</v>
      </c>
      <c r="Q27" s="21">
        <v>97296</v>
      </c>
      <c r="R27" s="21">
        <v>31113</v>
      </c>
      <c r="S27" s="21">
        <v>23398</v>
      </c>
      <c r="T27" s="21">
        <v>18979</v>
      </c>
      <c r="U27" s="25">
        <v>1414207</v>
      </c>
    </row>
    <row r="28" spans="1:21" ht="16.5" customHeight="1" x14ac:dyDescent="0.25">
      <c r="A28" s="7" t="s">
        <v>502</v>
      </c>
      <c r="B28" s="7"/>
      <c r="C28" s="7"/>
      <c r="D28" s="7"/>
      <c r="E28" s="7"/>
      <c r="F28" s="7"/>
      <c r="G28" s="7"/>
      <c r="H28" s="7"/>
      <c r="I28" s="7"/>
      <c r="J28" s="7"/>
      <c r="K28" s="7"/>
      <c r="L28" s="9"/>
      <c r="M28" s="10"/>
      <c r="N28" s="10"/>
      <c r="O28" s="10"/>
      <c r="P28" s="10"/>
      <c r="Q28" s="10"/>
      <c r="R28" s="10"/>
      <c r="S28" s="10"/>
      <c r="T28" s="10"/>
      <c r="U28" s="10"/>
    </row>
    <row r="29" spans="1:21" ht="16.5" customHeight="1" x14ac:dyDescent="0.25">
      <c r="A29" s="7"/>
      <c r="B29" s="7" t="s">
        <v>605</v>
      </c>
      <c r="C29" s="7"/>
      <c r="D29" s="7"/>
      <c r="E29" s="7"/>
      <c r="F29" s="7"/>
      <c r="G29" s="7"/>
      <c r="H29" s="7"/>
      <c r="I29" s="7"/>
      <c r="J29" s="7"/>
      <c r="K29" s="7"/>
      <c r="L29" s="9"/>
      <c r="M29" s="10"/>
      <c r="N29" s="10"/>
      <c r="O29" s="10"/>
      <c r="P29" s="10"/>
      <c r="Q29" s="10"/>
      <c r="R29" s="10"/>
      <c r="S29" s="10"/>
      <c r="T29" s="10"/>
      <c r="U29" s="10"/>
    </row>
    <row r="30" spans="1:21" ht="16.5" customHeight="1" x14ac:dyDescent="0.25">
      <c r="A30" s="7"/>
      <c r="B30" s="7"/>
      <c r="C30" s="7" t="s">
        <v>451</v>
      </c>
      <c r="D30" s="7"/>
      <c r="E30" s="7"/>
      <c r="F30" s="7"/>
      <c r="G30" s="7"/>
      <c r="H30" s="7"/>
      <c r="I30" s="7"/>
      <c r="J30" s="7"/>
      <c r="K30" s="7"/>
      <c r="L30" s="9" t="s">
        <v>216</v>
      </c>
      <c r="M30" s="32">
        <v>14.2</v>
      </c>
      <c r="N30" s="32">
        <v>14.6</v>
      </c>
      <c r="O30" s="32">
        <v>19.2</v>
      </c>
      <c r="P30" s="32">
        <v>11.5</v>
      </c>
      <c r="Q30" s="32">
        <v>24.1</v>
      </c>
      <c r="R30" s="32">
        <v>18.100000000000001</v>
      </c>
      <c r="S30" s="32">
        <v>12.3</v>
      </c>
      <c r="T30" s="31">
        <v>4.7</v>
      </c>
      <c r="U30" s="32">
        <v>15.6</v>
      </c>
    </row>
    <row r="31" spans="1:21" ht="16.5" customHeight="1" x14ac:dyDescent="0.25">
      <c r="A31" s="7"/>
      <c r="B31" s="7"/>
      <c r="C31" s="7" t="s">
        <v>452</v>
      </c>
      <c r="D31" s="7"/>
      <c r="E31" s="7"/>
      <c r="F31" s="7"/>
      <c r="G31" s="7"/>
      <c r="H31" s="7"/>
      <c r="I31" s="7"/>
      <c r="J31" s="7"/>
      <c r="K31" s="7"/>
      <c r="L31" s="9" t="s">
        <v>216</v>
      </c>
      <c r="M31" s="32">
        <v>12.1</v>
      </c>
      <c r="N31" s="32">
        <v>13</v>
      </c>
      <c r="O31" s="32">
        <v>14.8</v>
      </c>
      <c r="P31" s="31">
        <v>9.8000000000000007</v>
      </c>
      <c r="Q31" s="32">
        <v>20.100000000000001</v>
      </c>
      <c r="R31" s="32">
        <v>15.6</v>
      </c>
      <c r="S31" s="32">
        <v>10.7</v>
      </c>
      <c r="T31" s="31">
        <v>3.9</v>
      </c>
      <c r="U31" s="32">
        <v>13.1</v>
      </c>
    </row>
    <row r="32" spans="1:21" ht="16.5" customHeight="1" x14ac:dyDescent="0.25">
      <c r="A32" s="7"/>
      <c r="B32" s="7"/>
      <c r="C32" s="7" t="s">
        <v>453</v>
      </c>
      <c r="D32" s="7"/>
      <c r="E32" s="7"/>
      <c r="F32" s="7"/>
      <c r="G32" s="7"/>
      <c r="H32" s="7"/>
      <c r="I32" s="7"/>
      <c r="J32" s="7"/>
      <c r="K32" s="7"/>
      <c r="L32" s="9" t="s">
        <v>216</v>
      </c>
      <c r="M32" s="32">
        <v>13.2</v>
      </c>
      <c r="N32" s="32">
        <v>13.8</v>
      </c>
      <c r="O32" s="32">
        <v>17</v>
      </c>
      <c r="P32" s="32">
        <v>10.7</v>
      </c>
      <c r="Q32" s="32">
        <v>22.1</v>
      </c>
      <c r="R32" s="32">
        <v>16.899999999999999</v>
      </c>
      <c r="S32" s="32">
        <v>11.5</v>
      </c>
      <c r="T32" s="31">
        <v>4.3</v>
      </c>
      <c r="U32" s="32">
        <v>14.4</v>
      </c>
    </row>
    <row r="33" spans="1:21" ht="16.5" customHeight="1" x14ac:dyDescent="0.25">
      <c r="A33" s="7" t="s">
        <v>121</v>
      </c>
      <c r="B33" s="7"/>
      <c r="C33" s="7"/>
      <c r="D33" s="7"/>
      <c r="E33" s="7"/>
      <c r="F33" s="7"/>
      <c r="G33" s="7"/>
      <c r="H33" s="7"/>
      <c r="I33" s="7"/>
      <c r="J33" s="7"/>
      <c r="K33" s="7"/>
      <c r="L33" s="9"/>
      <c r="M33" s="10"/>
      <c r="N33" s="10"/>
      <c r="O33" s="10"/>
      <c r="P33" s="10"/>
      <c r="Q33" s="10"/>
      <c r="R33" s="10"/>
      <c r="S33" s="10"/>
      <c r="T33" s="10"/>
      <c r="U33" s="10"/>
    </row>
    <row r="34" spans="1:21" ht="16.5" customHeight="1" x14ac:dyDescent="0.25">
      <c r="A34" s="7"/>
      <c r="B34" s="7" t="s">
        <v>602</v>
      </c>
      <c r="C34" s="7"/>
      <c r="D34" s="7"/>
      <c r="E34" s="7"/>
      <c r="F34" s="7"/>
      <c r="G34" s="7"/>
      <c r="H34" s="7"/>
      <c r="I34" s="7"/>
      <c r="J34" s="7"/>
      <c r="K34" s="7"/>
      <c r="L34" s="9"/>
      <c r="M34" s="10"/>
      <c r="N34" s="10"/>
      <c r="O34" s="10"/>
      <c r="P34" s="10"/>
      <c r="Q34" s="10"/>
      <c r="R34" s="10"/>
      <c r="S34" s="10"/>
      <c r="T34" s="10"/>
      <c r="U34" s="10"/>
    </row>
    <row r="35" spans="1:21" ht="16.5" customHeight="1" x14ac:dyDescent="0.25">
      <c r="A35" s="7"/>
      <c r="B35" s="7"/>
      <c r="C35" s="7" t="s">
        <v>451</v>
      </c>
      <c r="D35" s="7"/>
      <c r="E35" s="7"/>
      <c r="F35" s="7"/>
      <c r="G35" s="7"/>
      <c r="H35" s="7"/>
      <c r="I35" s="7"/>
      <c r="J35" s="7"/>
      <c r="K35" s="7"/>
      <c r="L35" s="9" t="s">
        <v>317</v>
      </c>
      <c r="M35" s="21">
        <v>25226</v>
      </c>
      <c r="N35" s="21">
        <v>19897</v>
      </c>
      <c r="O35" s="21">
        <v>21953</v>
      </c>
      <c r="P35" s="23">
        <v>6135</v>
      </c>
      <c r="Q35" s="23">
        <v>9178</v>
      </c>
      <c r="R35" s="23">
        <v>2193</v>
      </c>
      <c r="S35" s="23">
        <v>1040</v>
      </c>
      <c r="T35" s="20">
        <v>319</v>
      </c>
      <c r="U35" s="21">
        <v>85036</v>
      </c>
    </row>
    <row r="36" spans="1:21" ht="16.5" customHeight="1" x14ac:dyDescent="0.25">
      <c r="A36" s="7"/>
      <c r="B36" s="7"/>
      <c r="C36" s="7" t="s">
        <v>452</v>
      </c>
      <c r="D36" s="7"/>
      <c r="E36" s="7"/>
      <c r="F36" s="7"/>
      <c r="G36" s="7"/>
      <c r="H36" s="7"/>
      <c r="I36" s="7"/>
      <c r="J36" s="7"/>
      <c r="K36" s="7"/>
      <c r="L36" s="9" t="s">
        <v>317</v>
      </c>
      <c r="M36" s="21">
        <v>20486</v>
      </c>
      <c r="N36" s="21">
        <v>17263</v>
      </c>
      <c r="O36" s="21">
        <v>16059</v>
      </c>
      <c r="P36" s="23">
        <v>4708</v>
      </c>
      <c r="Q36" s="23">
        <v>7089</v>
      </c>
      <c r="R36" s="23">
        <v>1711</v>
      </c>
      <c r="S36" s="20">
        <v>831</v>
      </c>
      <c r="T36" s="20">
        <v>234</v>
      </c>
      <c r="U36" s="21">
        <v>67780</v>
      </c>
    </row>
    <row r="37" spans="1:21" ht="16.5" customHeight="1" x14ac:dyDescent="0.25">
      <c r="A37" s="7"/>
      <c r="B37" s="7"/>
      <c r="C37" s="7" t="s">
        <v>453</v>
      </c>
      <c r="D37" s="7"/>
      <c r="E37" s="7"/>
      <c r="F37" s="7"/>
      <c r="G37" s="7"/>
      <c r="H37" s="7"/>
      <c r="I37" s="7"/>
      <c r="J37" s="7"/>
      <c r="K37" s="7"/>
      <c r="L37" s="9" t="s">
        <v>317</v>
      </c>
      <c r="M37" s="21">
        <v>45712</v>
      </c>
      <c r="N37" s="21">
        <v>37160</v>
      </c>
      <c r="O37" s="21">
        <v>38012</v>
      </c>
      <c r="P37" s="21">
        <v>10843</v>
      </c>
      <c r="Q37" s="21">
        <v>16267</v>
      </c>
      <c r="R37" s="23">
        <v>3904</v>
      </c>
      <c r="S37" s="23">
        <v>1871</v>
      </c>
      <c r="T37" s="20">
        <v>553</v>
      </c>
      <c r="U37" s="18">
        <v>152816</v>
      </c>
    </row>
    <row r="38" spans="1:21" ht="16.5" customHeight="1" x14ac:dyDescent="0.25">
      <c r="A38" s="7" t="s">
        <v>297</v>
      </c>
      <c r="B38" s="7"/>
      <c r="C38" s="7"/>
      <c r="D38" s="7"/>
      <c r="E38" s="7"/>
      <c r="F38" s="7"/>
      <c r="G38" s="7"/>
      <c r="H38" s="7"/>
      <c r="I38" s="7"/>
      <c r="J38" s="7"/>
      <c r="K38" s="7"/>
      <c r="L38" s="9"/>
      <c r="M38" s="10"/>
      <c r="N38" s="10"/>
      <c r="O38" s="10"/>
      <c r="P38" s="10"/>
      <c r="Q38" s="10"/>
      <c r="R38" s="10"/>
      <c r="S38" s="10"/>
      <c r="T38" s="10"/>
      <c r="U38" s="10"/>
    </row>
    <row r="39" spans="1:21" ht="16.5" customHeight="1" x14ac:dyDescent="0.25">
      <c r="A39" s="7"/>
      <c r="B39" s="7" t="s">
        <v>604</v>
      </c>
      <c r="C39" s="7"/>
      <c r="D39" s="7"/>
      <c r="E39" s="7"/>
      <c r="F39" s="7"/>
      <c r="G39" s="7"/>
      <c r="H39" s="7"/>
      <c r="I39" s="7"/>
      <c r="J39" s="7"/>
      <c r="K39" s="7"/>
      <c r="L39" s="9"/>
      <c r="M39" s="10"/>
      <c r="N39" s="10"/>
      <c r="O39" s="10"/>
      <c r="P39" s="10"/>
      <c r="Q39" s="10"/>
      <c r="R39" s="10"/>
      <c r="S39" s="10"/>
      <c r="T39" s="10"/>
      <c r="U39" s="10"/>
    </row>
    <row r="40" spans="1:21" ht="16.5" customHeight="1" x14ac:dyDescent="0.25">
      <c r="A40" s="7"/>
      <c r="B40" s="7"/>
      <c r="C40" s="7" t="s">
        <v>451</v>
      </c>
      <c r="D40" s="7"/>
      <c r="E40" s="7"/>
      <c r="F40" s="7"/>
      <c r="G40" s="7"/>
      <c r="H40" s="7"/>
      <c r="I40" s="7"/>
      <c r="J40" s="7"/>
      <c r="K40" s="7"/>
      <c r="L40" s="9" t="s">
        <v>317</v>
      </c>
      <c r="M40" s="18">
        <v>201751</v>
      </c>
      <c r="N40" s="18">
        <v>158546</v>
      </c>
      <c r="O40" s="18">
        <v>127412</v>
      </c>
      <c r="P40" s="21">
        <v>67387</v>
      </c>
      <c r="Q40" s="21">
        <v>43717</v>
      </c>
      <c r="R40" s="21">
        <v>13809</v>
      </c>
      <c r="S40" s="21">
        <v>10467</v>
      </c>
      <c r="T40" s="23">
        <v>8938</v>
      </c>
      <c r="U40" s="18">
        <v>632027</v>
      </c>
    </row>
    <row r="41" spans="1:21" ht="16.5" customHeight="1" x14ac:dyDescent="0.25">
      <c r="A41" s="7"/>
      <c r="B41" s="7"/>
      <c r="C41" s="7" t="s">
        <v>452</v>
      </c>
      <c r="D41" s="7"/>
      <c r="E41" s="7"/>
      <c r="F41" s="7"/>
      <c r="G41" s="7"/>
      <c r="H41" s="7"/>
      <c r="I41" s="7"/>
      <c r="J41" s="7"/>
      <c r="K41" s="7"/>
      <c r="L41" s="9" t="s">
        <v>317</v>
      </c>
      <c r="M41" s="18">
        <v>226257</v>
      </c>
      <c r="N41" s="18">
        <v>178364</v>
      </c>
      <c r="O41" s="18">
        <v>144571</v>
      </c>
      <c r="P41" s="21">
        <v>74195</v>
      </c>
      <c r="Q41" s="21">
        <v>49146</v>
      </c>
      <c r="R41" s="21">
        <v>15804</v>
      </c>
      <c r="S41" s="21">
        <v>11767</v>
      </c>
      <c r="T41" s="23">
        <v>9225</v>
      </c>
      <c r="U41" s="18">
        <v>709328</v>
      </c>
    </row>
    <row r="42" spans="1:21" ht="16.5" customHeight="1" x14ac:dyDescent="0.25">
      <c r="A42" s="7"/>
      <c r="B42" s="7"/>
      <c r="C42" s="7" t="s">
        <v>453</v>
      </c>
      <c r="D42" s="7"/>
      <c r="E42" s="7"/>
      <c r="F42" s="7"/>
      <c r="G42" s="7"/>
      <c r="H42" s="7"/>
      <c r="I42" s="7"/>
      <c r="J42" s="7"/>
      <c r="K42" s="7"/>
      <c r="L42" s="9" t="s">
        <v>317</v>
      </c>
      <c r="M42" s="18">
        <v>428008</v>
      </c>
      <c r="N42" s="18">
        <v>336910</v>
      </c>
      <c r="O42" s="18">
        <v>271983</v>
      </c>
      <c r="P42" s="18">
        <v>141581</v>
      </c>
      <c r="Q42" s="21">
        <v>92863</v>
      </c>
      <c r="R42" s="21">
        <v>29613</v>
      </c>
      <c r="S42" s="21">
        <v>22234</v>
      </c>
      <c r="T42" s="21">
        <v>18163</v>
      </c>
      <c r="U42" s="25">
        <v>1341355</v>
      </c>
    </row>
    <row r="43" spans="1:21" ht="16.5" customHeight="1" x14ac:dyDescent="0.25">
      <c r="A43" s="7" t="s">
        <v>121</v>
      </c>
      <c r="B43" s="7"/>
      <c r="C43" s="7"/>
      <c r="D43" s="7"/>
      <c r="E43" s="7"/>
      <c r="F43" s="7"/>
      <c r="G43" s="7"/>
      <c r="H43" s="7"/>
      <c r="I43" s="7"/>
      <c r="J43" s="7"/>
      <c r="K43" s="7"/>
      <c r="L43" s="9"/>
      <c r="M43" s="10"/>
      <c r="N43" s="10"/>
      <c r="O43" s="10"/>
      <c r="P43" s="10"/>
      <c r="Q43" s="10"/>
      <c r="R43" s="10"/>
      <c r="S43" s="10"/>
      <c r="T43" s="10"/>
      <c r="U43" s="10"/>
    </row>
    <row r="44" spans="1:21" ht="16.5" customHeight="1" x14ac:dyDescent="0.25">
      <c r="A44" s="7"/>
      <c r="B44" s="7" t="s">
        <v>605</v>
      </c>
      <c r="C44" s="7"/>
      <c r="D44" s="7"/>
      <c r="E44" s="7"/>
      <c r="F44" s="7"/>
      <c r="G44" s="7"/>
      <c r="H44" s="7"/>
      <c r="I44" s="7"/>
      <c r="J44" s="7"/>
      <c r="K44" s="7"/>
      <c r="L44" s="9"/>
      <c r="M44" s="10"/>
      <c r="N44" s="10"/>
      <c r="O44" s="10"/>
      <c r="P44" s="10"/>
      <c r="Q44" s="10"/>
      <c r="R44" s="10"/>
      <c r="S44" s="10"/>
      <c r="T44" s="10"/>
      <c r="U44" s="10"/>
    </row>
    <row r="45" spans="1:21" ht="16.5" customHeight="1" x14ac:dyDescent="0.25">
      <c r="A45" s="7"/>
      <c r="B45" s="7"/>
      <c r="C45" s="7" t="s">
        <v>451</v>
      </c>
      <c r="D45" s="7"/>
      <c r="E45" s="7"/>
      <c r="F45" s="7"/>
      <c r="G45" s="7"/>
      <c r="H45" s="7"/>
      <c r="I45" s="7"/>
      <c r="J45" s="7"/>
      <c r="K45" s="7"/>
      <c r="L45" s="9" t="s">
        <v>216</v>
      </c>
      <c r="M45" s="32">
        <v>12.5</v>
      </c>
      <c r="N45" s="32">
        <v>12.5</v>
      </c>
      <c r="O45" s="32">
        <v>17.2</v>
      </c>
      <c r="P45" s="31">
        <v>9.1</v>
      </c>
      <c r="Q45" s="32">
        <v>21</v>
      </c>
      <c r="R45" s="32">
        <v>15.9</v>
      </c>
      <c r="S45" s="31">
        <v>9.9</v>
      </c>
      <c r="T45" s="31">
        <v>3.6</v>
      </c>
      <c r="U45" s="32">
        <v>13.5</v>
      </c>
    </row>
    <row r="46" spans="1:21" ht="16.5" customHeight="1" x14ac:dyDescent="0.25">
      <c r="A46" s="7"/>
      <c r="B46" s="7"/>
      <c r="C46" s="7" t="s">
        <v>452</v>
      </c>
      <c r="D46" s="7"/>
      <c r="E46" s="7"/>
      <c r="F46" s="7"/>
      <c r="G46" s="7"/>
      <c r="H46" s="7"/>
      <c r="I46" s="7"/>
      <c r="J46" s="7"/>
      <c r="K46" s="7"/>
      <c r="L46" s="9" t="s">
        <v>216</v>
      </c>
      <c r="M46" s="31">
        <v>9.1</v>
      </c>
      <c r="N46" s="31">
        <v>9.6999999999999993</v>
      </c>
      <c r="O46" s="32">
        <v>11.1</v>
      </c>
      <c r="P46" s="31">
        <v>6.3</v>
      </c>
      <c r="Q46" s="32">
        <v>14.4</v>
      </c>
      <c r="R46" s="32">
        <v>10.8</v>
      </c>
      <c r="S46" s="31">
        <v>7.1</v>
      </c>
      <c r="T46" s="31">
        <v>2.5</v>
      </c>
      <c r="U46" s="31">
        <v>9.6</v>
      </c>
    </row>
    <row r="47" spans="1:21" ht="16.5" customHeight="1" x14ac:dyDescent="0.25">
      <c r="A47" s="7"/>
      <c r="B47" s="7"/>
      <c r="C47" s="7" t="s">
        <v>453</v>
      </c>
      <c r="D47" s="7"/>
      <c r="E47" s="7"/>
      <c r="F47" s="7"/>
      <c r="G47" s="7"/>
      <c r="H47" s="7"/>
      <c r="I47" s="7"/>
      <c r="J47" s="7"/>
      <c r="K47" s="7"/>
      <c r="L47" s="9" t="s">
        <v>216</v>
      </c>
      <c r="M47" s="32">
        <v>10.7</v>
      </c>
      <c r="N47" s="32">
        <v>11</v>
      </c>
      <c r="O47" s="32">
        <v>14</v>
      </c>
      <c r="P47" s="31">
        <v>7.7</v>
      </c>
      <c r="Q47" s="32">
        <v>17.5</v>
      </c>
      <c r="R47" s="32">
        <v>13.2</v>
      </c>
      <c r="S47" s="31">
        <v>8.4</v>
      </c>
      <c r="T47" s="31">
        <v>3</v>
      </c>
      <c r="U47" s="32">
        <v>11.4</v>
      </c>
    </row>
    <row r="48" spans="1:21" ht="16.5" customHeight="1" x14ac:dyDescent="0.25">
      <c r="A48" s="7" t="s">
        <v>122</v>
      </c>
      <c r="B48" s="7"/>
      <c r="C48" s="7"/>
      <c r="D48" s="7"/>
      <c r="E48" s="7"/>
      <c r="F48" s="7"/>
      <c r="G48" s="7"/>
      <c r="H48" s="7"/>
      <c r="I48" s="7"/>
      <c r="J48" s="7"/>
      <c r="K48" s="7"/>
      <c r="L48" s="9"/>
      <c r="M48" s="10"/>
      <c r="N48" s="10"/>
      <c r="O48" s="10"/>
      <c r="P48" s="10"/>
      <c r="Q48" s="10"/>
      <c r="R48" s="10"/>
      <c r="S48" s="10"/>
      <c r="T48" s="10"/>
      <c r="U48" s="10"/>
    </row>
    <row r="49" spans="1:21" ht="16.5" customHeight="1" x14ac:dyDescent="0.25">
      <c r="A49" s="7"/>
      <c r="B49" s="7" t="s">
        <v>602</v>
      </c>
      <c r="C49" s="7"/>
      <c r="D49" s="7"/>
      <c r="E49" s="7"/>
      <c r="F49" s="7"/>
      <c r="G49" s="7"/>
      <c r="H49" s="7"/>
      <c r="I49" s="7"/>
      <c r="J49" s="7"/>
      <c r="K49" s="7"/>
      <c r="L49" s="9"/>
      <c r="M49" s="10"/>
      <c r="N49" s="10"/>
      <c r="O49" s="10"/>
      <c r="P49" s="10"/>
      <c r="Q49" s="10"/>
      <c r="R49" s="10"/>
      <c r="S49" s="10"/>
      <c r="T49" s="10"/>
      <c r="U49" s="10"/>
    </row>
    <row r="50" spans="1:21" ht="16.5" customHeight="1" x14ac:dyDescent="0.25">
      <c r="A50" s="7"/>
      <c r="B50" s="7"/>
      <c r="C50" s="7" t="s">
        <v>451</v>
      </c>
      <c r="D50" s="7"/>
      <c r="E50" s="7"/>
      <c r="F50" s="7"/>
      <c r="G50" s="7"/>
      <c r="H50" s="7"/>
      <c r="I50" s="7"/>
      <c r="J50" s="7"/>
      <c r="K50" s="7"/>
      <c r="L50" s="9" t="s">
        <v>317</v>
      </c>
      <c r="M50" s="21">
        <v>22928</v>
      </c>
      <c r="N50" s="21">
        <v>17556</v>
      </c>
      <c r="O50" s="21">
        <v>19917</v>
      </c>
      <c r="P50" s="23">
        <v>5065</v>
      </c>
      <c r="Q50" s="23">
        <v>7878</v>
      </c>
      <c r="R50" s="23">
        <v>1801</v>
      </c>
      <c r="S50" s="20">
        <v>809</v>
      </c>
      <c r="T50" s="20">
        <v>272</v>
      </c>
      <c r="U50" s="21">
        <v>75430</v>
      </c>
    </row>
    <row r="51" spans="1:21" ht="16.5" customHeight="1" x14ac:dyDescent="0.25">
      <c r="A51" s="7"/>
      <c r="B51" s="7"/>
      <c r="C51" s="7" t="s">
        <v>452</v>
      </c>
      <c r="D51" s="7"/>
      <c r="E51" s="7"/>
      <c r="F51" s="7"/>
      <c r="G51" s="7"/>
      <c r="H51" s="7"/>
      <c r="I51" s="7"/>
      <c r="J51" s="7"/>
      <c r="K51" s="7"/>
      <c r="L51" s="9" t="s">
        <v>317</v>
      </c>
      <c r="M51" s="21">
        <v>18232</v>
      </c>
      <c r="N51" s="21">
        <v>14736</v>
      </c>
      <c r="O51" s="21">
        <v>13864</v>
      </c>
      <c r="P51" s="23">
        <v>3696</v>
      </c>
      <c r="Q51" s="23">
        <v>5967</v>
      </c>
      <c r="R51" s="23">
        <v>1333</v>
      </c>
      <c r="S51" s="20">
        <v>605</v>
      </c>
      <c r="T51" s="20">
        <v>181</v>
      </c>
      <c r="U51" s="21">
        <v>58081</v>
      </c>
    </row>
    <row r="52" spans="1:21" ht="16.5" customHeight="1" x14ac:dyDescent="0.25">
      <c r="A52" s="7"/>
      <c r="B52" s="7"/>
      <c r="C52" s="7" t="s">
        <v>453</v>
      </c>
      <c r="D52" s="7"/>
      <c r="E52" s="7"/>
      <c r="F52" s="7"/>
      <c r="G52" s="7"/>
      <c r="H52" s="7"/>
      <c r="I52" s="7"/>
      <c r="J52" s="7"/>
      <c r="K52" s="7"/>
      <c r="L52" s="9" t="s">
        <v>317</v>
      </c>
      <c r="M52" s="21">
        <v>41160</v>
      </c>
      <c r="N52" s="21">
        <v>32292</v>
      </c>
      <c r="O52" s="21">
        <v>33781</v>
      </c>
      <c r="P52" s="23">
        <v>8761</v>
      </c>
      <c r="Q52" s="21">
        <v>13845</v>
      </c>
      <c r="R52" s="23">
        <v>3134</v>
      </c>
      <c r="S52" s="23">
        <v>1414</v>
      </c>
      <c r="T52" s="20">
        <v>453</v>
      </c>
      <c r="U52" s="18">
        <v>133511</v>
      </c>
    </row>
    <row r="53" spans="1:21" ht="16.5" customHeight="1" x14ac:dyDescent="0.25">
      <c r="A53" s="7" t="s">
        <v>423</v>
      </c>
      <c r="B53" s="7"/>
      <c r="C53" s="7"/>
      <c r="D53" s="7"/>
      <c r="E53" s="7"/>
      <c r="F53" s="7"/>
      <c r="G53" s="7"/>
      <c r="H53" s="7"/>
      <c r="I53" s="7"/>
      <c r="J53" s="7"/>
      <c r="K53" s="7"/>
      <c r="L53" s="9"/>
      <c r="M53" s="10"/>
      <c r="N53" s="10"/>
      <c r="O53" s="10"/>
      <c r="P53" s="10"/>
      <c r="Q53" s="10"/>
      <c r="R53" s="10"/>
      <c r="S53" s="10"/>
      <c r="T53" s="10"/>
      <c r="U53" s="10"/>
    </row>
    <row r="54" spans="1:21" ht="16.5" customHeight="1" x14ac:dyDescent="0.25">
      <c r="A54" s="7"/>
      <c r="B54" s="7" t="s">
        <v>604</v>
      </c>
      <c r="C54" s="7"/>
      <c r="D54" s="7"/>
      <c r="E54" s="7"/>
      <c r="F54" s="7"/>
      <c r="G54" s="7"/>
      <c r="H54" s="7"/>
      <c r="I54" s="7"/>
      <c r="J54" s="7"/>
      <c r="K54" s="7"/>
      <c r="L54" s="9"/>
      <c r="M54" s="10"/>
      <c r="N54" s="10"/>
      <c r="O54" s="10"/>
      <c r="P54" s="10"/>
      <c r="Q54" s="10"/>
      <c r="R54" s="10"/>
      <c r="S54" s="10"/>
      <c r="T54" s="10"/>
      <c r="U54" s="10"/>
    </row>
    <row r="55" spans="1:21" ht="16.5" customHeight="1" x14ac:dyDescent="0.25">
      <c r="A55" s="7"/>
      <c r="B55" s="7"/>
      <c r="C55" s="7" t="s">
        <v>451</v>
      </c>
      <c r="D55" s="7"/>
      <c r="E55" s="7"/>
      <c r="F55" s="7"/>
      <c r="G55" s="7"/>
      <c r="H55" s="7"/>
      <c r="I55" s="7"/>
      <c r="J55" s="7"/>
      <c r="K55" s="7"/>
      <c r="L55" s="9" t="s">
        <v>317</v>
      </c>
      <c r="M55" s="18">
        <v>207755</v>
      </c>
      <c r="N55" s="18">
        <v>161935</v>
      </c>
      <c r="O55" s="18">
        <v>131193</v>
      </c>
      <c r="P55" s="21">
        <v>69971</v>
      </c>
      <c r="Q55" s="21">
        <v>45446</v>
      </c>
      <c r="R55" s="21">
        <v>14345</v>
      </c>
      <c r="S55" s="21">
        <v>10718</v>
      </c>
      <c r="T55" s="23">
        <v>9267</v>
      </c>
      <c r="U55" s="18">
        <v>650630</v>
      </c>
    </row>
    <row r="56" spans="1:21" ht="16.5" customHeight="1" x14ac:dyDescent="0.25">
      <c r="A56" s="7"/>
      <c r="B56" s="7"/>
      <c r="C56" s="7" t="s">
        <v>452</v>
      </c>
      <c r="D56" s="7"/>
      <c r="E56" s="7"/>
      <c r="F56" s="7"/>
      <c r="G56" s="7"/>
      <c r="H56" s="7"/>
      <c r="I56" s="7"/>
      <c r="J56" s="7"/>
      <c r="K56" s="7"/>
      <c r="L56" s="9" t="s">
        <v>317</v>
      </c>
      <c r="M56" s="18">
        <v>228800</v>
      </c>
      <c r="N56" s="18">
        <v>179065</v>
      </c>
      <c r="O56" s="18">
        <v>145461</v>
      </c>
      <c r="P56" s="21">
        <v>75244</v>
      </c>
      <c r="Q56" s="21">
        <v>50023</v>
      </c>
      <c r="R56" s="21">
        <v>16058</v>
      </c>
      <c r="S56" s="21">
        <v>11838</v>
      </c>
      <c r="T56" s="23">
        <v>9355</v>
      </c>
      <c r="U56" s="18">
        <v>715844</v>
      </c>
    </row>
    <row r="57" spans="1:21" ht="16.5" customHeight="1" x14ac:dyDescent="0.25">
      <c r="A57" s="7"/>
      <c r="B57" s="7"/>
      <c r="C57" s="7" t="s">
        <v>453</v>
      </c>
      <c r="D57" s="7"/>
      <c r="E57" s="7"/>
      <c r="F57" s="7"/>
      <c r="G57" s="7"/>
      <c r="H57" s="7"/>
      <c r="I57" s="7"/>
      <c r="J57" s="7"/>
      <c r="K57" s="7"/>
      <c r="L57" s="9" t="s">
        <v>317</v>
      </c>
      <c r="M57" s="18">
        <v>436555</v>
      </c>
      <c r="N57" s="18">
        <v>341000</v>
      </c>
      <c r="O57" s="18">
        <v>276655</v>
      </c>
      <c r="P57" s="18">
        <v>145215</v>
      </c>
      <c r="Q57" s="21">
        <v>95469</v>
      </c>
      <c r="R57" s="21">
        <v>30403</v>
      </c>
      <c r="S57" s="21">
        <v>22556</v>
      </c>
      <c r="T57" s="21">
        <v>18622</v>
      </c>
      <c r="U57" s="25">
        <v>1366475</v>
      </c>
    </row>
    <row r="58" spans="1:21" ht="16.5" customHeight="1" x14ac:dyDescent="0.25">
      <c r="A58" s="7" t="s">
        <v>122</v>
      </c>
      <c r="B58" s="7"/>
      <c r="C58" s="7"/>
      <c r="D58" s="7"/>
      <c r="E58" s="7"/>
      <c r="F58" s="7"/>
      <c r="G58" s="7"/>
      <c r="H58" s="7"/>
      <c r="I58" s="7"/>
      <c r="J58" s="7"/>
      <c r="K58" s="7"/>
      <c r="L58" s="9"/>
      <c r="M58" s="10"/>
      <c r="N58" s="10"/>
      <c r="O58" s="10"/>
      <c r="P58" s="10"/>
      <c r="Q58" s="10"/>
      <c r="R58" s="10"/>
      <c r="S58" s="10"/>
      <c r="T58" s="10"/>
      <c r="U58" s="10"/>
    </row>
    <row r="59" spans="1:21" ht="16.5" customHeight="1" x14ac:dyDescent="0.25">
      <c r="A59" s="7"/>
      <c r="B59" s="7" t="s">
        <v>605</v>
      </c>
      <c r="C59" s="7"/>
      <c r="D59" s="7"/>
      <c r="E59" s="7"/>
      <c r="F59" s="7"/>
      <c r="G59" s="7"/>
      <c r="H59" s="7"/>
      <c r="I59" s="7"/>
      <c r="J59" s="7"/>
      <c r="K59" s="7"/>
      <c r="L59" s="9"/>
      <c r="M59" s="10"/>
      <c r="N59" s="10"/>
      <c r="O59" s="10"/>
      <c r="P59" s="10"/>
      <c r="Q59" s="10"/>
      <c r="R59" s="10"/>
      <c r="S59" s="10"/>
      <c r="T59" s="10"/>
      <c r="U59" s="10"/>
    </row>
    <row r="60" spans="1:21" ht="16.5" customHeight="1" x14ac:dyDescent="0.25">
      <c r="A60" s="7"/>
      <c r="B60" s="7"/>
      <c r="C60" s="7" t="s">
        <v>451</v>
      </c>
      <c r="D60" s="7"/>
      <c r="E60" s="7"/>
      <c r="F60" s="7"/>
      <c r="G60" s="7"/>
      <c r="H60" s="7"/>
      <c r="I60" s="7"/>
      <c r="J60" s="7"/>
      <c r="K60" s="7"/>
      <c r="L60" s="9" t="s">
        <v>216</v>
      </c>
      <c r="M60" s="32">
        <v>11</v>
      </c>
      <c r="N60" s="32">
        <v>10.8</v>
      </c>
      <c r="O60" s="32">
        <v>15.2</v>
      </c>
      <c r="P60" s="31">
        <v>7.2</v>
      </c>
      <c r="Q60" s="32">
        <v>17.3</v>
      </c>
      <c r="R60" s="32">
        <v>12.6</v>
      </c>
      <c r="S60" s="31">
        <v>7.5</v>
      </c>
      <c r="T60" s="31">
        <v>2.9</v>
      </c>
      <c r="U60" s="32">
        <v>11.6</v>
      </c>
    </row>
    <row r="61" spans="1:21" ht="16.5" customHeight="1" x14ac:dyDescent="0.25">
      <c r="A61" s="7"/>
      <c r="B61" s="7"/>
      <c r="C61" s="7" t="s">
        <v>452</v>
      </c>
      <c r="D61" s="7"/>
      <c r="E61" s="7"/>
      <c r="F61" s="7"/>
      <c r="G61" s="7"/>
      <c r="H61" s="7"/>
      <c r="I61" s="7"/>
      <c r="J61" s="7"/>
      <c r="K61" s="7"/>
      <c r="L61" s="9" t="s">
        <v>216</v>
      </c>
      <c r="M61" s="31">
        <v>8</v>
      </c>
      <c r="N61" s="31">
        <v>8.1999999999999993</v>
      </c>
      <c r="O61" s="31">
        <v>9.5</v>
      </c>
      <c r="P61" s="31">
        <v>4.9000000000000004</v>
      </c>
      <c r="Q61" s="32">
        <v>11.9</v>
      </c>
      <c r="R61" s="31">
        <v>8.3000000000000007</v>
      </c>
      <c r="S61" s="31">
        <v>5.0999999999999996</v>
      </c>
      <c r="T61" s="31">
        <v>1.9</v>
      </c>
      <c r="U61" s="31">
        <v>8.1</v>
      </c>
    </row>
    <row r="62" spans="1:21" ht="16.5" customHeight="1" x14ac:dyDescent="0.25">
      <c r="A62" s="7"/>
      <c r="B62" s="7"/>
      <c r="C62" s="7" t="s">
        <v>453</v>
      </c>
      <c r="D62" s="7"/>
      <c r="E62" s="7"/>
      <c r="F62" s="7"/>
      <c r="G62" s="7"/>
      <c r="H62" s="7"/>
      <c r="I62" s="7"/>
      <c r="J62" s="7"/>
      <c r="K62" s="7"/>
      <c r="L62" s="9" t="s">
        <v>216</v>
      </c>
      <c r="M62" s="31">
        <v>9.4</v>
      </c>
      <c r="N62" s="31">
        <v>9.5</v>
      </c>
      <c r="O62" s="32">
        <v>12.2</v>
      </c>
      <c r="P62" s="31">
        <v>6</v>
      </c>
      <c r="Q62" s="32">
        <v>14.5</v>
      </c>
      <c r="R62" s="32">
        <v>10.3</v>
      </c>
      <c r="S62" s="31">
        <v>6.3</v>
      </c>
      <c r="T62" s="31">
        <v>2.4</v>
      </c>
      <c r="U62" s="31">
        <v>9.8000000000000007</v>
      </c>
    </row>
    <row r="63" spans="1:21" ht="16.5" customHeight="1" x14ac:dyDescent="0.25">
      <c r="A63" s="7" t="s">
        <v>123</v>
      </c>
      <c r="B63" s="7"/>
      <c r="C63" s="7"/>
      <c r="D63" s="7"/>
      <c r="E63" s="7"/>
      <c r="F63" s="7"/>
      <c r="G63" s="7"/>
      <c r="H63" s="7"/>
      <c r="I63" s="7"/>
      <c r="J63" s="7"/>
      <c r="K63" s="7"/>
      <c r="L63" s="9"/>
      <c r="M63" s="10"/>
      <c r="N63" s="10"/>
      <c r="O63" s="10"/>
      <c r="P63" s="10"/>
      <c r="Q63" s="10"/>
      <c r="R63" s="10"/>
      <c r="S63" s="10"/>
      <c r="T63" s="10"/>
      <c r="U63" s="10"/>
    </row>
    <row r="64" spans="1:21" ht="16.5" customHeight="1" x14ac:dyDescent="0.25">
      <c r="A64" s="7"/>
      <c r="B64" s="7" t="s">
        <v>602</v>
      </c>
      <c r="C64" s="7"/>
      <c r="D64" s="7"/>
      <c r="E64" s="7"/>
      <c r="F64" s="7"/>
      <c r="G64" s="7"/>
      <c r="H64" s="7"/>
      <c r="I64" s="7"/>
      <c r="J64" s="7"/>
      <c r="K64" s="7"/>
      <c r="L64" s="9"/>
      <c r="M64" s="10"/>
      <c r="N64" s="10"/>
      <c r="O64" s="10"/>
      <c r="P64" s="10"/>
      <c r="Q64" s="10"/>
      <c r="R64" s="10"/>
      <c r="S64" s="10"/>
      <c r="T64" s="10"/>
      <c r="U64" s="10"/>
    </row>
    <row r="65" spans="1:21" ht="16.5" customHeight="1" x14ac:dyDescent="0.25">
      <c r="A65" s="7"/>
      <c r="B65" s="7"/>
      <c r="C65" s="7" t="s">
        <v>451</v>
      </c>
      <c r="D65" s="7"/>
      <c r="E65" s="7"/>
      <c r="F65" s="7"/>
      <c r="G65" s="7"/>
      <c r="H65" s="7"/>
      <c r="I65" s="7"/>
      <c r="J65" s="7"/>
      <c r="K65" s="7"/>
      <c r="L65" s="9" t="s">
        <v>317</v>
      </c>
      <c r="M65" s="21">
        <v>23334</v>
      </c>
      <c r="N65" s="21">
        <v>17308</v>
      </c>
      <c r="O65" s="21">
        <v>19248</v>
      </c>
      <c r="P65" s="23">
        <v>4800</v>
      </c>
      <c r="Q65" s="23">
        <v>6956</v>
      </c>
      <c r="R65" s="23">
        <v>1846</v>
      </c>
      <c r="S65" s="20">
        <v>772</v>
      </c>
      <c r="T65" s="20">
        <v>297</v>
      </c>
      <c r="U65" s="21">
        <v>73691</v>
      </c>
    </row>
    <row r="66" spans="1:21" ht="16.5" customHeight="1" x14ac:dyDescent="0.25">
      <c r="A66" s="7"/>
      <c r="B66" s="7"/>
      <c r="C66" s="7" t="s">
        <v>452</v>
      </c>
      <c r="D66" s="7"/>
      <c r="E66" s="7"/>
      <c r="F66" s="7"/>
      <c r="G66" s="7"/>
      <c r="H66" s="7"/>
      <c r="I66" s="7"/>
      <c r="J66" s="7"/>
      <c r="K66" s="7"/>
      <c r="L66" s="9" t="s">
        <v>317</v>
      </c>
      <c r="M66" s="21">
        <v>17981</v>
      </c>
      <c r="N66" s="21">
        <v>14155</v>
      </c>
      <c r="O66" s="21">
        <v>13086</v>
      </c>
      <c r="P66" s="23">
        <v>3343</v>
      </c>
      <c r="Q66" s="23">
        <v>5179</v>
      </c>
      <c r="R66" s="23">
        <v>1324</v>
      </c>
      <c r="S66" s="20">
        <v>537</v>
      </c>
      <c r="T66" s="20">
        <v>174</v>
      </c>
      <c r="U66" s="21">
        <v>55259</v>
      </c>
    </row>
    <row r="67" spans="1:21" ht="16.5" customHeight="1" x14ac:dyDescent="0.25">
      <c r="A67" s="7"/>
      <c r="B67" s="7"/>
      <c r="C67" s="7" t="s">
        <v>453</v>
      </c>
      <c r="D67" s="7"/>
      <c r="E67" s="7"/>
      <c r="F67" s="7"/>
      <c r="G67" s="7"/>
      <c r="H67" s="7"/>
      <c r="I67" s="7"/>
      <c r="J67" s="7"/>
      <c r="K67" s="7"/>
      <c r="L67" s="9" t="s">
        <v>317</v>
      </c>
      <c r="M67" s="21">
        <v>41315</v>
      </c>
      <c r="N67" s="21">
        <v>31463</v>
      </c>
      <c r="O67" s="21">
        <v>32334</v>
      </c>
      <c r="P67" s="23">
        <v>8143</v>
      </c>
      <c r="Q67" s="21">
        <v>12135</v>
      </c>
      <c r="R67" s="23">
        <v>3170</v>
      </c>
      <c r="S67" s="23">
        <v>1309</v>
      </c>
      <c r="T67" s="20">
        <v>471</v>
      </c>
      <c r="U67" s="18">
        <v>128950</v>
      </c>
    </row>
    <row r="68" spans="1:21" ht="16.5" customHeight="1" x14ac:dyDescent="0.25">
      <c r="A68" s="7" t="s">
        <v>424</v>
      </c>
      <c r="B68" s="7"/>
      <c r="C68" s="7"/>
      <c r="D68" s="7"/>
      <c r="E68" s="7"/>
      <c r="F68" s="7"/>
      <c r="G68" s="7"/>
      <c r="H68" s="7"/>
      <c r="I68" s="7"/>
      <c r="J68" s="7"/>
      <c r="K68" s="7"/>
      <c r="L68" s="9"/>
      <c r="M68" s="10"/>
      <c r="N68" s="10"/>
      <c r="O68" s="10"/>
      <c r="P68" s="10"/>
      <c r="Q68" s="10"/>
      <c r="R68" s="10"/>
      <c r="S68" s="10"/>
      <c r="T68" s="10"/>
      <c r="U68" s="10"/>
    </row>
    <row r="69" spans="1:21" ht="16.5" customHeight="1" x14ac:dyDescent="0.25">
      <c r="A69" s="7"/>
      <c r="B69" s="7" t="s">
        <v>604</v>
      </c>
      <c r="C69" s="7"/>
      <c r="D69" s="7"/>
      <c r="E69" s="7"/>
      <c r="F69" s="7"/>
      <c r="G69" s="7"/>
      <c r="H69" s="7"/>
      <c r="I69" s="7"/>
      <c r="J69" s="7"/>
      <c r="K69" s="7"/>
      <c r="L69" s="9"/>
      <c r="M69" s="10"/>
      <c r="N69" s="10"/>
      <c r="O69" s="10"/>
      <c r="P69" s="10"/>
      <c r="Q69" s="10"/>
      <c r="R69" s="10"/>
      <c r="S69" s="10"/>
      <c r="T69" s="10"/>
      <c r="U69" s="10"/>
    </row>
    <row r="70" spans="1:21" ht="16.5" customHeight="1" x14ac:dyDescent="0.25">
      <c r="A70" s="7"/>
      <c r="B70" s="7"/>
      <c r="C70" s="7" t="s">
        <v>451</v>
      </c>
      <c r="D70" s="7"/>
      <c r="E70" s="7"/>
      <c r="F70" s="7"/>
      <c r="G70" s="7"/>
      <c r="H70" s="7"/>
      <c r="I70" s="7"/>
      <c r="J70" s="7"/>
      <c r="K70" s="7"/>
      <c r="L70" s="9" t="s">
        <v>317</v>
      </c>
      <c r="M70" s="18">
        <v>212690</v>
      </c>
      <c r="N70" s="18">
        <v>165589</v>
      </c>
      <c r="O70" s="18">
        <v>134896</v>
      </c>
      <c r="P70" s="21">
        <v>72897</v>
      </c>
      <c r="Q70" s="21">
        <v>47346</v>
      </c>
      <c r="R70" s="21">
        <v>14877</v>
      </c>
      <c r="S70" s="21">
        <v>10988</v>
      </c>
      <c r="T70" s="23">
        <v>9439</v>
      </c>
      <c r="U70" s="18">
        <v>668720</v>
      </c>
    </row>
    <row r="71" spans="1:21" ht="16.5" customHeight="1" x14ac:dyDescent="0.25">
      <c r="A71" s="7"/>
      <c r="B71" s="7"/>
      <c r="C71" s="7" t="s">
        <v>452</v>
      </c>
      <c r="D71" s="7"/>
      <c r="E71" s="7"/>
      <c r="F71" s="7"/>
      <c r="G71" s="7"/>
      <c r="H71" s="7"/>
      <c r="I71" s="7"/>
      <c r="J71" s="7"/>
      <c r="K71" s="7"/>
      <c r="L71" s="9" t="s">
        <v>317</v>
      </c>
      <c r="M71" s="18">
        <v>230510</v>
      </c>
      <c r="N71" s="18">
        <v>179917</v>
      </c>
      <c r="O71" s="18">
        <v>146729</v>
      </c>
      <c r="P71" s="21">
        <v>76511</v>
      </c>
      <c r="Q71" s="21">
        <v>51062</v>
      </c>
      <c r="R71" s="21">
        <v>16308</v>
      </c>
      <c r="S71" s="21">
        <v>11847</v>
      </c>
      <c r="T71" s="23">
        <v>9490</v>
      </c>
      <c r="U71" s="18">
        <v>722374</v>
      </c>
    </row>
    <row r="72" spans="1:21" ht="16.5" customHeight="1" x14ac:dyDescent="0.25">
      <c r="A72" s="7"/>
      <c r="B72" s="7"/>
      <c r="C72" s="7" t="s">
        <v>453</v>
      </c>
      <c r="D72" s="7"/>
      <c r="E72" s="7"/>
      <c r="F72" s="7"/>
      <c r="G72" s="7"/>
      <c r="H72" s="7"/>
      <c r="I72" s="7"/>
      <c r="J72" s="7"/>
      <c r="K72" s="7"/>
      <c r="L72" s="9" t="s">
        <v>317</v>
      </c>
      <c r="M72" s="18">
        <v>443199</v>
      </c>
      <c r="N72" s="18">
        <v>345506</v>
      </c>
      <c r="O72" s="18">
        <v>281625</v>
      </c>
      <c r="P72" s="18">
        <v>149408</v>
      </c>
      <c r="Q72" s="21">
        <v>98408</v>
      </c>
      <c r="R72" s="21">
        <v>31185</v>
      </c>
      <c r="S72" s="21">
        <v>22835</v>
      </c>
      <c r="T72" s="21">
        <v>18928</v>
      </c>
      <c r="U72" s="25">
        <v>1391095</v>
      </c>
    </row>
    <row r="73" spans="1:21" ht="16.5" customHeight="1" x14ac:dyDescent="0.25">
      <c r="A73" s="7" t="s">
        <v>123</v>
      </c>
      <c r="B73" s="7"/>
      <c r="C73" s="7"/>
      <c r="D73" s="7"/>
      <c r="E73" s="7"/>
      <c r="F73" s="7"/>
      <c r="G73" s="7"/>
      <c r="H73" s="7"/>
      <c r="I73" s="7"/>
      <c r="J73" s="7"/>
      <c r="K73" s="7"/>
      <c r="L73" s="9"/>
      <c r="M73" s="10"/>
      <c r="N73" s="10"/>
      <c r="O73" s="10"/>
      <c r="P73" s="10"/>
      <c r="Q73" s="10"/>
      <c r="R73" s="10"/>
      <c r="S73" s="10"/>
      <c r="T73" s="10"/>
      <c r="U73" s="10"/>
    </row>
    <row r="74" spans="1:21" ht="16.5" customHeight="1" x14ac:dyDescent="0.25">
      <c r="A74" s="7"/>
      <c r="B74" s="7" t="s">
        <v>605</v>
      </c>
      <c r="C74" s="7"/>
      <c r="D74" s="7"/>
      <c r="E74" s="7"/>
      <c r="F74" s="7"/>
      <c r="G74" s="7"/>
      <c r="H74" s="7"/>
      <c r="I74" s="7"/>
      <c r="J74" s="7"/>
      <c r="K74" s="7"/>
      <c r="L74" s="9"/>
      <c r="M74" s="10"/>
      <c r="N74" s="10"/>
      <c r="O74" s="10"/>
      <c r="P74" s="10"/>
      <c r="Q74" s="10"/>
      <c r="R74" s="10"/>
      <c r="S74" s="10"/>
      <c r="T74" s="10"/>
      <c r="U74" s="10"/>
    </row>
    <row r="75" spans="1:21" ht="16.5" customHeight="1" x14ac:dyDescent="0.25">
      <c r="A75" s="7"/>
      <c r="B75" s="7"/>
      <c r="C75" s="7" t="s">
        <v>451</v>
      </c>
      <c r="D75" s="7"/>
      <c r="E75" s="7"/>
      <c r="F75" s="7"/>
      <c r="G75" s="7"/>
      <c r="H75" s="7"/>
      <c r="I75" s="7"/>
      <c r="J75" s="7"/>
      <c r="K75" s="7"/>
      <c r="L75" s="9" t="s">
        <v>216</v>
      </c>
      <c r="M75" s="32">
        <v>11</v>
      </c>
      <c r="N75" s="32">
        <v>10.5</v>
      </c>
      <c r="O75" s="32">
        <v>14.3</v>
      </c>
      <c r="P75" s="31">
        <v>6.6</v>
      </c>
      <c r="Q75" s="32">
        <v>14.7</v>
      </c>
      <c r="R75" s="32">
        <v>12.4</v>
      </c>
      <c r="S75" s="31">
        <v>7</v>
      </c>
      <c r="T75" s="31">
        <v>3.1</v>
      </c>
      <c r="U75" s="32">
        <v>11</v>
      </c>
    </row>
    <row r="76" spans="1:21" ht="16.5" customHeight="1" x14ac:dyDescent="0.25">
      <c r="A76" s="7"/>
      <c r="B76" s="7"/>
      <c r="C76" s="7" t="s">
        <v>452</v>
      </c>
      <c r="D76" s="7"/>
      <c r="E76" s="7"/>
      <c r="F76" s="7"/>
      <c r="G76" s="7"/>
      <c r="H76" s="7"/>
      <c r="I76" s="7"/>
      <c r="J76" s="7"/>
      <c r="K76" s="7"/>
      <c r="L76" s="9" t="s">
        <v>216</v>
      </c>
      <c r="M76" s="31">
        <v>7.8</v>
      </c>
      <c r="N76" s="31">
        <v>7.9</v>
      </c>
      <c r="O76" s="31">
        <v>8.9</v>
      </c>
      <c r="P76" s="31">
        <v>4.4000000000000004</v>
      </c>
      <c r="Q76" s="32">
        <v>10.1</v>
      </c>
      <c r="R76" s="31">
        <v>8.1</v>
      </c>
      <c r="S76" s="31">
        <v>4.5</v>
      </c>
      <c r="T76" s="31">
        <v>1.8</v>
      </c>
      <c r="U76" s="31">
        <v>7.6</v>
      </c>
    </row>
    <row r="77" spans="1:21" ht="16.5" customHeight="1" x14ac:dyDescent="0.25">
      <c r="A77" s="7"/>
      <c r="B77" s="7"/>
      <c r="C77" s="7" t="s">
        <v>453</v>
      </c>
      <c r="D77" s="7"/>
      <c r="E77" s="7"/>
      <c r="F77" s="7"/>
      <c r="G77" s="7"/>
      <c r="H77" s="7"/>
      <c r="I77" s="7"/>
      <c r="J77" s="7"/>
      <c r="K77" s="7"/>
      <c r="L77" s="9" t="s">
        <v>216</v>
      </c>
      <c r="M77" s="31">
        <v>9.3000000000000007</v>
      </c>
      <c r="N77" s="31">
        <v>9.1</v>
      </c>
      <c r="O77" s="32">
        <v>11.5</v>
      </c>
      <c r="P77" s="31">
        <v>5.5</v>
      </c>
      <c r="Q77" s="32">
        <v>12.3</v>
      </c>
      <c r="R77" s="32">
        <v>10.199999999999999</v>
      </c>
      <c r="S77" s="31">
        <v>5.7</v>
      </c>
      <c r="T77" s="31">
        <v>2.5</v>
      </c>
      <c r="U77" s="31">
        <v>9.3000000000000007</v>
      </c>
    </row>
    <row r="78" spans="1:21" ht="16.5" customHeight="1" x14ac:dyDescent="0.25">
      <c r="A78" s="7" t="s">
        <v>124</v>
      </c>
      <c r="B78" s="7"/>
      <c r="C78" s="7"/>
      <c r="D78" s="7"/>
      <c r="E78" s="7"/>
      <c r="F78" s="7"/>
      <c r="G78" s="7"/>
      <c r="H78" s="7"/>
      <c r="I78" s="7"/>
      <c r="J78" s="7"/>
      <c r="K78" s="7"/>
      <c r="L78" s="9"/>
      <c r="M78" s="10"/>
      <c r="N78" s="10"/>
      <c r="O78" s="10"/>
      <c r="P78" s="10"/>
      <c r="Q78" s="10"/>
      <c r="R78" s="10"/>
      <c r="S78" s="10"/>
      <c r="T78" s="10"/>
      <c r="U78" s="10"/>
    </row>
    <row r="79" spans="1:21" ht="16.5" customHeight="1" x14ac:dyDescent="0.25">
      <c r="A79" s="7"/>
      <c r="B79" s="7" t="s">
        <v>602</v>
      </c>
      <c r="C79" s="7"/>
      <c r="D79" s="7"/>
      <c r="E79" s="7"/>
      <c r="F79" s="7"/>
      <c r="G79" s="7"/>
      <c r="H79" s="7"/>
      <c r="I79" s="7"/>
      <c r="J79" s="7"/>
      <c r="K79" s="7"/>
      <c r="L79" s="9"/>
      <c r="M79" s="10"/>
      <c r="N79" s="10"/>
      <c r="O79" s="10"/>
      <c r="P79" s="10"/>
      <c r="Q79" s="10"/>
      <c r="R79" s="10"/>
      <c r="S79" s="10"/>
      <c r="T79" s="10"/>
      <c r="U79" s="10"/>
    </row>
    <row r="80" spans="1:21" ht="16.5" customHeight="1" x14ac:dyDescent="0.25">
      <c r="A80" s="7"/>
      <c r="B80" s="7"/>
      <c r="C80" s="7" t="s">
        <v>451</v>
      </c>
      <c r="D80" s="7"/>
      <c r="E80" s="7"/>
      <c r="F80" s="7"/>
      <c r="G80" s="7"/>
      <c r="H80" s="7"/>
      <c r="I80" s="7"/>
      <c r="J80" s="7"/>
      <c r="K80" s="7"/>
      <c r="L80" s="9" t="s">
        <v>317</v>
      </c>
      <c r="M80" s="21">
        <v>23292</v>
      </c>
      <c r="N80" s="21">
        <v>17245</v>
      </c>
      <c r="O80" s="21">
        <v>18319</v>
      </c>
      <c r="P80" s="23">
        <v>4748</v>
      </c>
      <c r="Q80" s="23">
        <v>6383</v>
      </c>
      <c r="R80" s="23">
        <v>1743</v>
      </c>
      <c r="S80" s="20">
        <v>773</v>
      </c>
      <c r="T80" s="20">
        <v>279</v>
      </c>
      <c r="U80" s="21">
        <v>71934</v>
      </c>
    </row>
    <row r="81" spans="1:21" ht="16.5" customHeight="1" x14ac:dyDescent="0.25">
      <c r="A81" s="7"/>
      <c r="B81" s="7"/>
      <c r="C81" s="7" t="s">
        <v>452</v>
      </c>
      <c r="D81" s="7"/>
      <c r="E81" s="7"/>
      <c r="F81" s="7"/>
      <c r="G81" s="7"/>
      <c r="H81" s="7"/>
      <c r="I81" s="7"/>
      <c r="J81" s="7"/>
      <c r="K81" s="7"/>
      <c r="L81" s="9" t="s">
        <v>317</v>
      </c>
      <c r="M81" s="21">
        <v>17304</v>
      </c>
      <c r="N81" s="21">
        <v>13823</v>
      </c>
      <c r="O81" s="21">
        <v>12316</v>
      </c>
      <c r="P81" s="23">
        <v>3308</v>
      </c>
      <c r="Q81" s="23">
        <v>4715</v>
      </c>
      <c r="R81" s="23">
        <v>1245</v>
      </c>
      <c r="S81" s="20">
        <v>551</v>
      </c>
      <c r="T81" s="20">
        <v>138</v>
      </c>
      <c r="U81" s="21">
        <v>52852</v>
      </c>
    </row>
    <row r="82" spans="1:21" ht="16.5" customHeight="1" x14ac:dyDescent="0.25">
      <c r="A82" s="7"/>
      <c r="B82" s="7"/>
      <c r="C82" s="7" t="s">
        <v>453</v>
      </c>
      <c r="D82" s="7"/>
      <c r="E82" s="7"/>
      <c r="F82" s="7"/>
      <c r="G82" s="7"/>
      <c r="H82" s="7"/>
      <c r="I82" s="7"/>
      <c r="J82" s="7"/>
      <c r="K82" s="7"/>
      <c r="L82" s="9" t="s">
        <v>317</v>
      </c>
      <c r="M82" s="21">
        <v>40596</v>
      </c>
      <c r="N82" s="21">
        <v>31068</v>
      </c>
      <c r="O82" s="21">
        <v>30635</v>
      </c>
      <c r="P82" s="23">
        <v>8056</v>
      </c>
      <c r="Q82" s="21">
        <v>11098</v>
      </c>
      <c r="R82" s="23">
        <v>2988</v>
      </c>
      <c r="S82" s="23">
        <v>1324</v>
      </c>
      <c r="T82" s="20">
        <v>417</v>
      </c>
      <c r="U82" s="18">
        <v>124786</v>
      </c>
    </row>
    <row r="83" spans="1:21" ht="16.5" customHeight="1" x14ac:dyDescent="0.25">
      <c r="A83" s="7" t="s">
        <v>305</v>
      </c>
      <c r="B83" s="7"/>
      <c r="C83" s="7"/>
      <c r="D83" s="7"/>
      <c r="E83" s="7"/>
      <c r="F83" s="7"/>
      <c r="G83" s="7"/>
      <c r="H83" s="7"/>
      <c r="I83" s="7"/>
      <c r="J83" s="7"/>
      <c r="K83" s="7"/>
      <c r="L83" s="9"/>
      <c r="M83" s="10"/>
      <c r="N83" s="10"/>
      <c r="O83" s="10"/>
      <c r="P83" s="10"/>
      <c r="Q83" s="10"/>
      <c r="R83" s="10"/>
      <c r="S83" s="10"/>
      <c r="T83" s="10"/>
      <c r="U83" s="10"/>
    </row>
    <row r="84" spans="1:21" ht="16.5" customHeight="1" x14ac:dyDescent="0.25">
      <c r="A84" s="7"/>
      <c r="B84" s="7" t="s">
        <v>604</v>
      </c>
      <c r="C84" s="7"/>
      <c r="D84" s="7"/>
      <c r="E84" s="7"/>
      <c r="F84" s="7"/>
      <c r="G84" s="7"/>
      <c r="H84" s="7"/>
      <c r="I84" s="7"/>
      <c r="J84" s="7"/>
      <c r="K84" s="7"/>
      <c r="L84" s="9"/>
      <c r="M84" s="10"/>
      <c r="N84" s="10"/>
      <c r="O84" s="10"/>
      <c r="P84" s="10"/>
      <c r="Q84" s="10"/>
      <c r="R84" s="10"/>
      <c r="S84" s="10"/>
      <c r="T84" s="10"/>
      <c r="U84" s="10"/>
    </row>
    <row r="85" spans="1:21" ht="16.5" customHeight="1" x14ac:dyDescent="0.25">
      <c r="A85" s="7"/>
      <c r="B85" s="7"/>
      <c r="C85" s="7" t="s">
        <v>451</v>
      </c>
      <c r="D85" s="7"/>
      <c r="E85" s="7"/>
      <c r="F85" s="7"/>
      <c r="G85" s="7"/>
      <c r="H85" s="7"/>
      <c r="I85" s="7"/>
      <c r="J85" s="7"/>
      <c r="K85" s="7"/>
      <c r="L85" s="9" t="s">
        <v>317</v>
      </c>
      <c r="M85" s="18">
        <v>219215</v>
      </c>
      <c r="N85" s="18">
        <v>166829</v>
      </c>
      <c r="O85" s="18">
        <v>139243</v>
      </c>
      <c r="P85" s="21">
        <v>77549</v>
      </c>
      <c r="Q85" s="21">
        <v>49254</v>
      </c>
      <c r="R85" s="21">
        <v>15656</v>
      </c>
      <c r="S85" s="21">
        <v>11179</v>
      </c>
      <c r="T85" s="23">
        <v>9855</v>
      </c>
      <c r="U85" s="18">
        <v>688781</v>
      </c>
    </row>
    <row r="86" spans="1:21" ht="16.5" customHeight="1" x14ac:dyDescent="0.25">
      <c r="A86" s="7"/>
      <c r="B86" s="7"/>
      <c r="C86" s="7" t="s">
        <v>452</v>
      </c>
      <c r="D86" s="7"/>
      <c r="E86" s="7"/>
      <c r="F86" s="7"/>
      <c r="G86" s="7"/>
      <c r="H86" s="7"/>
      <c r="I86" s="7"/>
      <c r="J86" s="7"/>
      <c r="K86" s="7"/>
      <c r="L86" s="9" t="s">
        <v>317</v>
      </c>
      <c r="M86" s="18">
        <v>232332</v>
      </c>
      <c r="N86" s="18">
        <v>177994</v>
      </c>
      <c r="O86" s="18">
        <v>147250</v>
      </c>
      <c r="P86" s="21">
        <v>78782</v>
      </c>
      <c r="Q86" s="21">
        <v>52003</v>
      </c>
      <c r="R86" s="21">
        <v>16552</v>
      </c>
      <c r="S86" s="21">
        <v>11850</v>
      </c>
      <c r="T86" s="23">
        <v>9376</v>
      </c>
      <c r="U86" s="18">
        <v>726140</v>
      </c>
    </row>
    <row r="87" spans="1:21" ht="16.5" customHeight="1" x14ac:dyDescent="0.25">
      <c r="A87" s="7"/>
      <c r="B87" s="7"/>
      <c r="C87" s="7" t="s">
        <v>453</v>
      </c>
      <c r="D87" s="7"/>
      <c r="E87" s="7"/>
      <c r="F87" s="7"/>
      <c r="G87" s="7"/>
      <c r="H87" s="7"/>
      <c r="I87" s="7"/>
      <c r="J87" s="7"/>
      <c r="K87" s="7"/>
      <c r="L87" s="9" t="s">
        <v>317</v>
      </c>
      <c r="M87" s="18">
        <v>451548</v>
      </c>
      <c r="N87" s="18">
        <v>344823</v>
      </c>
      <c r="O87" s="18">
        <v>286493</v>
      </c>
      <c r="P87" s="18">
        <v>156331</v>
      </c>
      <c r="Q87" s="18">
        <v>101257</v>
      </c>
      <c r="R87" s="21">
        <v>32209</v>
      </c>
      <c r="S87" s="21">
        <v>23030</v>
      </c>
      <c r="T87" s="21">
        <v>19231</v>
      </c>
      <c r="U87" s="25">
        <v>1414921</v>
      </c>
    </row>
    <row r="88" spans="1:21" ht="16.5" customHeight="1" x14ac:dyDescent="0.25">
      <c r="A88" s="7" t="s">
        <v>124</v>
      </c>
      <c r="B88" s="7"/>
      <c r="C88" s="7"/>
      <c r="D88" s="7"/>
      <c r="E88" s="7"/>
      <c r="F88" s="7"/>
      <c r="G88" s="7"/>
      <c r="H88" s="7"/>
      <c r="I88" s="7"/>
      <c r="J88" s="7"/>
      <c r="K88" s="7"/>
      <c r="L88" s="9"/>
      <c r="M88" s="10"/>
      <c r="N88" s="10"/>
      <c r="O88" s="10"/>
      <c r="P88" s="10"/>
      <c r="Q88" s="10"/>
      <c r="R88" s="10"/>
      <c r="S88" s="10"/>
      <c r="T88" s="10"/>
      <c r="U88" s="10"/>
    </row>
    <row r="89" spans="1:21" ht="16.5" customHeight="1" x14ac:dyDescent="0.25">
      <c r="A89" s="7"/>
      <c r="B89" s="7" t="s">
        <v>605</v>
      </c>
      <c r="C89" s="7"/>
      <c r="D89" s="7"/>
      <c r="E89" s="7"/>
      <c r="F89" s="7"/>
      <c r="G89" s="7"/>
      <c r="H89" s="7"/>
      <c r="I89" s="7"/>
      <c r="J89" s="7"/>
      <c r="K89" s="7"/>
      <c r="L89" s="9"/>
      <c r="M89" s="10"/>
      <c r="N89" s="10"/>
      <c r="O89" s="10"/>
      <c r="P89" s="10"/>
      <c r="Q89" s="10"/>
      <c r="R89" s="10"/>
      <c r="S89" s="10"/>
      <c r="T89" s="10"/>
      <c r="U89" s="10"/>
    </row>
    <row r="90" spans="1:21" ht="16.5" customHeight="1" x14ac:dyDescent="0.25">
      <c r="A90" s="7"/>
      <c r="B90" s="7"/>
      <c r="C90" s="7" t="s">
        <v>451</v>
      </c>
      <c r="D90" s="7"/>
      <c r="E90" s="7"/>
      <c r="F90" s="7"/>
      <c r="G90" s="7"/>
      <c r="H90" s="7"/>
      <c r="I90" s="7"/>
      <c r="J90" s="7"/>
      <c r="K90" s="7"/>
      <c r="L90" s="9" t="s">
        <v>216</v>
      </c>
      <c r="M90" s="32">
        <v>10.6</v>
      </c>
      <c r="N90" s="32">
        <v>10.3</v>
      </c>
      <c r="O90" s="32">
        <v>13.2</v>
      </c>
      <c r="P90" s="31">
        <v>6.1</v>
      </c>
      <c r="Q90" s="32">
        <v>13</v>
      </c>
      <c r="R90" s="32">
        <v>11.1</v>
      </c>
      <c r="S90" s="31">
        <v>6.9</v>
      </c>
      <c r="T90" s="31">
        <v>2.8</v>
      </c>
      <c r="U90" s="32">
        <v>10.4</v>
      </c>
    </row>
    <row r="91" spans="1:21" ht="16.5" customHeight="1" x14ac:dyDescent="0.25">
      <c r="A91" s="7"/>
      <c r="B91" s="7"/>
      <c r="C91" s="7" t="s">
        <v>452</v>
      </c>
      <c r="D91" s="7"/>
      <c r="E91" s="7"/>
      <c r="F91" s="7"/>
      <c r="G91" s="7"/>
      <c r="H91" s="7"/>
      <c r="I91" s="7"/>
      <c r="J91" s="7"/>
      <c r="K91" s="7"/>
      <c r="L91" s="9" t="s">
        <v>216</v>
      </c>
      <c r="M91" s="31">
        <v>7.4</v>
      </c>
      <c r="N91" s="31">
        <v>7.8</v>
      </c>
      <c r="O91" s="31">
        <v>8.4</v>
      </c>
      <c r="P91" s="31">
        <v>4.2</v>
      </c>
      <c r="Q91" s="31">
        <v>9.1</v>
      </c>
      <c r="R91" s="31">
        <v>7.5</v>
      </c>
      <c r="S91" s="31">
        <v>4.5999999999999996</v>
      </c>
      <c r="T91" s="31">
        <v>1.5</v>
      </c>
      <c r="U91" s="31">
        <v>7.3</v>
      </c>
    </row>
    <row r="92" spans="1:21" ht="16.5" customHeight="1" x14ac:dyDescent="0.25">
      <c r="A92" s="7"/>
      <c r="B92" s="7"/>
      <c r="C92" s="7" t="s">
        <v>453</v>
      </c>
      <c r="D92" s="7"/>
      <c r="E92" s="7"/>
      <c r="F92" s="7"/>
      <c r="G92" s="7"/>
      <c r="H92" s="7"/>
      <c r="I92" s="7"/>
      <c r="J92" s="7"/>
      <c r="K92" s="7"/>
      <c r="L92" s="9" t="s">
        <v>216</v>
      </c>
      <c r="M92" s="31">
        <v>9</v>
      </c>
      <c r="N92" s="31">
        <v>9</v>
      </c>
      <c r="O92" s="32">
        <v>10.7</v>
      </c>
      <c r="P92" s="31">
        <v>5.2</v>
      </c>
      <c r="Q92" s="32">
        <v>11</v>
      </c>
      <c r="R92" s="31">
        <v>9.3000000000000007</v>
      </c>
      <c r="S92" s="31">
        <v>5.7</v>
      </c>
      <c r="T92" s="31">
        <v>2.2000000000000002</v>
      </c>
      <c r="U92" s="31">
        <v>8.8000000000000007</v>
      </c>
    </row>
    <row r="93" spans="1:21" ht="16.5" customHeight="1" x14ac:dyDescent="0.25">
      <c r="A93" s="7" t="s">
        <v>125</v>
      </c>
      <c r="B93" s="7"/>
      <c r="C93" s="7"/>
      <c r="D93" s="7"/>
      <c r="E93" s="7"/>
      <c r="F93" s="7"/>
      <c r="G93" s="7"/>
      <c r="H93" s="7"/>
      <c r="I93" s="7"/>
      <c r="J93" s="7"/>
      <c r="K93" s="7"/>
      <c r="L93" s="9"/>
      <c r="M93" s="10"/>
      <c r="N93" s="10"/>
      <c r="O93" s="10"/>
      <c r="P93" s="10"/>
      <c r="Q93" s="10"/>
      <c r="R93" s="10"/>
      <c r="S93" s="10"/>
      <c r="T93" s="10"/>
      <c r="U93" s="10"/>
    </row>
    <row r="94" spans="1:21" ht="16.5" customHeight="1" x14ac:dyDescent="0.25">
      <c r="A94" s="7"/>
      <c r="B94" s="7" t="s">
        <v>602</v>
      </c>
      <c r="C94" s="7"/>
      <c r="D94" s="7"/>
      <c r="E94" s="7"/>
      <c r="F94" s="7"/>
      <c r="G94" s="7"/>
      <c r="H94" s="7"/>
      <c r="I94" s="7"/>
      <c r="J94" s="7"/>
      <c r="K94" s="7"/>
      <c r="L94" s="9"/>
      <c r="M94" s="10"/>
      <c r="N94" s="10"/>
      <c r="O94" s="10"/>
      <c r="P94" s="10"/>
      <c r="Q94" s="10"/>
      <c r="R94" s="10"/>
      <c r="S94" s="10"/>
      <c r="T94" s="10"/>
      <c r="U94" s="10"/>
    </row>
    <row r="95" spans="1:21" ht="16.5" customHeight="1" x14ac:dyDescent="0.25">
      <c r="A95" s="7"/>
      <c r="B95" s="7"/>
      <c r="C95" s="7" t="s">
        <v>451</v>
      </c>
      <c r="D95" s="7"/>
      <c r="E95" s="7"/>
      <c r="F95" s="7"/>
      <c r="G95" s="7"/>
      <c r="H95" s="7"/>
      <c r="I95" s="7"/>
      <c r="J95" s="7"/>
      <c r="K95" s="7"/>
      <c r="L95" s="9" t="s">
        <v>317</v>
      </c>
      <c r="M95" s="21">
        <v>23364</v>
      </c>
      <c r="N95" s="21">
        <v>17518</v>
      </c>
      <c r="O95" s="21">
        <v>17741</v>
      </c>
      <c r="P95" s="23">
        <v>4942</v>
      </c>
      <c r="Q95" s="23">
        <v>6352</v>
      </c>
      <c r="R95" s="23">
        <v>1715</v>
      </c>
      <c r="S95" s="20">
        <v>814</v>
      </c>
      <c r="T95" s="20">
        <v>269</v>
      </c>
      <c r="U95" s="21">
        <v>71853</v>
      </c>
    </row>
    <row r="96" spans="1:21" ht="16.5" customHeight="1" x14ac:dyDescent="0.25">
      <c r="A96" s="7"/>
      <c r="B96" s="7"/>
      <c r="C96" s="7" t="s">
        <v>452</v>
      </c>
      <c r="D96" s="7"/>
      <c r="E96" s="7"/>
      <c r="F96" s="7"/>
      <c r="G96" s="7"/>
      <c r="H96" s="7"/>
      <c r="I96" s="7"/>
      <c r="J96" s="7"/>
      <c r="K96" s="7"/>
      <c r="L96" s="9" t="s">
        <v>317</v>
      </c>
      <c r="M96" s="21">
        <v>17082</v>
      </c>
      <c r="N96" s="21">
        <v>13986</v>
      </c>
      <c r="O96" s="21">
        <v>11773</v>
      </c>
      <c r="P96" s="23">
        <v>3505</v>
      </c>
      <c r="Q96" s="23">
        <v>4569</v>
      </c>
      <c r="R96" s="23">
        <v>1227</v>
      </c>
      <c r="S96" s="20">
        <v>600</v>
      </c>
      <c r="T96" s="20">
        <v>148</v>
      </c>
      <c r="U96" s="21">
        <v>52362</v>
      </c>
    </row>
    <row r="97" spans="1:21" ht="16.5" customHeight="1" x14ac:dyDescent="0.25">
      <c r="A97" s="7"/>
      <c r="B97" s="7"/>
      <c r="C97" s="7" t="s">
        <v>453</v>
      </c>
      <c r="D97" s="7"/>
      <c r="E97" s="7"/>
      <c r="F97" s="7"/>
      <c r="G97" s="7"/>
      <c r="H97" s="7"/>
      <c r="I97" s="7"/>
      <c r="J97" s="7"/>
      <c r="K97" s="7"/>
      <c r="L97" s="9" t="s">
        <v>317</v>
      </c>
      <c r="M97" s="21">
        <v>40446</v>
      </c>
      <c r="N97" s="21">
        <v>31504</v>
      </c>
      <c r="O97" s="21">
        <v>29514</v>
      </c>
      <c r="P97" s="23">
        <v>8447</v>
      </c>
      <c r="Q97" s="21">
        <v>10921</v>
      </c>
      <c r="R97" s="23">
        <v>2942</v>
      </c>
      <c r="S97" s="23">
        <v>1414</v>
      </c>
      <c r="T97" s="20">
        <v>417</v>
      </c>
      <c r="U97" s="18">
        <v>124215</v>
      </c>
    </row>
    <row r="98" spans="1:21" ht="16.5" customHeight="1" x14ac:dyDescent="0.25">
      <c r="A98" s="7" t="s">
        <v>425</v>
      </c>
      <c r="B98" s="7"/>
      <c r="C98" s="7"/>
      <c r="D98" s="7"/>
      <c r="E98" s="7"/>
      <c r="F98" s="7"/>
      <c r="G98" s="7"/>
      <c r="H98" s="7"/>
      <c r="I98" s="7"/>
      <c r="J98" s="7"/>
      <c r="K98" s="7"/>
      <c r="L98" s="9"/>
      <c r="M98" s="10"/>
      <c r="N98" s="10"/>
      <c r="O98" s="10"/>
      <c r="P98" s="10"/>
      <c r="Q98" s="10"/>
      <c r="R98" s="10"/>
      <c r="S98" s="10"/>
      <c r="T98" s="10"/>
      <c r="U98" s="10"/>
    </row>
    <row r="99" spans="1:21" ht="16.5" customHeight="1" x14ac:dyDescent="0.25">
      <c r="A99" s="7"/>
      <c r="B99" s="7" t="s">
        <v>604</v>
      </c>
      <c r="C99" s="7"/>
      <c r="D99" s="7"/>
      <c r="E99" s="7"/>
      <c r="F99" s="7"/>
      <c r="G99" s="7"/>
      <c r="H99" s="7"/>
      <c r="I99" s="7"/>
      <c r="J99" s="7"/>
      <c r="K99" s="7"/>
      <c r="L99" s="9"/>
      <c r="M99" s="10"/>
      <c r="N99" s="10"/>
      <c r="O99" s="10"/>
      <c r="P99" s="10"/>
      <c r="Q99" s="10"/>
      <c r="R99" s="10"/>
      <c r="S99" s="10"/>
      <c r="T99" s="10"/>
      <c r="U99" s="10"/>
    </row>
    <row r="100" spans="1:21" ht="16.5" customHeight="1" x14ac:dyDescent="0.25">
      <c r="A100" s="7"/>
      <c r="B100" s="7"/>
      <c r="C100" s="7" t="s">
        <v>451</v>
      </c>
      <c r="D100" s="7"/>
      <c r="E100" s="7"/>
      <c r="F100" s="7"/>
      <c r="G100" s="7"/>
      <c r="H100" s="7"/>
      <c r="I100" s="7"/>
      <c r="J100" s="7"/>
      <c r="K100" s="7"/>
      <c r="L100" s="9" t="s">
        <v>317</v>
      </c>
      <c r="M100" s="18">
        <v>225056</v>
      </c>
      <c r="N100" s="18">
        <v>170682</v>
      </c>
      <c r="O100" s="18">
        <v>143192</v>
      </c>
      <c r="P100" s="21">
        <v>79629</v>
      </c>
      <c r="Q100" s="21">
        <v>50942</v>
      </c>
      <c r="R100" s="21">
        <v>16272</v>
      </c>
      <c r="S100" s="21">
        <v>11489</v>
      </c>
      <c r="T100" s="21">
        <v>10115</v>
      </c>
      <c r="U100" s="18">
        <v>707377</v>
      </c>
    </row>
    <row r="101" spans="1:21" ht="16.5" customHeight="1" x14ac:dyDescent="0.25">
      <c r="A101" s="7"/>
      <c r="B101" s="7"/>
      <c r="C101" s="7" t="s">
        <v>452</v>
      </c>
      <c r="D101" s="7"/>
      <c r="E101" s="7"/>
      <c r="F101" s="7"/>
      <c r="G101" s="7"/>
      <c r="H101" s="7"/>
      <c r="I101" s="7"/>
      <c r="J101" s="7"/>
      <c r="K101" s="7"/>
      <c r="L101" s="9" t="s">
        <v>317</v>
      </c>
      <c r="M101" s="18">
        <v>234733</v>
      </c>
      <c r="N101" s="18">
        <v>179355</v>
      </c>
      <c r="O101" s="18">
        <v>148884</v>
      </c>
      <c r="P101" s="21">
        <v>79610</v>
      </c>
      <c r="Q101" s="21">
        <v>52918</v>
      </c>
      <c r="R101" s="21">
        <v>16887</v>
      </c>
      <c r="S101" s="21">
        <v>12006</v>
      </c>
      <c r="T101" s="23">
        <v>9484</v>
      </c>
      <c r="U101" s="18">
        <v>733878</v>
      </c>
    </row>
    <row r="102" spans="1:21" ht="16.5" customHeight="1" x14ac:dyDescent="0.25">
      <c r="A102" s="7"/>
      <c r="B102" s="7"/>
      <c r="C102" s="7" t="s">
        <v>453</v>
      </c>
      <c r="D102" s="7"/>
      <c r="E102" s="7"/>
      <c r="F102" s="7"/>
      <c r="G102" s="7"/>
      <c r="H102" s="7"/>
      <c r="I102" s="7"/>
      <c r="J102" s="7"/>
      <c r="K102" s="7"/>
      <c r="L102" s="9" t="s">
        <v>317</v>
      </c>
      <c r="M102" s="18">
        <v>459790</v>
      </c>
      <c r="N102" s="18">
        <v>350037</v>
      </c>
      <c r="O102" s="18">
        <v>292077</v>
      </c>
      <c r="P102" s="18">
        <v>159239</v>
      </c>
      <c r="Q102" s="18">
        <v>103859</v>
      </c>
      <c r="R102" s="21">
        <v>33160</v>
      </c>
      <c r="S102" s="21">
        <v>23495</v>
      </c>
      <c r="T102" s="21">
        <v>19599</v>
      </c>
      <c r="U102" s="25">
        <v>1441255</v>
      </c>
    </row>
    <row r="103" spans="1:21" ht="16.5" customHeight="1" x14ac:dyDescent="0.25">
      <c r="A103" s="7" t="s">
        <v>125</v>
      </c>
      <c r="B103" s="7"/>
      <c r="C103" s="7"/>
      <c r="D103" s="7"/>
      <c r="E103" s="7"/>
      <c r="F103" s="7"/>
      <c r="G103" s="7"/>
      <c r="H103" s="7"/>
      <c r="I103" s="7"/>
      <c r="J103" s="7"/>
      <c r="K103" s="7"/>
      <c r="L103" s="9"/>
      <c r="M103" s="10"/>
      <c r="N103" s="10"/>
      <c r="O103" s="10"/>
      <c r="P103" s="10"/>
      <c r="Q103" s="10"/>
      <c r="R103" s="10"/>
      <c r="S103" s="10"/>
      <c r="T103" s="10"/>
      <c r="U103" s="10"/>
    </row>
    <row r="104" spans="1:21" ht="16.5" customHeight="1" x14ac:dyDescent="0.25">
      <c r="A104" s="7"/>
      <c r="B104" s="7" t="s">
        <v>605</v>
      </c>
      <c r="C104" s="7"/>
      <c r="D104" s="7"/>
      <c r="E104" s="7"/>
      <c r="F104" s="7"/>
      <c r="G104" s="7"/>
      <c r="H104" s="7"/>
      <c r="I104" s="7"/>
      <c r="J104" s="7"/>
      <c r="K104" s="7"/>
      <c r="L104" s="9"/>
      <c r="M104" s="10"/>
      <c r="N104" s="10"/>
      <c r="O104" s="10"/>
      <c r="P104" s="10"/>
      <c r="Q104" s="10"/>
      <c r="R104" s="10"/>
      <c r="S104" s="10"/>
      <c r="T104" s="10"/>
      <c r="U104" s="10"/>
    </row>
    <row r="105" spans="1:21" ht="16.5" customHeight="1" x14ac:dyDescent="0.25">
      <c r="A105" s="7"/>
      <c r="B105" s="7"/>
      <c r="C105" s="7" t="s">
        <v>451</v>
      </c>
      <c r="D105" s="7"/>
      <c r="E105" s="7"/>
      <c r="F105" s="7"/>
      <c r="G105" s="7"/>
      <c r="H105" s="7"/>
      <c r="I105" s="7"/>
      <c r="J105" s="7"/>
      <c r="K105" s="7"/>
      <c r="L105" s="9" t="s">
        <v>216</v>
      </c>
      <c r="M105" s="32">
        <v>10.4</v>
      </c>
      <c r="N105" s="32">
        <v>10.3</v>
      </c>
      <c r="O105" s="32">
        <v>12.4</v>
      </c>
      <c r="P105" s="31">
        <v>6.2</v>
      </c>
      <c r="Q105" s="32">
        <v>12.5</v>
      </c>
      <c r="R105" s="32">
        <v>10.5</v>
      </c>
      <c r="S105" s="31">
        <v>7.1</v>
      </c>
      <c r="T105" s="31">
        <v>2.7</v>
      </c>
      <c r="U105" s="32">
        <v>10.199999999999999</v>
      </c>
    </row>
    <row r="106" spans="1:21" ht="16.5" customHeight="1" x14ac:dyDescent="0.25">
      <c r="A106" s="7"/>
      <c r="B106" s="7"/>
      <c r="C106" s="7" t="s">
        <v>452</v>
      </c>
      <c r="D106" s="7"/>
      <c r="E106" s="7"/>
      <c r="F106" s="7"/>
      <c r="G106" s="7"/>
      <c r="H106" s="7"/>
      <c r="I106" s="7"/>
      <c r="J106" s="7"/>
      <c r="K106" s="7"/>
      <c r="L106" s="9" t="s">
        <v>216</v>
      </c>
      <c r="M106" s="31">
        <v>7.3</v>
      </c>
      <c r="N106" s="31">
        <v>7.8</v>
      </c>
      <c r="O106" s="31">
        <v>7.9</v>
      </c>
      <c r="P106" s="31">
        <v>4.4000000000000004</v>
      </c>
      <c r="Q106" s="31">
        <v>8.6</v>
      </c>
      <c r="R106" s="31">
        <v>7.3</v>
      </c>
      <c r="S106" s="31">
        <v>5</v>
      </c>
      <c r="T106" s="31">
        <v>1.6</v>
      </c>
      <c r="U106" s="31">
        <v>7.1</v>
      </c>
    </row>
    <row r="107" spans="1:21" ht="16.5" customHeight="1" x14ac:dyDescent="0.25">
      <c r="A107" s="7"/>
      <c r="B107" s="7"/>
      <c r="C107" s="7" t="s">
        <v>453</v>
      </c>
      <c r="D107" s="7"/>
      <c r="E107" s="7"/>
      <c r="F107" s="7"/>
      <c r="G107" s="7"/>
      <c r="H107" s="7"/>
      <c r="I107" s="7"/>
      <c r="J107" s="7"/>
      <c r="K107" s="7"/>
      <c r="L107" s="9" t="s">
        <v>216</v>
      </c>
      <c r="M107" s="31">
        <v>8.8000000000000007</v>
      </c>
      <c r="N107" s="31">
        <v>9</v>
      </c>
      <c r="O107" s="32">
        <v>10.1</v>
      </c>
      <c r="P107" s="31">
        <v>5.3</v>
      </c>
      <c r="Q107" s="32">
        <v>10.5</v>
      </c>
      <c r="R107" s="31">
        <v>8.9</v>
      </c>
      <c r="S107" s="31">
        <v>6</v>
      </c>
      <c r="T107" s="31">
        <v>2.1</v>
      </c>
      <c r="U107" s="31">
        <v>8.6</v>
      </c>
    </row>
    <row r="108" spans="1:21" ht="16.5" customHeight="1" x14ac:dyDescent="0.25">
      <c r="A108" s="7" t="s">
        <v>126</v>
      </c>
      <c r="B108" s="7"/>
      <c r="C108" s="7"/>
      <c r="D108" s="7"/>
      <c r="E108" s="7"/>
      <c r="F108" s="7"/>
      <c r="G108" s="7"/>
      <c r="H108" s="7"/>
      <c r="I108" s="7"/>
      <c r="J108" s="7"/>
      <c r="K108" s="7"/>
      <c r="L108" s="9"/>
      <c r="M108" s="10"/>
      <c r="N108" s="10"/>
      <c r="O108" s="10"/>
      <c r="P108" s="10"/>
      <c r="Q108" s="10"/>
      <c r="R108" s="10"/>
      <c r="S108" s="10"/>
      <c r="T108" s="10"/>
      <c r="U108" s="10"/>
    </row>
    <row r="109" spans="1:21" ht="16.5" customHeight="1" x14ac:dyDescent="0.25">
      <c r="A109" s="7"/>
      <c r="B109" s="7" t="s">
        <v>602</v>
      </c>
      <c r="C109" s="7"/>
      <c r="D109" s="7"/>
      <c r="E109" s="7"/>
      <c r="F109" s="7"/>
      <c r="G109" s="7"/>
      <c r="H109" s="7"/>
      <c r="I109" s="7"/>
      <c r="J109" s="7"/>
      <c r="K109" s="7"/>
      <c r="L109" s="9"/>
      <c r="M109" s="10"/>
      <c r="N109" s="10"/>
      <c r="O109" s="10"/>
      <c r="P109" s="10"/>
      <c r="Q109" s="10"/>
      <c r="R109" s="10"/>
      <c r="S109" s="10"/>
      <c r="T109" s="10"/>
      <c r="U109" s="10"/>
    </row>
    <row r="110" spans="1:21" ht="16.5" customHeight="1" x14ac:dyDescent="0.25">
      <c r="A110" s="7"/>
      <c r="B110" s="7"/>
      <c r="C110" s="7" t="s">
        <v>451</v>
      </c>
      <c r="D110" s="7"/>
      <c r="E110" s="7"/>
      <c r="F110" s="7"/>
      <c r="G110" s="7"/>
      <c r="H110" s="7"/>
      <c r="I110" s="7"/>
      <c r="J110" s="7"/>
      <c r="K110" s="7"/>
      <c r="L110" s="9" t="s">
        <v>317</v>
      </c>
      <c r="M110" s="21">
        <v>21135</v>
      </c>
      <c r="N110" s="21">
        <v>15375</v>
      </c>
      <c r="O110" s="21">
        <v>15824</v>
      </c>
      <c r="P110" s="23">
        <v>4645</v>
      </c>
      <c r="Q110" s="23">
        <v>5937</v>
      </c>
      <c r="R110" s="23">
        <v>1672</v>
      </c>
      <c r="S110" s="20">
        <v>838</v>
      </c>
      <c r="T110" s="20">
        <v>217</v>
      </c>
      <c r="U110" s="21">
        <v>64912</v>
      </c>
    </row>
    <row r="111" spans="1:21" ht="16.5" customHeight="1" x14ac:dyDescent="0.25">
      <c r="A111" s="7"/>
      <c r="B111" s="7"/>
      <c r="C111" s="7" t="s">
        <v>452</v>
      </c>
      <c r="D111" s="7"/>
      <c r="E111" s="7"/>
      <c r="F111" s="7"/>
      <c r="G111" s="7"/>
      <c r="H111" s="7"/>
      <c r="I111" s="7"/>
      <c r="J111" s="7"/>
      <c r="K111" s="7"/>
      <c r="L111" s="9" t="s">
        <v>317</v>
      </c>
      <c r="M111" s="21">
        <v>14921</v>
      </c>
      <c r="N111" s="21">
        <v>12133</v>
      </c>
      <c r="O111" s="21">
        <v>10354</v>
      </c>
      <c r="P111" s="23">
        <v>3245</v>
      </c>
      <c r="Q111" s="23">
        <v>4060</v>
      </c>
      <c r="R111" s="23">
        <v>1027</v>
      </c>
      <c r="S111" s="20">
        <v>603</v>
      </c>
      <c r="T111" s="20">
        <v>121</v>
      </c>
      <c r="U111" s="21">
        <v>45991</v>
      </c>
    </row>
    <row r="112" spans="1:21" ht="16.5" customHeight="1" x14ac:dyDescent="0.25">
      <c r="A112" s="7"/>
      <c r="B112" s="7"/>
      <c r="C112" s="7" t="s">
        <v>453</v>
      </c>
      <c r="D112" s="7"/>
      <c r="E112" s="7"/>
      <c r="F112" s="7"/>
      <c r="G112" s="7"/>
      <c r="H112" s="7"/>
      <c r="I112" s="7"/>
      <c r="J112" s="7"/>
      <c r="K112" s="7"/>
      <c r="L112" s="9" t="s">
        <v>317</v>
      </c>
      <c r="M112" s="21">
        <v>36056</v>
      </c>
      <c r="N112" s="21">
        <v>27508</v>
      </c>
      <c r="O112" s="21">
        <v>26178</v>
      </c>
      <c r="P112" s="23">
        <v>7890</v>
      </c>
      <c r="Q112" s="23">
        <v>9997</v>
      </c>
      <c r="R112" s="23">
        <v>2699</v>
      </c>
      <c r="S112" s="23">
        <v>1441</v>
      </c>
      <c r="T112" s="20">
        <v>338</v>
      </c>
      <c r="U112" s="18">
        <v>110903</v>
      </c>
    </row>
    <row r="113" spans="1:21" ht="16.5" customHeight="1" x14ac:dyDescent="0.25">
      <c r="A113" s="7" t="s">
        <v>426</v>
      </c>
      <c r="B113" s="7"/>
      <c r="C113" s="7"/>
      <c r="D113" s="7"/>
      <c r="E113" s="7"/>
      <c r="F113" s="7"/>
      <c r="G113" s="7"/>
      <c r="H113" s="7"/>
      <c r="I113" s="7"/>
      <c r="J113" s="7"/>
      <c r="K113" s="7"/>
      <c r="L113" s="9"/>
      <c r="M113" s="10"/>
      <c r="N113" s="10"/>
      <c r="O113" s="10"/>
      <c r="P113" s="10"/>
      <c r="Q113" s="10"/>
      <c r="R113" s="10"/>
      <c r="S113" s="10"/>
      <c r="T113" s="10"/>
      <c r="U113" s="10"/>
    </row>
    <row r="114" spans="1:21" ht="16.5" customHeight="1" x14ac:dyDescent="0.25">
      <c r="A114" s="7"/>
      <c r="B114" s="7" t="s">
        <v>604</v>
      </c>
      <c r="C114" s="7"/>
      <c r="D114" s="7"/>
      <c r="E114" s="7"/>
      <c r="F114" s="7"/>
      <c r="G114" s="7"/>
      <c r="H114" s="7"/>
      <c r="I114" s="7"/>
      <c r="J114" s="7"/>
      <c r="K114" s="7"/>
      <c r="L114" s="9"/>
      <c r="M114" s="10"/>
      <c r="N114" s="10"/>
      <c r="O114" s="10"/>
      <c r="P114" s="10"/>
      <c r="Q114" s="10"/>
      <c r="R114" s="10"/>
      <c r="S114" s="10"/>
      <c r="T114" s="10"/>
      <c r="U114" s="10"/>
    </row>
    <row r="115" spans="1:21" ht="16.5" customHeight="1" x14ac:dyDescent="0.25">
      <c r="A115" s="7"/>
      <c r="B115" s="7"/>
      <c r="C115" s="7" t="s">
        <v>451</v>
      </c>
      <c r="D115" s="7"/>
      <c r="E115" s="7"/>
      <c r="F115" s="7"/>
      <c r="G115" s="7"/>
      <c r="H115" s="7"/>
      <c r="I115" s="7"/>
      <c r="J115" s="7"/>
      <c r="K115" s="7"/>
      <c r="L115" s="9" t="s">
        <v>317</v>
      </c>
      <c r="M115" s="18">
        <v>230858</v>
      </c>
      <c r="N115" s="18">
        <v>174376</v>
      </c>
      <c r="O115" s="18">
        <v>146930</v>
      </c>
      <c r="P115" s="21">
        <v>81466</v>
      </c>
      <c r="Q115" s="21">
        <v>52610</v>
      </c>
      <c r="R115" s="21">
        <v>16872</v>
      </c>
      <c r="S115" s="21">
        <v>11826</v>
      </c>
      <c r="T115" s="21">
        <v>10362</v>
      </c>
      <c r="U115" s="18">
        <v>725301</v>
      </c>
    </row>
    <row r="116" spans="1:21" ht="16.5" customHeight="1" x14ac:dyDescent="0.25">
      <c r="A116" s="7"/>
      <c r="B116" s="7"/>
      <c r="C116" s="7" t="s">
        <v>452</v>
      </c>
      <c r="D116" s="7"/>
      <c r="E116" s="7"/>
      <c r="F116" s="7"/>
      <c r="G116" s="7"/>
      <c r="H116" s="7"/>
      <c r="I116" s="7"/>
      <c r="J116" s="7"/>
      <c r="K116" s="7"/>
      <c r="L116" s="9" t="s">
        <v>317</v>
      </c>
      <c r="M116" s="18">
        <v>236721</v>
      </c>
      <c r="N116" s="18">
        <v>180329</v>
      </c>
      <c r="O116" s="18">
        <v>150063</v>
      </c>
      <c r="P116" s="21">
        <v>80079</v>
      </c>
      <c r="Q116" s="21">
        <v>53730</v>
      </c>
      <c r="R116" s="21">
        <v>17207</v>
      </c>
      <c r="S116" s="21">
        <v>12159</v>
      </c>
      <c r="T116" s="23">
        <v>9578</v>
      </c>
      <c r="U116" s="18">
        <v>739866</v>
      </c>
    </row>
    <row r="117" spans="1:21" ht="16.5" customHeight="1" x14ac:dyDescent="0.25">
      <c r="A117" s="7"/>
      <c r="B117" s="7"/>
      <c r="C117" s="7" t="s">
        <v>453</v>
      </c>
      <c r="D117" s="7"/>
      <c r="E117" s="7"/>
      <c r="F117" s="7"/>
      <c r="G117" s="7"/>
      <c r="H117" s="7"/>
      <c r="I117" s="7"/>
      <c r="J117" s="7"/>
      <c r="K117" s="7"/>
      <c r="L117" s="9" t="s">
        <v>317</v>
      </c>
      <c r="M117" s="18">
        <v>467580</v>
      </c>
      <c r="N117" s="18">
        <v>354705</v>
      </c>
      <c r="O117" s="18">
        <v>296993</v>
      </c>
      <c r="P117" s="18">
        <v>161544</v>
      </c>
      <c r="Q117" s="18">
        <v>106341</v>
      </c>
      <c r="R117" s="21">
        <v>34079</v>
      </c>
      <c r="S117" s="21">
        <v>23985</v>
      </c>
      <c r="T117" s="21">
        <v>19940</v>
      </c>
      <c r="U117" s="25">
        <v>1465167</v>
      </c>
    </row>
    <row r="118" spans="1:21" ht="16.5" customHeight="1" x14ac:dyDescent="0.25">
      <c r="A118" s="7" t="s">
        <v>126</v>
      </c>
      <c r="B118" s="7"/>
      <c r="C118" s="7"/>
      <c r="D118" s="7"/>
      <c r="E118" s="7"/>
      <c r="F118" s="7"/>
      <c r="G118" s="7"/>
      <c r="H118" s="7"/>
      <c r="I118" s="7"/>
      <c r="J118" s="7"/>
      <c r="K118" s="7"/>
      <c r="L118" s="9"/>
      <c r="M118" s="10"/>
      <c r="N118" s="10"/>
      <c r="O118" s="10"/>
      <c r="P118" s="10"/>
      <c r="Q118" s="10"/>
      <c r="R118" s="10"/>
      <c r="S118" s="10"/>
      <c r="T118" s="10"/>
      <c r="U118" s="10"/>
    </row>
    <row r="119" spans="1:21" ht="16.5" customHeight="1" x14ac:dyDescent="0.25">
      <c r="A119" s="7"/>
      <c r="B119" s="7" t="s">
        <v>605</v>
      </c>
      <c r="C119" s="7"/>
      <c r="D119" s="7"/>
      <c r="E119" s="7"/>
      <c r="F119" s="7"/>
      <c r="G119" s="7"/>
      <c r="H119" s="7"/>
      <c r="I119" s="7"/>
      <c r="J119" s="7"/>
      <c r="K119" s="7"/>
      <c r="L119" s="9"/>
      <c r="M119" s="10"/>
      <c r="N119" s="10"/>
      <c r="O119" s="10"/>
      <c r="P119" s="10"/>
      <c r="Q119" s="10"/>
      <c r="R119" s="10"/>
      <c r="S119" s="10"/>
      <c r="T119" s="10"/>
      <c r="U119" s="10"/>
    </row>
    <row r="120" spans="1:21" ht="16.5" customHeight="1" x14ac:dyDescent="0.25">
      <c r="A120" s="7"/>
      <c r="B120" s="7"/>
      <c r="C120" s="7" t="s">
        <v>451</v>
      </c>
      <c r="D120" s="7"/>
      <c r="E120" s="7"/>
      <c r="F120" s="7"/>
      <c r="G120" s="7"/>
      <c r="H120" s="7"/>
      <c r="I120" s="7"/>
      <c r="J120" s="7"/>
      <c r="K120" s="7"/>
      <c r="L120" s="9" t="s">
        <v>216</v>
      </c>
      <c r="M120" s="31">
        <v>9.1999999999999993</v>
      </c>
      <c r="N120" s="31">
        <v>8.8000000000000007</v>
      </c>
      <c r="O120" s="32">
        <v>10.8</v>
      </c>
      <c r="P120" s="31">
        <v>5.7</v>
      </c>
      <c r="Q120" s="32">
        <v>11.3</v>
      </c>
      <c r="R120" s="31">
        <v>9.9</v>
      </c>
      <c r="S120" s="31">
        <v>7.1</v>
      </c>
      <c r="T120" s="31">
        <v>2.1</v>
      </c>
      <c r="U120" s="31">
        <v>8.9</v>
      </c>
    </row>
    <row r="121" spans="1:21" ht="16.5" customHeight="1" x14ac:dyDescent="0.25">
      <c r="A121" s="7"/>
      <c r="B121" s="7"/>
      <c r="C121" s="7" t="s">
        <v>452</v>
      </c>
      <c r="D121" s="7"/>
      <c r="E121" s="7"/>
      <c r="F121" s="7"/>
      <c r="G121" s="7"/>
      <c r="H121" s="7"/>
      <c r="I121" s="7"/>
      <c r="J121" s="7"/>
      <c r="K121" s="7"/>
      <c r="L121" s="9" t="s">
        <v>216</v>
      </c>
      <c r="M121" s="31">
        <v>6.3</v>
      </c>
      <c r="N121" s="31">
        <v>6.7</v>
      </c>
      <c r="O121" s="31">
        <v>6.9</v>
      </c>
      <c r="P121" s="31">
        <v>4.0999999999999996</v>
      </c>
      <c r="Q121" s="31">
        <v>7.6</v>
      </c>
      <c r="R121" s="31">
        <v>6</v>
      </c>
      <c r="S121" s="31">
        <v>5</v>
      </c>
      <c r="T121" s="31">
        <v>1.3</v>
      </c>
      <c r="U121" s="31">
        <v>6.2</v>
      </c>
    </row>
    <row r="122" spans="1:21" ht="16.5" customHeight="1" x14ac:dyDescent="0.25">
      <c r="A122" s="7"/>
      <c r="B122" s="7"/>
      <c r="C122" s="7" t="s">
        <v>453</v>
      </c>
      <c r="D122" s="7"/>
      <c r="E122" s="7"/>
      <c r="F122" s="7"/>
      <c r="G122" s="7"/>
      <c r="H122" s="7"/>
      <c r="I122" s="7"/>
      <c r="J122" s="7"/>
      <c r="K122" s="7"/>
      <c r="L122" s="9" t="s">
        <v>216</v>
      </c>
      <c r="M122" s="31">
        <v>7.7</v>
      </c>
      <c r="N122" s="31">
        <v>7.8</v>
      </c>
      <c r="O122" s="31">
        <v>8.8000000000000007</v>
      </c>
      <c r="P122" s="31">
        <v>4.9000000000000004</v>
      </c>
      <c r="Q122" s="31">
        <v>9.4</v>
      </c>
      <c r="R122" s="31">
        <v>7.9</v>
      </c>
      <c r="S122" s="31">
        <v>6</v>
      </c>
      <c r="T122" s="31">
        <v>1.7</v>
      </c>
      <c r="U122" s="31">
        <v>7.6</v>
      </c>
    </row>
    <row r="123" spans="1:21" ht="16.5" customHeight="1" x14ac:dyDescent="0.25">
      <c r="A123" s="7" t="s">
        <v>118</v>
      </c>
      <c r="B123" s="7"/>
      <c r="C123" s="7"/>
      <c r="D123" s="7"/>
      <c r="E123" s="7"/>
      <c r="F123" s="7"/>
      <c r="G123" s="7"/>
      <c r="H123" s="7"/>
      <c r="I123" s="7"/>
      <c r="J123" s="7"/>
      <c r="K123" s="7"/>
      <c r="L123" s="9"/>
      <c r="M123" s="10"/>
      <c r="N123" s="10"/>
      <c r="O123" s="10"/>
      <c r="P123" s="10"/>
      <c r="Q123" s="10"/>
      <c r="R123" s="10"/>
      <c r="S123" s="10"/>
      <c r="T123" s="10"/>
      <c r="U123" s="10"/>
    </row>
    <row r="124" spans="1:21" ht="16.5" customHeight="1" x14ac:dyDescent="0.25">
      <c r="A124" s="7"/>
      <c r="B124" s="7" t="s">
        <v>602</v>
      </c>
      <c r="C124" s="7"/>
      <c r="D124" s="7"/>
      <c r="E124" s="7"/>
      <c r="F124" s="7"/>
      <c r="G124" s="7"/>
      <c r="H124" s="7"/>
      <c r="I124" s="7"/>
      <c r="J124" s="7"/>
      <c r="K124" s="7"/>
      <c r="L124" s="9"/>
      <c r="M124" s="10"/>
      <c r="N124" s="10"/>
      <c r="O124" s="10"/>
      <c r="P124" s="10"/>
      <c r="Q124" s="10"/>
      <c r="R124" s="10"/>
      <c r="S124" s="10"/>
      <c r="T124" s="10"/>
      <c r="U124" s="10"/>
    </row>
    <row r="125" spans="1:21" ht="16.5" customHeight="1" x14ac:dyDescent="0.25">
      <c r="A125" s="7"/>
      <c r="B125" s="7"/>
      <c r="C125" s="7" t="s">
        <v>451</v>
      </c>
      <c r="D125" s="7"/>
      <c r="E125" s="7"/>
      <c r="F125" s="7"/>
      <c r="G125" s="7"/>
      <c r="H125" s="7"/>
      <c r="I125" s="7"/>
      <c r="J125" s="7"/>
      <c r="K125" s="7"/>
      <c r="L125" s="9" t="s">
        <v>317</v>
      </c>
      <c r="M125" s="21">
        <v>20988</v>
      </c>
      <c r="N125" s="21">
        <v>15012</v>
      </c>
      <c r="O125" s="21">
        <v>14822</v>
      </c>
      <c r="P125" s="23">
        <v>4922</v>
      </c>
      <c r="Q125" s="23">
        <v>5925</v>
      </c>
      <c r="R125" s="23">
        <v>1584</v>
      </c>
      <c r="S125" s="20">
        <v>870</v>
      </c>
      <c r="T125" s="20">
        <v>291</v>
      </c>
      <c r="U125" s="21">
        <v>63749</v>
      </c>
    </row>
    <row r="126" spans="1:21" ht="16.5" customHeight="1" x14ac:dyDescent="0.25">
      <c r="A126" s="7"/>
      <c r="B126" s="7"/>
      <c r="C126" s="7" t="s">
        <v>452</v>
      </c>
      <c r="D126" s="7"/>
      <c r="E126" s="7"/>
      <c r="F126" s="7"/>
      <c r="G126" s="7"/>
      <c r="H126" s="7"/>
      <c r="I126" s="7"/>
      <c r="J126" s="7"/>
      <c r="K126" s="7"/>
      <c r="L126" s="9" t="s">
        <v>317</v>
      </c>
      <c r="M126" s="21">
        <v>14614</v>
      </c>
      <c r="N126" s="21">
        <v>11620</v>
      </c>
      <c r="O126" s="23">
        <v>9499</v>
      </c>
      <c r="P126" s="23">
        <v>3326</v>
      </c>
      <c r="Q126" s="23">
        <v>4003</v>
      </c>
      <c r="R126" s="20">
        <v>929</v>
      </c>
      <c r="S126" s="20">
        <v>637</v>
      </c>
      <c r="T126" s="20">
        <v>177</v>
      </c>
      <c r="U126" s="21">
        <v>44458</v>
      </c>
    </row>
    <row r="127" spans="1:21" ht="16.5" customHeight="1" x14ac:dyDescent="0.25">
      <c r="A127" s="7"/>
      <c r="B127" s="7"/>
      <c r="C127" s="7" t="s">
        <v>453</v>
      </c>
      <c r="D127" s="7"/>
      <c r="E127" s="7"/>
      <c r="F127" s="7"/>
      <c r="G127" s="7"/>
      <c r="H127" s="7"/>
      <c r="I127" s="7"/>
      <c r="J127" s="7"/>
      <c r="K127" s="7"/>
      <c r="L127" s="9" t="s">
        <v>317</v>
      </c>
      <c r="M127" s="21">
        <v>35602</v>
      </c>
      <c r="N127" s="21">
        <v>26632</v>
      </c>
      <c r="O127" s="21">
        <v>24321</v>
      </c>
      <c r="P127" s="23">
        <v>8248</v>
      </c>
      <c r="Q127" s="23">
        <v>9928</v>
      </c>
      <c r="R127" s="23">
        <v>2513</v>
      </c>
      <c r="S127" s="23">
        <v>1507</v>
      </c>
      <c r="T127" s="20">
        <v>468</v>
      </c>
      <c r="U127" s="18">
        <v>108207</v>
      </c>
    </row>
    <row r="128" spans="1:21" ht="16.5" customHeight="1" x14ac:dyDescent="0.25">
      <c r="A128" s="7" t="s">
        <v>427</v>
      </c>
      <c r="B128" s="7"/>
      <c r="C128" s="7"/>
      <c r="D128" s="7"/>
      <c r="E128" s="7"/>
      <c r="F128" s="7"/>
      <c r="G128" s="7"/>
      <c r="H128" s="7"/>
      <c r="I128" s="7"/>
      <c r="J128" s="7"/>
      <c r="K128" s="7"/>
      <c r="L128" s="9"/>
      <c r="M128" s="10"/>
      <c r="N128" s="10"/>
      <c r="O128" s="10"/>
      <c r="P128" s="10"/>
      <c r="Q128" s="10"/>
      <c r="R128" s="10"/>
      <c r="S128" s="10"/>
      <c r="T128" s="10"/>
      <c r="U128" s="10"/>
    </row>
    <row r="129" spans="1:21" ht="16.5" customHeight="1" x14ac:dyDescent="0.25">
      <c r="A129" s="7"/>
      <c r="B129" s="7" t="s">
        <v>604</v>
      </c>
      <c r="C129" s="7"/>
      <c r="D129" s="7"/>
      <c r="E129" s="7"/>
      <c r="F129" s="7"/>
      <c r="G129" s="7"/>
      <c r="H129" s="7"/>
      <c r="I129" s="7"/>
      <c r="J129" s="7"/>
      <c r="K129" s="7"/>
      <c r="L129" s="9"/>
      <c r="M129" s="10"/>
      <c r="N129" s="10"/>
      <c r="O129" s="10"/>
      <c r="P129" s="10"/>
      <c r="Q129" s="10"/>
      <c r="R129" s="10"/>
      <c r="S129" s="10"/>
      <c r="T129" s="10"/>
      <c r="U129" s="10"/>
    </row>
    <row r="130" spans="1:21" ht="16.5" customHeight="1" x14ac:dyDescent="0.25">
      <c r="A130" s="7"/>
      <c r="B130" s="7"/>
      <c r="C130" s="7" t="s">
        <v>451</v>
      </c>
      <c r="D130" s="7"/>
      <c r="E130" s="7"/>
      <c r="F130" s="7"/>
      <c r="G130" s="7"/>
      <c r="H130" s="7"/>
      <c r="I130" s="7"/>
      <c r="J130" s="7"/>
      <c r="K130" s="7"/>
      <c r="L130" s="9" t="s">
        <v>317</v>
      </c>
      <c r="M130" s="18">
        <v>237229</v>
      </c>
      <c r="N130" s="18">
        <v>178257</v>
      </c>
      <c r="O130" s="18">
        <v>150391</v>
      </c>
      <c r="P130" s="21">
        <v>82178</v>
      </c>
      <c r="Q130" s="21">
        <v>54285</v>
      </c>
      <c r="R130" s="21">
        <v>17540</v>
      </c>
      <c r="S130" s="21">
        <v>12116</v>
      </c>
      <c r="T130" s="21">
        <v>10382</v>
      </c>
      <c r="U130" s="18">
        <v>742380</v>
      </c>
    </row>
    <row r="131" spans="1:21" ht="16.5" customHeight="1" x14ac:dyDescent="0.25">
      <c r="A131" s="7"/>
      <c r="B131" s="7"/>
      <c r="C131" s="7" t="s">
        <v>452</v>
      </c>
      <c r="D131" s="7"/>
      <c r="E131" s="7"/>
      <c r="F131" s="7"/>
      <c r="G131" s="7"/>
      <c r="H131" s="7"/>
      <c r="I131" s="7"/>
      <c r="J131" s="7"/>
      <c r="K131" s="7"/>
      <c r="L131" s="9" t="s">
        <v>317</v>
      </c>
      <c r="M131" s="18">
        <v>239105</v>
      </c>
      <c r="N131" s="18">
        <v>181565</v>
      </c>
      <c r="O131" s="18">
        <v>150834</v>
      </c>
      <c r="P131" s="21">
        <v>79866</v>
      </c>
      <c r="Q131" s="21">
        <v>54604</v>
      </c>
      <c r="R131" s="21">
        <v>17577</v>
      </c>
      <c r="S131" s="21">
        <v>12319</v>
      </c>
      <c r="T131" s="23">
        <v>9587</v>
      </c>
      <c r="U131" s="18">
        <v>745457</v>
      </c>
    </row>
    <row r="132" spans="1:21" ht="16.5" customHeight="1" x14ac:dyDescent="0.25">
      <c r="A132" s="7"/>
      <c r="B132" s="7"/>
      <c r="C132" s="7" t="s">
        <v>453</v>
      </c>
      <c r="D132" s="7"/>
      <c r="E132" s="7"/>
      <c r="F132" s="7"/>
      <c r="G132" s="7"/>
      <c r="H132" s="7"/>
      <c r="I132" s="7"/>
      <c r="J132" s="7"/>
      <c r="K132" s="7"/>
      <c r="L132" s="9" t="s">
        <v>317</v>
      </c>
      <c r="M132" s="18">
        <v>476335</v>
      </c>
      <c r="N132" s="18">
        <v>359823</v>
      </c>
      <c r="O132" s="18">
        <v>301225</v>
      </c>
      <c r="P132" s="18">
        <v>162044</v>
      </c>
      <c r="Q132" s="18">
        <v>108889</v>
      </c>
      <c r="R132" s="21">
        <v>35117</v>
      </c>
      <c r="S132" s="21">
        <v>24435</v>
      </c>
      <c r="T132" s="21">
        <v>19969</v>
      </c>
      <c r="U132" s="25">
        <v>1487838</v>
      </c>
    </row>
    <row r="133" spans="1:21" ht="16.5" customHeight="1" x14ac:dyDescent="0.25">
      <c r="A133" s="7" t="s">
        <v>118</v>
      </c>
      <c r="B133" s="7"/>
      <c r="C133" s="7"/>
      <c r="D133" s="7"/>
      <c r="E133" s="7"/>
      <c r="F133" s="7"/>
      <c r="G133" s="7"/>
      <c r="H133" s="7"/>
      <c r="I133" s="7"/>
      <c r="J133" s="7"/>
      <c r="K133" s="7"/>
      <c r="L133" s="9"/>
      <c r="M133" s="10"/>
      <c r="N133" s="10"/>
      <c r="O133" s="10"/>
      <c r="P133" s="10"/>
      <c r="Q133" s="10"/>
      <c r="R133" s="10"/>
      <c r="S133" s="10"/>
      <c r="T133" s="10"/>
      <c r="U133" s="10"/>
    </row>
    <row r="134" spans="1:21" ht="16.5" customHeight="1" x14ac:dyDescent="0.25">
      <c r="A134" s="7"/>
      <c r="B134" s="7" t="s">
        <v>605</v>
      </c>
      <c r="C134" s="7"/>
      <c r="D134" s="7"/>
      <c r="E134" s="7"/>
      <c r="F134" s="7"/>
      <c r="G134" s="7"/>
      <c r="H134" s="7"/>
      <c r="I134" s="7"/>
      <c r="J134" s="7"/>
      <c r="K134" s="7"/>
      <c r="L134" s="9"/>
      <c r="M134" s="10"/>
      <c r="N134" s="10"/>
      <c r="O134" s="10"/>
      <c r="P134" s="10"/>
      <c r="Q134" s="10"/>
      <c r="R134" s="10"/>
      <c r="S134" s="10"/>
      <c r="T134" s="10"/>
      <c r="U134" s="10"/>
    </row>
    <row r="135" spans="1:21" ht="16.5" customHeight="1" x14ac:dyDescent="0.25">
      <c r="A135" s="7"/>
      <c r="B135" s="7"/>
      <c r="C135" s="7" t="s">
        <v>451</v>
      </c>
      <c r="D135" s="7"/>
      <c r="E135" s="7"/>
      <c r="F135" s="7"/>
      <c r="G135" s="7"/>
      <c r="H135" s="7"/>
      <c r="I135" s="7"/>
      <c r="J135" s="7"/>
      <c r="K135" s="7"/>
      <c r="L135" s="9" t="s">
        <v>216</v>
      </c>
      <c r="M135" s="31">
        <v>8.8000000000000007</v>
      </c>
      <c r="N135" s="31">
        <v>8.4</v>
      </c>
      <c r="O135" s="31">
        <v>9.9</v>
      </c>
      <c r="P135" s="31">
        <v>6</v>
      </c>
      <c r="Q135" s="32">
        <v>10.9</v>
      </c>
      <c r="R135" s="31">
        <v>9</v>
      </c>
      <c r="S135" s="31">
        <v>7.2</v>
      </c>
      <c r="T135" s="31">
        <v>2.8</v>
      </c>
      <c r="U135" s="31">
        <v>8.6</v>
      </c>
    </row>
    <row r="136" spans="1:21" ht="16.5" customHeight="1" x14ac:dyDescent="0.25">
      <c r="A136" s="7"/>
      <c r="B136" s="7"/>
      <c r="C136" s="7" t="s">
        <v>452</v>
      </c>
      <c r="D136" s="7"/>
      <c r="E136" s="7"/>
      <c r="F136" s="7"/>
      <c r="G136" s="7"/>
      <c r="H136" s="7"/>
      <c r="I136" s="7"/>
      <c r="J136" s="7"/>
      <c r="K136" s="7"/>
      <c r="L136" s="9" t="s">
        <v>216</v>
      </c>
      <c r="M136" s="31">
        <v>6.1</v>
      </c>
      <c r="N136" s="31">
        <v>6.4</v>
      </c>
      <c r="O136" s="31">
        <v>6.3</v>
      </c>
      <c r="P136" s="31">
        <v>4.2</v>
      </c>
      <c r="Q136" s="31">
        <v>7.3</v>
      </c>
      <c r="R136" s="31">
        <v>5.3</v>
      </c>
      <c r="S136" s="31">
        <v>5.2</v>
      </c>
      <c r="T136" s="31">
        <v>1.8</v>
      </c>
      <c r="U136" s="31">
        <v>6</v>
      </c>
    </row>
    <row r="137" spans="1:21" ht="16.5" customHeight="1" x14ac:dyDescent="0.25">
      <c r="A137" s="7"/>
      <c r="B137" s="7"/>
      <c r="C137" s="7" t="s">
        <v>453</v>
      </c>
      <c r="D137" s="7"/>
      <c r="E137" s="7"/>
      <c r="F137" s="7"/>
      <c r="G137" s="7"/>
      <c r="H137" s="7"/>
      <c r="I137" s="7"/>
      <c r="J137" s="7"/>
      <c r="K137" s="7"/>
      <c r="L137" s="9" t="s">
        <v>216</v>
      </c>
      <c r="M137" s="31">
        <v>7.5</v>
      </c>
      <c r="N137" s="31">
        <v>7.4</v>
      </c>
      <c r="O137" s="31">
        <v>8.1</v>
      </c>
      <c r="P137" s="31">
        <v>5.0999999999999996</v>
      </c>
      <c r="Q137" s="31">
        <v>9.1</v>
      </c>
      <c r="R137" s="31">
        <v>7.2</v>
      </c>
      <c r="S137" s="31">
        <v>6.2</v>
      </c>
      <c r="T137" s="31">
        <v>2.2999999999999998</v>
      </c>
      <c r="U137" s="31">
        <v>7.3</v>
      </c>
    </row>
    <row r="138" spans="1:21" ht="16.5" customHeight="1" x14ac:dyDescent="0.25">
      <c r="A138" s="7" t="s">
        <v>119</v>
      </c>
      <c r="B138" s="7"/>
      <c r="C138" s="7"/>
      <c r="D138" s="7"/>
      <c r="E138" s="7"/>
      <c r="F138" s="7"/>
      <c r="G138" s="7"/>
      <c r="H138" s="7"/>
      <c r="I138" s="7"/>
      <c r="J138" s="7"/>
      <c r="K138" s="7"/>
      <c r="L138" s="9"/>
      <c r="M138" s="10"/>
      <c r="N138" s="10"/>
      <c r="O138" s="10"/>
      <c r="P138" s="10"/>
      <c r="Q138" s="10"/>
      <c r="R138" s="10"/>
      <c r="S138" s="10"/>
      <c r="T138" s="10"/>
      <c r="U138" s="10"/>
    </row>
    <row r="139" spans="1:21" ht="16.5" customHeight="1" x14ac:dyDescent="0.25">
      <c r="A139" s="7"/>
      <c r="B139" s="7" t="s">
        <v>602</v>
      </c>
      <c r="C139" s="7"/>
      <c r="D139" s="7"/>
      <c r="E139" s="7"/>
      <c r="F139" s="7"/>
      <c r="G139" s="7"/>
      <c r="H139" s="7"/>
      <c r="I139" s="7"/>
      <c r="J139" s="7"/>
      <c r="K139" s="7"/>
      <c r="L139" s="9"/>
      <c r="M139" s="10"/>
      <c r="N139" s="10"/>
      <c r="O139" s="10"/>
      <c r="P139" s="10"/>
      <c r="Q139" s="10"/>
      <c r="R139" s="10"/>
      <c r="S139" s="10"/>
      <c r="T139" s="10"/>
      <c r="U139" s="10"/>
    </row>
    <row r="140" spans="1:21" ht="16.5" customHeight="1" x14ac:dyDescent="0.25">
      <c r="A140" s="7"/>
      <c r="B140" s="7"/>
      <c r="C140" s="7" t="s">
        <v>451</v>
      </c>
      <c r="D140" s="7"/>
      <c r="E140" s="7"/>
      <c r="F140" s="7"/>
      <c r="G140" s="7"/>
      <c r="H140" s="7"/>
      <c r="I140" s="7"/>
      <c r="J140" s="7"/>
      <c r="K140" s="7"/>
      <c r="L140" s="9" t="s">
        <v>317</v>
      </c>
      <c r="M140" s="21">
        <v>21539</v>
      </c>
      <c r="N140" s="21">
        <v>16362</v>
      </c>
      <c r="O140" s="21">
        <v>15348</v>
      </c>
      <c r="P140" s="23">
        <v>5472</v>
      </c>
      <c r="Q140" s="23">
        <v>5213</v>
      </c>
      <c r="R140" s="23">
        <v>1700</v>
      </c>
      <c r="S140" s="20">
        <v>743</v>
      </c>
      <c r="T140" s="20">
        <v>339</v>
      </c>
      <c r="U140" s="21">
        <v>66712</v>
      </c>
    </row>
    <row r="141" spans="1:21" ht="16.5" customHeight="1" x14ac:dyDescent="0.25">
      <c r="A141" s="7"/>
      <c r="B141" s="7"/>
      <c r="C141" s="7" t="s">
        <v>452</v>
      </c>
      <c r="D141" s="7"/>
      <c r="E141" s="7"/>
      <c r="F141" s="7"/>
      <c r="G141" s="7"/>
      <c r="H141" s="7"/>
      <c r="I141" s="7"/>
      <c r="J141" s="7"/>
      <c r="K141" s="7"/>
      <c r="L141" s="9" t="s">
        <v>317</v>
      </c>
      <c r="M141" s="21">
        <v>14494</v>
      </c>
      <c r="N141" s="21">
        <v>12264</v>
      </c>
      <c r="O141" s="23">
        <v>9538</v>
      </c>
      <c r="P141" s="23">
        <v>3602</v>
      </c>
      <c r="Q141" s="23">
        <v>3532</v>
      </c>
      <c r="R141" s="20">
        <v>968</v>
      </c>
      <c r="S141" s="20">
        <v>576</v>
      </c>
      <c r="T141" s="20">
        <v>233</v>
      </c>
      <c r="U141" s="21">
        <v>45206</v>
      </c>
    </row>
    <row r="142" spans="1:21" ht="16.5" customHeight="1" x14ac:dyDescent="0.25">
      <c r="A142" s="7"/>
      <c r="B142" s="7"/>
      <c r="C142" s="7" t="s">
        <v>453</v>
      </c>
      <c r="D142" s="7"/>
      <c r="E142" s="7"/>
      <c r="F142" s="7"/>
      <c r="G142" s="7"/>
      <c r="H142" s="7"/>
      <c r="I142" s="7"/>
      <c r="J142" s="7"/>
      <c r="K142" s="7"/>
      <c r="L142" s="9" t="s">
        <v>317</v>
      </c>
      <c r="M142" s="21">
        <v>36033</v>
      </c>
      <c r="N142" s="21">
        <v>28626</v>
      </c>
      <c r="O142" s="21">
        <v>24886</v>
      </c>
      <c r="P142" s="23">
        <v>9074</v>
      </c>
      <c r="Q142" s="23">
        <v>8745</v>
      </c>
      <c r="R142" s="23">
        <v>2668</v>
      </c>
      <c r="S142" s="23">
        <v>1319</v>
      </c>
      <c r="T142" s="20">
        <v>572</v>
      </c>
      <c r="U142" s="18">
        <v>111918</v>
      </c>
    </row>
    <row r="143" spans="1:21" ht="16.5" customHeight="1" x14ac:dyDescent="0.25">
      <c r="A143" s="7" t="s">
        <v>607</v>
      </c>
      <c r="B143" s="7"/>
      <c r="C143" s="7"/>
      <c r="D143" s="7"/>
      <c r="E143" s="7"/>
      <c r="F143" s="7"/>
      <c r="G143" s="7"/>
      <c r="H143" s="7"/>
      <c r="I143" s="7"/>
      <c r="J143" s="7"/>
      <c r="K143" s="7"/>
      <c r="L143" s="9"/>
      <c r="M143" s="10"/>
      <c r="N143" s="10"/>
      <c r="O143" s="10"/>
      <c r="P143" s="10"/>
      <c r="Q143" s="10"/>
      <c r="R143" s="10"/>
      <c r="S143" s="10"/>
      <c r="T143" s="10"/>
      <c r="U143" s="10"/>
    </row>
    <row r="144" spans="1:21" ht="16.5" customHeight="1" x14ac:dyDescent="0.25">
      <c r="A144" s="7"/>
      <c r="B144" s="7" t="s">
        <v>604</v>
      </c>
      <c r="C144" s="7"/>
      <c r="D144" s="7"/>
      <c r="E144" s="7"/>
      <c r="F144" s="7"/>
      <c r="G144" s="7"/>
      <c r="H144" s="7"/>
      <c r="I144" s="7"/>
      <c r="J144" s="7"/>
      <c r="K144" s="7"/>
      <c r="L144" s="9"/>
      <c r="M144" s="10"/>
      <c r="N144" s="10"/>
      <c r="O144" s="10"/>
      <c r="P144" s="10"/>
      <c r="Q144" s="10"/>
      <c r="R144" s="10"/>
      <c r="S144" s="10"/>
      <c r="T144" s="10"/>
      <c r="U144" s="10"/>
    </row>
    <row r="145" spans="1:21" ht="16.5" customHeight="1" x14ac:dyDescent="0.25">
      <c r="A145" s="7"/>
      <c r="B145" s="7"/>
      <c r="C145" s="7" t="s">
        <v>451</v>
      </c>
      <c r="D145" s="7"/>
      <c r="E145" s="7"/>
      <c r="F145" s="7"/>
      <c r="G145" s="7"/>
      <c r="H145" s="7"/>
      <c r="I145" s="7"/>
      <c r="J145" s="7"/>
      <c r="K145" s="7"/>
      <c r="L145" s="9" t="s">
        <v>317</v>
      </c>
      <c r="M145" s="18">
        <v>236979</v>
      </c>
      <c r="N145" s="18">
        <v>177287</v>
      </c>
      <c r="O145" s="18">
        <v>149224</v>
      </c>
      <c r="P145" s="21">
        <v>80154</v>
      </c>
      <c r="Q145" s="21">
        <v>54421</v>
      </c>
      <c r="R145" s="21">
        <v>17705</v>
      </c>
      <c r="S145" s="21">
        <v>12053</v>
      </c>
      <c r="T145" s="21">
        <v>10208</v>
      </c>
      <c r="U145" s="18">
        <v>738031</v>
      </c>
    </row>
    <row r="146" spans="1:21" ht="16.5" customHeight="1" x14ac:dyDescent="0.25">
      <c r="A146" s="7"/>
      <c r="B146" s="7"/>
      <c r="C146" s="7" t="s">
        <v>452</v>
      </c>
      <c r="D146" s="7"/>
      <c r="E146" s="7"/>
      <c r="F146" s="7"/>
      <c r="G146" s="7"/>
      <c r="H146" s="7"/>
      <c r="I146" s="7"/>
      <c r="J146" s="7"/>
      <c r="K146" s="7"/>
      <c r="L146" s="9" t="s">
        <v>317</v>
      </c>
      <c r="M146" s="18">
        <v>242214</v>
      </c>
      <c r="N146" s="18">
        <v>183223</v>
      </c>
      <c r="O146" s="18">
        <v>151777</v>
      </c>
      <c r="P146" s="21">
        <v>79538</v>
      </c>
      <c r="Q146" s="21">
        <v>55616</v>
      </c>
      <c r="R146" s="21">
        <v>18018</v>
      </c>
      <c r="S146" s="21">
        <v>12443</v>
      </c>
      <c r="T146" s="23">
        <v>9555</v>
      </c>
      <c r="U146" s="18">
        <v>752384</v>
      </c>
    </row>
    <row r="147" spans="1:21" ht="16.5" customHeight="1" x14ac:dyDescent="0.25">
      <c r="A147" s="7"/>
      <c r="B147" s="7"/>
      <c r="C147" s="7" t="s">
        <v>453</v>
      </c>
      <c r="D147" s="7"/>
      <c r="E147" s="7"/>
      <c r="F147" s="7"/>
      <c r="G147" s="7"/>
      <c r="H147" s="7"/>
      <c r="I147" s="7"/>
      <c r="J147" s="7"/>
      <c r="K147" s="7"/>
      <c r="L147" s="9" t="s">
        <v>317</v>
      </c>
      <c r="M147" s="18">
        <v>479193</v>
      </c>
      <c r="N147" s="18">
        <v>360511</v>
      </c>
      <c r="O147" s="18">
        <v>301000</v>
      </c>
      <c r="P147" s="18">
        <v>159692</v>
      </c>
      <c r="Q147" s="18">
        <v>110037</v>
      </c>
      <c r="R147" s="21">
        <v>35723</v>
      </c>
      <c r="S147" s="21">
        <v>24495</v>
      </c>
      <c r="T147" s="21">
        <v>19764</v>
      </c>
      <c r="U147" s="25">
        <v>1490414</v>
      </c>
    </row>
    <row r="148" spans="1:21" ht="16.5" customHeight="1" x14ac:dyDescent="0.25">
      <c r="A148" s="7" t="s">
        <v>119</v>
      </c>
      <c r="B148" s="7"/>
      <c r="C148" s="7"/>
      <c r="D148" s="7"/>
      <c r="E148" s="7"/>
      <c r="F148" s="7"/>
      <c r="G148" s="7"/>
      <c r="H148" s="7"/>
      <c r="I148" s="7"/>
      <c r="J148" s="7"/>
      <c r="K148" s="7"/>
      <c r="L148" s="9"/>
      <c r="M148" s="10"/>
      <c r="N148" s="10"/>
      <c r="O148" s="10"/>
      <c r="P148" s="10"/>
      <c r="Q148" s="10"/>
      <c r="R148" s="10"/>
      <c r="S148" s="10"/>
      <c r="T148" s="10"/>
      <c r="U148" s="10"/>
    </row>
    <row r="149" spans="1:21" ht="16.5" customHeight="1" x14ac:dyDescent="0.25">
      <c r="A149" s="7"/>
      <c r="B149" s="7" t="s">
        <v>605</v>
      </c>
      <c r="C149" s="7"/>
      <c r="D149" s="7"/>
      <c r="E149" s="7"/>
      <c r="F149" s="7"/>
      <c r="G149" s="7"/>
      <c r="H149" s="7"/>
      <c r="I149" s="7"/>
      <c r="J149" s="7"/>
      <c r="K149" s="7"/>
      <c r="L149" s="9"/>
      <c r="M149" s="10"/>
      <c r="N149" s="10"/>
      <c r="O149" s="10"/>
      <c r="P149" s="10"/>
      <c r="Q149" s="10"/>
      <c r="R149" s="10"/>
      <c r="S149" s="10"/>
      <c r="T149" s="10"/>
      <c r="U149" s="10"/>
    </row>
    <row r="150" spans="1:21" ht="16.5" customHeight="1" x14ac:dyDescent="0.25">
      <c r="A150" s="7"/>
      <c r="B150" s="7"/>
      <c r="C150" s="7" t="s">
        <v>451</v>
      </c>
      <c r="D150" s="7"/>
      <c r="E150" s="7"/>
      <c r="F150" s="7"/>
      <c r="G150" s="7"/>
      <c r="H150" s="7"/>
      <c r="I150" s="7"/>
      <c r="J150" s="7"/>
      <c r="K150" s="7"/>
      <c r="L150" s="9" t="s">
        <v>216</v>
      </c>
      <c r="M150" s="31">
        <v>9.1</v>
      </c>
      <c r="N150" s="31">
        <v>9.1999999999999993</v>
      </c>
      <c r="O150" s="32">
        <v>10.3</v>
      </c>
      <c r="P150" s="31">
        <v>6.8</v>
      </c>
      <c r="Q150" s="31">
        <v>9.6</v>
      </c>
      <c r="R150" s="31">
        <v>9.6</v>
      </c>
      <c r="S150" s="31">
        <v>6.2</v>
      </c>
      <c r="T150" s="31">
        <v>3.3</v>
      </c>
      <c r="U150" s="31">
        <v>9</v>
      </c>
    </row>
    <row r="151" spans="1:21" ht="16.5" customHeight="1" x14ac:dyDescent="0.25">
      <c r="A151" s="7"/>
      <c r="B151" s="7"/>
      <c r="C151" s="7" t="s">
        <v>452</v>
      </c>
      <c r="D151" s="7"/>
      <c r="E151" s="7"/>
      <c r="F151" s="7"/>
      <c r="G151" s="7"/>
      <c r="H151" s="7"/>
      <c r="I151" s="7"/>
      <c r="J151" s="7"/>
      <c r="K151" s="7"/>
      <c r="L151" s="9" t="s">
        <v>216</v>
      </c>
      <c r="M151" s="31">
        <v>6</v>
      </c>
      <c r="N151" s="31">
        <v>6.7</v>
      </c>
      <c r="O151" s="31">
        <v>6.3</v>
      </c>
      <c r="P151" s="31">
        <v>4.5</v>
      </c>
      <c r="Q151" s="31">
        <v>6.4</v>
      </c>
      <c r="R151" s="31">
        <v>5.4</v>
      </c>
      <c r="S151" s="31">
        <v>4.5999999999999996</v>
      </c>
      <c r="T151" s="31">
        <v>2.4</v>
      </c>
      <c r="U151" s="31">
        <v>6</v>
      </c>
    </row>
    <row r="152" spans="1:21" ht="16.5" customHeight="1" x14ac:dyDescent="0.25">
      <c r="A152" s="14"/>
      <c r="B152" s="14"/>
      <c r="C152" s="14" t="s">
        <v>453</v>
      </c>
      <c r="D152" s="14"/>
      <c r="E152" s="14"/>
      <c r="F152" s="14"/>
      <c r="G152" s="14"/>
      <c r="H152" s="14"/>
      <c r="I152" s="14"/>
      <c r="J152" s="14"/>
      <c r="K152" s="14"/>
      <c r="L152" s="15" t="s">
        <v>216</v>
      </c>
      <c r="M152" s="36">
        <v>7.5</v>
      </c>
      <c r="N152" s="36">
        <v>7.9</v>
      </c>
      <c r="O152" s="36">
        <v>8.3000000000000007</v>
      </c>
      <c r="P152" s="36">
        <v>5.7</v>
      </c>
      <c r="Q152" s="36">
        <v>7.9</v>
      </c>
      <c r="R152" s="36">
        <v>7.5</v>
      </c>
      <c r="S152" s="36">
        <v>5.4</v>
      </c>
      <c r="T152" s="36">
        <v>2.9</v>
      </c>
      <c r="U152" s="36">
        <v>7.5</v>
      </c>
    </row>
    <row r="153" spans="1:21" ht="4.5" customHeight="1" x14ac:dyDescent="0.25">
      <c r="A153" s="27"/>
      <c r="B153" s="27"/>
      <c r="C153" s="2"/>
      <c r="D153" s="2"/>
      <c r="E153" s="2"/>
      <c r="F153" s="2"/>
      <c r="G153" s="2"/>
      <c r="H153" s="2"/>
      <c r="I153" s="2"/>
      <c r="J153" s="2"/>
      <c r="K153" s="2"/>
      <c r="L153" s="2"/>
      <c r="M153" s="2"/>
      <c r="N153" s="2"/>
      <c r="O153" s="2"/>
      <c r="P153" s="2"/>
      <c r="Q153" s="2"/>
      <c r="R153" s="2"/>
      <c r="S153" s="2"/>
      <c r="T153" s="2"/>
      <c r="U153" s="2"/>
    </row>
    <row r="154" spans="1:21" ht="16.5" customHeight="1" x14ac:dyDescent="0.25">
      <c r="A154" s="55"/>
      <c r="B154" s="55"/>
      <c r="C154" s="67" t="s">
        <v>456</v>
      </c>
      <c r="D154" s="67"/>
      <c r="E154" s="67"/>
      <c r="F154" s="67"/>
      <c r="G154" s="67"/>
      <c r="H154" s="67"/>
      <c r="I154" s="67"/>
      <c r="J154" s="67"/>
      <c r="K154" s="67"/>
      <c r="L154" s="67"/>
      <c r="M154" s="67"/>
      <c r="N154" s="67"/>
      <c r="O154" s="67"/>
      <c r="P154" s="67"/>
      <c r="Q154" s="67"/>
      <c r="R154" s="67"/>
      <c r="S154" s="67"/>
      <c r="T154" s="67"/>
      <c r="U154" s="67"/>
    </row>
    <row r="155" spans="1:21" ht="16.5" customHeight="1" x14ac:dyDescent="0.25">
      <c r="A155" s="55"/>
      <c r="B155" s="55"/>
      <c r="C155" s="67" t="s">
        <v>457</v>
      </c>
      <c r="D155" s="67"/>
      <c r="E155" s="67"/>
      <c r="F155" s="67"/>
      <c r="G155" s="67"/>
      <c r="H155" s="67"/>
      <c r="I155" s="67"/>
      <c r="J155" s="67"/>
      <c r="K155" s="67"/>
      <c r="L155" s="67"/>
      <c r="M155" s="67"/>
      <c r="N155" s="67"/>
      <c r="O155" s="67"/>
      <c r="P155" s="67"/>
      <c r="Q155" s="67"/>
      <c r="R155" s="67"/>
      <c r="S155" s="67"/>
      <c r="T155" s="67"/>
      <c r="U155" s="67"/>
    </row>
    <row r="156" spans="1:21" ht="4.5" customHeight="1" x14ac:dyDescent="0.25">
      <c r="A156" s="27"/>
      <c r="B156" s="27"/>
      <c r="C156" s="2"/>
      <c r="D156" s="2"/>
      <c r="E156" s="2"/>
      <c r="F156" s="2"/>
      <c r="G156" s="2"/>
      <c r="H156" s="2"/>
      <c r="I156" s="2"/>
      <c r="J156" s="2"/>
      <c r="K156" s="2"/>
      <c r="L156" s="2"/>
      <c r="M156" s="2"/>
      <c r="N156" s="2"/>
      <c r="O156" s="2"/>
      <c r="P156" s="2"/>
      <c r="Q156" s="2"/>
      <c r="R156" s="2"/>
      <c r="S156" s="2"/>
      <c r="T156" s="2"/>
      <c r="U156" s="2"/>
    </row>
    <row r="157" spans="1:21" ht="16.5" customHeight="1" x14ac:dyDescent="0.25">
      <c r="A157" s="27" t="s">
        <v>139</v>
      </c>
      <c r="B157" s="27"/>
      <c r="C157" s="67" t="s">
        <v>534</v>
      </c>
      <c r="D157" s="67"/>
      <c r="E157" s="67"/>
      <c r="F157" s="67"/>
      <c r="G157" s="67"/>
      <c r="H157" s="67"/>
      <c r="I157" s="67"/>
      <c r="J157" s="67"/>
      <c r="K157" s="67"/>
      <c r="L157" s="67"/>
      <c r="M157" s="67"/>
      <c r="N157" s="67"/>
      <c r="O157" s="67"/>
      <c r="P157" s="67"/>
      <c r="Q157" s="67"/>
      <c r="R157" s="67"/>
      <c r="S157" s="67"/>
      <c r="T157" s="67"/>
      <c r="U157" s="67"/>
    </row>
    <row r="158" spans="1:21" ht="29.4" customHeight="1" x14ac:dyDescent="0.25">
      <c r="A158" s="27" t="s">
        <v>141</v>
      </c>
      <c r="B158" s="27"/>
      <c r="C158" s="67" t="s">
        <v>535</v>
      </c>
      <c r="D158" s="67"/>
      <c r="E158" s="67"/>
      <c r="F158" s="67"/>
      <c r="G158" s="67"/>
      <c r="H158" s="67"/>
      <c r="I158" s="67"/>
      <c r="J158" s="67"/>
      <c r="K158" s="67"/>
      <c r="L158" s="67"/>
      <c r="M158" s="67"/>
      <c r="N158" s="67"/>
      <c r="O158" s="67"/>
      <c r="P158" s="67"/>
      <c r="Q158" s="67"/>
      <c r="R158" s="67"/>
      <c r="S158" s="67"/>
      <c r="T158" s="67"/>
      <c r="U158" s="67"/>
    </row>
    <row r="159" spans="1:21" ht="29.4" customHeight="1" x14ac:dyDescent="0.25">
      <c r="A159" s="27" t="s">
        <v>144</v>
      </c>
      <c r="B159" s="27"/>
      <c r="C159" s="67" t="s">
        <v>505</v>
      </c>
      <c r="D159" s="67"/>
      <c r="E159" s="67"/>
      <c r="F159" s="67"/>
      <c r="G159" s="67"/>
      <c r="H159" s="67"/>
      <c r="I159" s="67"/>
      <c r="J159" s="67"/>
      <c r="K159" s="67"/>
      <c r="L159" s="67"/>
      <c r="M159" s="67"/>
      <c r="N159" s="67"/>
      <c r="O159" s="67"/>
      <c r="P159" s="67"/>
      <c r="Q159" s="67"/>
      <c r="R159" s="67"/>
      <c r="S159" s="67"/>
      <c r="T159" s="67"/>
      <c r="U159" s="67"/>
    </row>
    <row r="160" spans="1:21" ht="16.5" customHeight="1" x14ac:dyDescent="0.25">
      <c r="A160" s="27" t="s">
        <v>146</v>
      </c>
      <c r="B160" s="27"/>
      <c r="C160" s="67" t="s">
        <v>506</v>
      </c>
      <c r="D160" s="67"/>
      <c r="E160" s="67"/>
      <c r="F160" s="67"/>
      <c r="G160" s="67"/>
      <c r="H160" s="67"/>
      <c r="I160" s="67"/>
      <c r="J160" s="67"/>
      <c r="K160" s="67"/>
      <c r="L160" s="67"/>
      <c r="M160" s="67"/>
      <c r="N160" s="67"/>
      <c r="O160" s="67"/>
      <c r="P160" s="67"/>
      <c r="Q160" s="67"/>
      <c r="R160" s="67"/>
      <c r="S160" s="67"/>
      <c r="T160" s="67"/>
      <c r="U160" s="67"/>
    </row>
    <row r="161" spans="1:21" ht="4.5" customHeight="1" x14ac:dyDescent="0.25"/>
    <row r="162" spans="1:21" ht="55.2" customHeight="1" x14ac:dyDescent="0.25">
      <c r="A162" s="28" t="s">
        <v>167</v>
      </c>
      <c r="B162" s="27"/>
      <c r="C162" s="27"/>
      <c r="D162" s="27"/>
      <c r="E162" s="67" t="s">
        <v>526</v>
      </c>
      <c r="F162" s="67"/>
      <c r="G162" s="67"/>
      <c r="H162" s="67"/>
      <c r="I162" s="67"/>
      <c r="J162" s="67"/>
      <c r="K162" s="67"/>
      <c r="L162" s="67"/>
      <c r="M162" s="67"/>
      <c r="N162" s="67"/>
      <c r="O162" s="67"/>
      <c r="P162" s="67"/>
      <c r="Q162" s="67"/>
      <c r="R162" s="67"/>
      <c r="S162" s="67"/>
      <c r="T162" s="67"/>
      <c r="U162" s="67"/>
    </row>
  </sheetData>
  <mergeCells count="8">
    <mergeCell ref="C159:U159"/>
    <mergeCell ref="C160:U160"/>
    <mergeCell ref="E162:U162"/>
    <mergeCell ref="K1:U1"/>
    <mergeCell ref="C154:U154"/>
    <mergeCell ref="C155:U155"/>
    <mergeCell ref="C157:U157"/>
    <mergeCell ref="C158:U158"/>
  </mergeCells>
  <pageMargins left="0.7" right="0.7" top="0.75" bottom="0.75" header="0.3" footer="0.3"/>
  <pageSetup paperSize="9" fitToHeight="0" orientation="landscape" horizontalDpi="300" verticalDpi="300"/>
  <headerFooter scaleWithDoc="0" alignWithMargins="0">
    <oddHeader>&amp;C&amp;"Arial"&amp;8TABLE 15A.30</oddHeader>
    <oddFooter>&amp;L&amp;"Arial"&amp;8REPORT ON
GOVERNMENT
SERVICES 2022&amp;R&amp;"Arial"&amp;8SERVICES FOR PEOPLE
WITH DISABILITY
PAGE &amp;B&amp;P&amp;B</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U162"/>
  <sheetViews>
    <sheetView showGridLines="0" workbookViewId="0"/>
  </sheetViews>
  <sheetFormatPr defaultRowHeight="13.2" x14ac:dyDescent="0.25"/>
  <cols>
    <col min="1" max="11" width="1.6640625" customWidth="1"/>
    <col min="12" max="12" width="5.44140625" customWidth="1"/>
    <col min="13" max="20" width="8.5546875" customWidth="1"/>
    <col min="21" max="21" width="10.109375" customWidth="1"/>
  </cols>
  <sheetData>
    <row r="1" spans="1:21" ht="17.399999999999999" customHeight="1" x14ac:dyDescent="0.25">
      <c r="A1" s="8" t="s">
        <v>608</v>
      </c>
      <c r="B1" s="8"/>
      <c r="C1" s="8"/>
      <c r="D1" s="8"/>
      <c r="E1" s="8"/>
      <c r="F1" s="8"/>
      <c r="G1" s="8"/>
      <c r="H1" s="8"/>
      <c r="I1" s="8"/>
      <c r="J1" s="8"/>
      <c r="K1" s="72" t="s">
        <v>609</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492</v>
      </c>
    </row>
    <row r="3" spans="1:21" ht="16.5" customHeight="1" x14ac:dyDescent="0.25">
      <c r="A3" s="7" t="s">
        <v>105</v>
      </c>
      <c r="B3" s="7"/>
      <c r="C3" s="7"/>
      <c r="D3" s="7"/>
      <c r="E3" s="7"/>
      <c r="F3" s="7"/>
      <c r="G3" s="7"/>
      <c r="H3" s="7"/>
      <c r="I3" s="7"/>
      <c r="J3" s="7"/>
      <c r="K3" s="7"/>
      <c r="L3" s="9"/>
      <c r="M3" s="10"/>
      <c r="N3" s="10"/>
      <c r="O3" s="10"/>
      <c r="P3" s="10"/>
      <c r="Q3" s="10"/>
      <c r="R3" s="10"/>
      <c r="S3" s="10"/>
      <c r="T3" s="10"/>
      <c r="U3" s="10"/>
    </row>
    <row r="4" spans="1:21" ht="16.5" customHeight="1" x14ac:dyDescent="0.25">
      <c r="A4" s="7"/>
      <c r="B4" s="7" t="s">
        <v>610</v>
      </c>
      <c r="C4" s="7"/>
      <c r="D4" s="7"/>
      <c r="E4" s="7"/>
      <c r="F4" s="7"/>
      <c r="G4" s="7"/>
      <c r="H4" s="7"/>
      <c r="I4" s="7"/>
      <c r="J4" s="7"/>
      <c r="K4" s="7"/>
      <c r="L4" s="9"/>
      <c r="M4" s="10"/>
      <c r="N4" s="10"/>
      <c r="O4" s="10"/>
      <c r="P4" s="10"/>
      <c r="Q4" s="10"/>
      <c r="R4" s="10"/>
      <c r="S4" s="10"/>
      <c r="T4" s="10"/>
      <c r="U4" s="10"/>
    </row>
    <row r="5" spans="1:21" ht="16.5" customHeight="1" x14ac:dyDescent="0.25">
      <c r="A5" s="7"/>
      <c r="B5" s="7"/>
      <c r="C5" s="7" t="s">
        <v>451</v>
      </c>
      <c r="D5" s="7"/>
      <c r="E5" s="7"/>
      <c r="F5" s="7"/>
      <c r="G5" s="7"/>
      <c r="H5" s="7"/>
      <c r="I5" s="7"/>
      <c r="J5" s="7"/>
      <c r="K5" s="7"/>
      <c r="L5" s="9" t="s">
        <v>317</v>
      </c>
      <c r="M5" s="21">
        <v>27181</v>
      </c>
      <c r="N5" s="21">
        <v>22467</v>
      </c>
      <c r="O5" s="21">
        <v>22344</v>
      </c>
      <c r="P5" s="23">
        <v>6298</v>
      </c>
      <c r="Q5" s="23">
        <v>7965</v>
      </c>
      <c r="R5" s="23">
        <v>2986</v>
      </c>
      <c r="S5" s="20">
        <v>647</v>
      </c>
      <c r="T5" s="20">
        <v>484</v>
      </c>
      <c r="U5" s="21">
        <v>90372</v>
      </c>
    </row>
    <row r="6" spans="1:21" ht="16.5" customHeight="1" x14ac:dyDescent="0.25">
      <c r="A6" s="7"/>
      <c r="B6" s="7"/>
      <c r="C6" s="7" t="s">
        <v>452</v>
      </c>
      <c r="D6" s="7"/>
      <c r="E6" s="7"/>
      <c r="F6" s="7"/>
      <c r="G6" s="7"/>
      <c r="H6" s="7"/>
      <c r="I6" s="7"/>
      <c r="J6" s="7"/>
      <c r="K6" s="7"/>
      <c r="L6" s="9" t="s">
        <v>317</v>
      </c>
      <c r="M6" s="21">
        <v>26364</v>
      </c>
      <c r="N6" s="21">
        <v>23260</v>
      </c>
      <c r="O6" s="21">
        <v>19931</v>
      </c>
      <c r="P6" s="23">
        <v>5571</v>
      </c>
      <c r="Q6" s="23">
        <v>6934</v>
      </c>
      <c r="R6" s="23">
        <v>2796</v>
      </c>
      <c r="S6" s="20">
        <v>666</v>
      </c>
      <c r="T6" s="20">
        <v>380</v>
      </c>
      <c r="U6" s="21">
        <v>85902</v>
      </c>
    </row>
    <row r="7" spans="1:21" ht="16.5" customHeight="1" x14ac:dyDescent="0.25">
      <c r="A7" s="7"/>
      <c r="B7" s="7"/>
      <c r="C7" s="7" t="s">
        <v>453</v>
      </c>
      <c r="D7" s="7"/>
      <c r="E7" s="7"/>
      <c r="F7" s="7"/>
      <c r="G7" s="7"/>
      <c r="H7" s="7"/>
      <c r="I7" s="7"/>
      <c r="J7" s="7"/>
      <c r="K7" s="7"/>
      <c r="L7" s="9" t="s">
        <v>317</v>
      </c>
      <c r="M7" s="21">
        <v>53545</v>
      </c>
      <c r="N7" s="21">
        <v>45727</v>
      </c>
      <c r="O7" s="21">
        <v>42275</v>
      </c>
      <c r="P7" s="21">
        <v>11869</v>
      </c>
      <c r="Q7" s="21">
        <v>14899</v>
      </c>
      <c r="R7" s="23">
        <v>5782</v>
      </c>
      <c r="S7" s="23">
        <v>1313</v>
      </c>
      <c r="T7" s="20">
        <v>864</v>
      </c>
      <c r="U7" s="18">
        <v>176274</v>
      </c>
    </row>
    <row r="8" spans="1:21" ht="16.5" customHeight="1" x14ac:dyDescent="0.25">
      <c r="A8" s="7" t="s">
        <v>603</v>
      </c>
      <c r="B8" s="7"/>
      <c r="C8" s="7"/>
      <c r="D8" s="7"/>
      <c r="E8" s="7"/>
      <c r="F8" s="7"/>
      <c r="G8" s="7"/>
      <c r="H8" s="7"/>
      <c r="I8" s="7"/>
      <c r="J8" s="7"/>
      <c r="K8" s="7"/>
      <c r="L8" s="9"/>
      <c r="M8" s="10"/>
      <c r="N8" s="10"/>
      <c r="O8" s="10"/>
      <c r="P8" s="10"/>
      <c r="Q8" s="10"/>
      <c r="R8" s="10"/>
      <c r="S8" s="10"/>
      <c r="T8" s="10"/>
      <c r="U8" s="10"/>
    </row>
    <row r="9" spans="1:21" ht="16.5" customHeight="1" x14ac:dyDescent="0.25">
      <c r="A9" s="7"/>
      <c r="B9" s="7" t="s">
        <v>604</v>
      </c>
      <c r="C9" s="7"/>
      <c r="D9" s="7"/>
      <c r="E9" s="7"/>
      <c r="F9" s="7"/>
      <c r="G9" s="7"/>
      <c r="H9" s="7"/>
      <c r="I9" s="7"/>
      <c r="J9" s="7"/>
      <c r="K9" s="7"/>
      <c r="L9" s="9"/>
      <c r="M9" s="10"/>
      <c r="N9" s="10"/>
      <c r="O9" s="10"/>
      <c r="P9" s="10"/>
      <c r="Q9" s="10"/>
      <c r="R9" s="10"/>
      <c r="S9" s="10"/>
      <c r="T9" s="10"/>
      <c r="U9" s="10"/>
    </row>
    <row r="10" spans="1:21" ht="16.5" customHeight="1" x14ac:dyDescent="0.25">
      <c r="A10" s="7"/>
      <c r="B10" s="7"/>
      <c r="C10" s="7" t="s">
        <v>451</v>
      </c>
      <c r="D10" s="7"/>
      <c r="E10" s="7"/>
      <c r="F10" s="7"/>
      <c r="G10" s="7"/>
      <c r="H10" s="7"/>
      <c r="I10" s="7"/>
      <c r="J10" s="7"/>
      <c r="K10" s="7"/>
      <c r="L10" s="9" t="s">
        <v>317</v>
      </c>
      <c r="M10" s="18">
        <v>226138</v>
      </c>
      <c r="N10" s="18">
        <v>180000</v>
      </c>
      <c r="O10" s="18">
        <v>144976</v>
      </c>
      <c r="P10" s="21">
        <v>75602</v>
      </c>
      <c r="Q10" s="21">
        <v>48947</v>
      </c>
      <c r="R10" s="21">
        <v>15609</v>
      </c>
      <c r="S10" s="21">
        <v>11676</v>
      </c>
      <c r="T10" s="23">
        <v>9698</v>
      </c>
      <c r="U10" s="18">
        <v>712645</v>
      </c>
    </row>
    <row r="11" spans="1:21" ht="16.5" customHeight="1" x14ac:dyDescent="0.25">
      <c r="A11" s="7"/>
      <c r="B11" s="7"/>
      <c r="C11" s="7" t="s">
        <v>452</v>
      </c>
      <c r="D11" s="7"/>
      <c r="E11" s="7"/>
      <c r="F11" s="7"/>
      <c r="G11" s="7"/>
      <c r="H11" s="7"/>
      <c r="I11" s="7"/>
      <c r="J11" s="7"/>
      <c r="K11" s="7"/>
      <c r="L11" s="9" t="s">
        <v>317</v>
      </c>
      <c r="M11" s="18">
        <v>220961</v>
      </c>
      <c r="N11" s="18">
        <v>176851</v>
      </c>
      <c r="O11" s="18">
        <v>143790</v>
      </c>
      <c r="P11" s="21">
        <v>72803</v>
      </c>
      <c r="Q11" s="21">
        <v>47690</v>
      </c>
      <c r="R11" s="21">
        <v>15269</v>
      </c>
      <c r="S11" s="21">
        <v>11631</v>
      </c>
      <c r="T11" s="23">
        <v>9050</v>
      </c>
      <c r="U11" s="18">
        <v>698044</v>
      </c>
    </row>
    <row r="12" spans="1:21" ht="16.5" customHeight="1" x14ac:dyDescent="0.25">
      <c r="A12" s="7"/>
      <c r="B12" s="7"/>
      <c r="C12" s="7" t="s">
        <v>453</v>
      </c>
      <c r="D12" s="7"/>
      <c r="E12" s="7"/>
      <c r="F12" s="7"/>
      <c r="G12" s="7"/>
      <c r="H12" s="7"/>
      <c r="I12" s="7"/>
      <c r="J12" s="7"/>
      <c r="K12" s="7"/>
      <c r="L12" s="9" t="s">
        <v>317</v>
      </c>
      <c r="M12" s="18">
        <v>447099</v>
      </c>
      <c r="N12" s="18">
        <v>356851</v>
      </c>
      <c r="O12" s="18">
        <v>288766</v>
      </c>
      <c r="P12" s="18">
        <v>148405</v>
      </c>
      <c r="Q12" s="21">
        <v>96637</v>
      </c>
      <c r="R12" s="21">
        <v>30878</v>
      </c>
      <c r="S12" s="21">
        <v>23307</v>
      </c>
      <c r="T12" s="21">
        <v>18748</v>
      </c>
      <c r="U12" s="25">
        <v>1410689</v>
      </c>
    </row>
    <row r="13" spans="1:21" ht="16.5" customHeight="1" x14ac:dyDescent="0.25">
      <c r="A13" s="7" t="s">
        <v>105</v>
      </c>
      <c r="B13" s="7"/>
      <c r="C13" s="7"/>
      <c r="D13" s="7"/>
      <c r="E13" s="7"/>
      <c r="F13" s="7"/>
      <c r="G13" s="7"/>
      <c r="H13" s="7"/>
      <c r="I13" s="7"/>
      <c r="J13" s="7"/>
      <c r="K13" s="7"/>
      <c r="L13" s="9"/>
      <c r="M13" s="10"/>
      <c r="N13" s="10"/>
      <c r="O13" s="10"/>
      <c r="P13" s="10"/>
      <c r="Q13" s="10"/>
      <c r="R13" s="10"/>
      <c r="S13" s="10"/>
      <c r="T13" s="10"/>
      <c r="U13" s="10"/>
    </row>
    <row r="14" spans="1:21" ht="16.5" customHeight="1" x14ac:dyDescent="0.25">
      <c r="A14" s="7"/>
      <c r="B14" s="7" t="s">
        <v>605</v>
      </c>
      <c r="C14" s="7"/>
      <c r="D14" s="7"/>
      <c r="E14" s="7"/>
      <c r="F14" s="7"/>
      <c r="G14" s="7"/>
      <c r="H14" s="7"/>
      <c r="I14" s="7"/>
      <c r="J14" s="7"/>
      <c r="K14" s="7"/>
      <c r="L14" s="9"/>
      <c r="M14" s="10"/>
      <c r="N14" s="10"/>
      <c r="O14" s="10"/>
      <c r="P14" s="10"/>
      <c r="Q14" s="10"/>
      <c r="R14" s="10"/>
      <c r="S14" s="10"/>
      <c r="T14" s="10"/>
      <c r="U14" s="10"/>
    </row>
    <row r="15" spans="1:21" ht="16.5" customHeight="1" x14ac:dyDescent="0.25">
      <c r="A15" s="7"/>
      <c r="B15" s="7"/>
      <c r="C15" s="7" t="s">
        <v>451</v>
      </c>
      <c r="D15" s="7"/>
      <c r="E15" s="7"/>
      <c r="F15" s="7"/>
      <c r="G15" s="7"/>
      <c r="H15" s="7"/>
      <c r="I15" s="7"/>
      <c r="J15" s="7"/>
      <c r="K15" s="7"/>
      <c r="L15" s="9" t="s">
        <v>216</v>
      </c>
      <c r="M15" s="32">
        <v>12</v>
      </c>
      <c r="N15" s="32">
        <v>12.5</v>
      </c>
      <c r="O15" s="32">
        <v>15.4</v>
      </c>
      <c r="P15" s="31">
        <v>8.3000000000000007</v>
      </c>
      <c r="Q15" s="32">
        <v>16.3</v>
      </c>
      <c r="R15" s="32">
        <v>19.100000000000001</v>
      </c>
      <c r="S15" s="31">
        <v>5.5</v>
      </c>
      <c r="T15" s="31">
        <v>5</v>
      </c>
      <c r="U15" s="32">
        <v>12.7</v>
      </c>
    </row>
    <row r="16" spans="1:21" ht="16.5" customHeight="1" x14ac:dyDescent="0.25">
      <c r="A16" s="7"/>
      <c r="B16" s="7"/>
      <c r="C16" s="7" t="s">
        <v>452</v>
      </c>
      <c r="D16" s="7"/>
      <c r="E16" s="7"/>
      <c r="F16" s="7"/>
      <c r="G16" s="7"/>
      <c r="H16" s="7"/>
      <c r="I16" s="7"/>
      <c r="J16" s="7"/>
      <c r="K16" s="7"/>
      <c r="L16" s="9" t="s">
        <v>216</v>
      </c>
      <c r="M16" s="32">
        <v>11.9</v>
      </c>
      <c r="N16" s="32">
        <v>13.2</v>
      </c>
      <c r="O16" s="32">
        <v>13.9</v>
      </c>
      <c r="P16" s="31">
        <v>7.7</v>
      </c>
      <c r="Q16" s="32">
        <v>14.5</v>
      </c>
      <c r="R16" s="32">
        <v>18.3</v>
      </c>
      <c r="S16" s="31">
        <v>5.7</v>
      </c>
      <c r="T16" s="31">
        <v>4.2</v>
      </c>
      <c r="U16" s="32">
        <v>12.3</v>
      </c>
    </row>
    <row r="17" spans="1:21" ht="16.5" customHeight="1" x14ac:dyDescent="0.25">
      <c r="A17" s="7"/>
      <c r="B17" s="7"/>
      <c r="C17" s="7" t="s">
        <v>453</v>
      </c>
      <c r="D17" s="7"/>
      <c r="E17" s="7"/>
      <c r="F17" s="7"/>
      <c r="G17" s="7"/>
      <c r="H17" s="7"/>
      <c r="I17" s="7"/>
      <c r="J17" s="7"/>
      <c r="K17" s="7"/>
      <c r="L17" s="9" t="s">
        <v>216</v>
      </c>
      <c r="M17" s="32">
        <v>12</v>
      </c>
      <c r="N17" s="32">
        <v>12.8</v>
      </c>
      <c r="O17" s="32">
        <v>14.6</v>
      </c>
      <c r="P17" s="31">
        <v>8</v>
      </c>
      <c r="Q17" s="32">
        <v>15.4</v>
      </c>
      <c r="R17" s="32">
        <v>18.7</v>
      </c>
      <c r="S17" s="31">
        <v>5.6</v>
      </c>
      <c r="T17" s="31">
        <v>4.5999999999999996</v>
      </c>
      <c r="U17" s="32">
        <v>12.5</v>
      </c>
    </row>
    <row r="18" spans="1:21" ht="16.5" customHeight="1" x14ac:dyDescent="0.25">
      <c r="A18" s="7" t="s">
        <v>107</v>
      </c>
      <c r="B18" s="7"/>
      <c r="C18" s="7"/>
      <c r="D18" s="7"/>
      <c r="E18" s="7"/>
      <c r="F18" s="7"/>
      <c r="G18" s="7"/>
      <c r="H18" s="7"/>
      <c r="I18" s="7"/>
      <c r="J18" s="7"/>
      <c r="K18" s="7"/>
      <c r="L18" s="9"/>
      <c r="M18" s="10"/>
      <c r="N18" s="10"/>
      <c r="O18" s="10"/>
      <c r="P18" s="10"/>
      <c r="Q18" s="10"/>
      <c r="R18" s="10"/>
      <c r="S18" s="10"/>
      <c r="T18" s="10"/>
      <c r="U18" s="10"/>
    </row>
    <row r="19" spans="1:21" ht="16.5" customHeight="1" x14ac:dyDescent="0.25">
      <c r="A19" s="7"/>
      <c r="B19" s="7" t="s">
        <v>610</v>
      </c>
      <c r="C19" s="7"/>
      <c r="D19" s="7"/>
      <c r="E19" s="7"/>
      <c r="F19" s="7"/>
      <c r="G19" s="7"/>
      <c r="H19" s="7"/>
      <c r="I19" s="7"/>
      <c r="J19" s="7"/>
      <c r="K19" s="7"/>
      <c r="L19" s="9"/>
      <c r="M19" s="10"/>
      <c r="N19" s="10"/>
      <c r="O19" s="10"/>
      <c r="P19" s="10"/>
      <c r="Q19" s="10"/>
      <c r="R19" s="10"/>
      <c r="S19" s="10"/>
      <c r="T19" s="10"/>
      <c r="U19" s="10"/>
    </row>
    <row r="20" spans="1:21" ht="16.5" customHeight="1" x14ac:dyDescent="0.25">
      <c r="A20" s="7"/>
      <c r="B20" s="7"/>
      <c r="C20" s="7" t="s">
        <v>451</v>
      </c>
      <c r="D20" s="7"/>
      <c r="E20" s="7"/>
      <c r="F20" s="7"/>
      <c r="G20" s="7"/>
      <c r="H20" s="7"/>
      <c r="I20" s="7"/>
      <c r="J20" s="7"/>
      <c r="K20" s="7"/>
      <c r="L20" s="9" t="s">
        <v>317</v>
      </c>
      <c r="M20" s="21">
        <v>24531</v>
      </c>
      <c r="N20" s="21">
        <v>21684</v>
      </c>
      <c r="O20" s="21">
        <v>20441</v>
      </c>
      <c r="P20" s="23">
        <v>5303</v>
      </c>
      <c r="Q20" s="23">
        <v>7485</v>
      </c>
      <c r="R20" s="23">
        <v>2789</v>
      </c>
      <c r="S20" s="20">
        <v>540</v>
      </c>
      <c r="T20" s="20">
        <v>421</v>
      </c>
      <c r="U20" s="21">
        <v>83194</v>
      </c>
    </row>
    <row r="21" spans="1:21" ht="16.5" customHeight="1" x14ac:dyDescent="0.25">
      <c r="A21" s="7"/>
      <c r="B21" s="7"/>
      <c r="C21" s="7" t="s">
        <v>452</v>
      </c>
      <c r="D21" s="7"/>
      <c r="E21" s="7"/>
      <c r="F21" s="7"/>
      <c r="G21" s="7"/>
      <c r="H21" s="7"/>
      <c r="I21" s="7"/>
      <c r="J21" s="7"/>
      <c r="K21" s="7"/>
      <c r="L21" s="9" t="s">
        <v>317</v>
      </c>
      <c r="M21" s="21">
        <v>23567</v>
      </c>
      <c r="N21" s="21">
        <v>22287</v>
      </c>
      <c r="O21" s="21">
        <v>17730</v>
      </c>
      <c r="P21" s="23">
        <v>4488</v>
      </c>
      <c r="Q21" s="23">
        <v>6280</v>
      </c>
      <c r="R21" s="23">
        <v>2434</v>
      </c>
      <c r="S21" s="20">
        <v>508</v>
      </c>
      <c r="T21" s="20">
        <v>336</v>
      </c>
      <c r="U21" s="21">
        <v>77630</v>
      </c>
    </row>
    <row r="22" spans="1:21" ht="16.5" customHeight="1" x14ac:dyDescent="0.25">
      <c r="A22" s="7"/>
      <c r="B22" s="7"/>
      <c r="C22" s="7" t="s">
        <v>453</v>
      </c>
      <c r="D22" s="7"/>
      <c r="E22" s="7"/>
      <c r="F22" s="7"/>
      <c r="G22" s="7"/>
      <c r="H22" s="7"/>
      <c r="I22" s="7"/>
      <c r="J22" s="7"/>
      <c r="K22" s="7"/>
      <c r="L22" s="9" t="s">
        <v>317</v>
      </c>
      <c r="M22" s="21">
        <v>48098</v>
      </c>
      <c r="N22" s="21">
        <v>43971</v>
      </c>
      <c r="O22" s="21">
        <v>38171</v>
      </c>
      <c r="P22" s="23">
        <v>9791</v>
      </c>
      <c r="Q22" s="21">
        <v>13765</v>
      </c>
      <c r="R22" s="23">
        <v>5223</v>
      </c>
      <c r="S22" s="23">
        <v>1048</v>
      </c>
      <c r="T22" s="20">
        <v>757</v>
      </c>
      <c r="U22" s="18">
        <v>160824</v>
      </c>
    </row>
    <row r="23" spans="1:21" ht="16.5" customHeight="1" x14ac:dyDescent="0.25">
      <c r="A23" s="7" t="s">
        <v>606</v>
      </c>
      <c r="B23" s="7"/>
      <c r="C23" s="7"/>
      <c r="D23" s="7"/>
      <c r="E23" s="7"/>
      <c r="F23" s="7"/>
      <c r="G23" s="7"/>
      <c r="H23" s="7"/>
      <c r="I23" s="7"/>
      <c r="J23" s="7"/>
      <c r="K23" s="7"/>
      <c r="L23" s="9"/>
      <c r="M23" s="10"/>
      <c r="N23" s="10"/>
      <c r="O23" s="10"/>
      <c r="P23" s="10"/>
      <c r="Q23" s="10"/>
      <c r="R23" s="10"/>
      <c r="S23" s="10"/>
      <c r="T23" s="10"/>
      <c r="U23" s="10"/>
    </row>
    <row r="24" spans="1:21" ht="16.5" customHeight="1" x14ac:dyDescent="0.25">
      <c r="A24" s="7"/>
      <c r="B24" s="7" t="s">
        <v>604</v>
      </c>
      <c r="C24" s="7"/>
      <c r="D24" s="7"/>
      <c r="E24" s="7"/>
      <c r="F24" s="7"/>
      <c r="G24" s="7"/>
      <c r="H24" s="7"/>
      <c r="I24" s="7"/>
      <c r="J24" s="7"/>
      <c r="K24" s="7"/>
      <c r="L24" s="9"/>
      <c r="M24" s="10"/>
      <c r="N24" s="10"/>
      <c r="O24" s="10"/>
      <c r="P24" s="10"/>
      <c r="Q24" s="10"/>
      <c r="R24" s="10"/>
      <c r="S24" s="10"/>
      <c r="T24" s="10"/>
      <c r="U24" s="10"/>
    </row>
    <row r="25" spans="1:21" ht="16.5" customHeight="1" x14ac:dyDescent="0.25">
      <c r="A25" s="7"/>
      <c r="B25" s="7"/>
      <c r="C25" s="7" t="s">
        <v>451</v>
      </c>
      <c r="D25" s="7"/>
      <c r="E25" s="7"/>
      <c r="F25" s="7"/>
      <c r="G25" s="7"/>
      <c r="H25" s="7"/>
      <c r="I25" s="7"/>
      <c r="J25" s="7"/>
      <c r="K25" s="7"/>
      <c r="L25" s="9" t="s">
        <v>317</v>
      </c>
      <c r="M25" s="18">
        <v>225865</v>
      </c>
      <c r="N25" s="18">
        <v>178580</v>
      </c>
      <c r="O25" s="18">
        <v>143524</v>
      </c>
      <c r="P25" s="21">
        <v>75106</v>
      </c>
      <c r="Q25" s="21">
        <v>48919</v>
      </c>
      <c r="R25" s="21">
        <v>15595</v>
      </c>
      <c r="S25" s="21">
        <v>11643</v>
      </c>
      <c r="T25" s="23">
        <v>9815</v>
      </c>
      <c r="U25" s="18">
        <v>709047</v>
      </c>
    </row>
    <row r="26" spans="1:21" ht="16.5" customHeight="1" x14ac:dyDescent="0.25">
      <c r="A26" s="7"/>
      <c r="B26" s="7"/>
      <c r="C26" s="7" t="s">
        <v>452</v>
      </c>
      <c r="D26" s="7"/>
      <c r="E26" s="7"/>
      <c r="F26" s="7"/>
      <c r="G26" s="7"/>
      <c r="H26" s="7"/>
      <c r="I26" s="7"/>
      <c r="J26" s="7"/>
      <c r="K26" s="7"/>
      <c r="L26" s="9" t="s">
        <v>317</v>
      </c>
      <c r="M26" s="18">
        <v>224159</v>
      </c>
      <c r="N26" s="18">
        <v>178232</v>
      </c>
      <c r="O26" s="18">
        <v>144590</v>
      </c>
      <c r="P26" s="21">
        <v>73363</v>
      </c>
      <c r="Q26" s="21">
        <v>48376</v>
      </c>
      <c r="R26" s="21">
        <v>15518</v>
      </c>
      <c r="S26" s="21">
        <v>11755</v>
      </c>
      <c r="T26" s="23">
        <v>9165</v>
      </c>
      <c r="U26" s="18">
        <v>705160</v>
      </c>
    </row>
    <row r="27" spans="1:21" ht="16.5" customHeight="1" x14ac:dyDescent="0.25">
      <c r="A27" s="7"/>
      <c r="B27" s="7"/>
      <c r="C27" s="7" t="s">
        <v>453</v>
      </c>
      <c r="D27" s="7"/>
      <c r="E27" s="7"/>
      <c r="F27" s="7"/>
      <c r="G27" s="7"/>
      <c r="H27" s="7"/>
      <c r="I27" s="7"/>
      <c r="J27" s="7"/>
      <c r="K27" s="7"/>
      <c r="L27" s="9" t="s">
        <v>317</v>
      </c>
      <c r="M27" s="18">
        <v>450025</v>
      </c>
      <c r="N27" s="18">
        <v>356812</v>
      </c>
      <c r="O27" s="18">
        <v>288115</v>
      </c>
      <c r="P27" s="18">
        <v>148469</v>
      </c>
      <c r="Q27" s="21">
        <v>97296</v>
      </c>
      <c r="R27" s="21">
        <v>31113</v>
      </c>
      <c r="S27" s="21">
        <v>23398</v>
      </c>
      <c r="T27" s="21">
        <v>18979</v>
      </c>
      <c r="U27" s="25">
        <v>1414207</v>
      </c>
    </row>
    <row r="28" spans="1:21" ht="16.5" customHeight="1" x14ac:dyDescent="0.25">
      <c r="A28" s="7" t="s">
        <v>107</v>
      </c>
      <c r="B28" s="7"/>
      <c r="C28" s="7"/>
      <c r="D28" s="7"/>
      <c r="E28" s="7"/>
      <c r="F28" s="7"/>
      <c r="G28" s="7"/>
      <c r="H28" s="7"/>
      <c r="I28" s="7"/>
      <c r="J28" s="7"/>
      <c r="K28" s="7"/>
      <c r="L28" s="9"/>
      <c r="M28" s="10"/>
      <c r="N28" s="10"/>
      <c r="O28" s="10"/>
      <c r="P28" s="10"/>
      <c r="Q28" s="10"/>
      <c r="R28" s="10"/>
      <c r="S28" s="10"/>
      <c r="T28" s="10"/>
      <c r="U28" s="10"/>
    </row>
    <row r="29" spans="1:21" ht="16.5" customHeight="1" x14ac:dyDescent="0.25">
      <c r="A29" s="7"/>
      <c r="B29" s="7" t="s">
        <v>605</v>
      </c>
      <c r="C29" s="7"/>
      <c r="D29" s="7"/>
      <c r="E29" s="7"/>
      <c r="F29" s="7"/>
      <c r="G29" s="7"/>
      <c r="H29" s="7"/>
      <c r="I29" s="7"/>
      <c r="J29" s="7"/>
      <c r="K29" s="7"/>
      <c r="L29" s="9"/>
      <c r="M29" s="10"/>
      <c r="N29" s="10"/>
      <c r="O29" s="10"/>
      <c r="P29" s="10"/>
      <c r="Q29" s="10"/>
      <c r="R29" s="10"/>
      <c r="S29" s="10"/>
      <c r="T29" s="10"/>
      <c r="U29" s="10"/>
    </row>
    <row r="30" spans="1:21" ht="16.5" customHeight="1" x14ac:dyDescent="0.25">
      <c r="A30" s="7"/>
      <c r="B30" s="7"/>
      <c r="C30" s="7" t="s">
        <v>451</v>
      </c>
      <c r="D30" s="7"/>
      <c r="E30" s="7"/>
      <c r="F30" s="7"/>
      <c r="G30" s="7"/>
      <c r="H30" s="7"/>
      <c r="I30" s="7"/>
      <c r="J30" s="7"/>
      <c r="K30" s="7"/>
      <c r="L30" s="9" t="s">
        <v>216</v>
      </c>
      <c r="M30" s="32">
        <v>10.9</v>
      </c>
      <c r="N30" s="32">
        <v>12.1</v>
      </c>
      <c r="O30" s="32">
        <v>14.2</v>
      </c>
      <c r="P30" s="31">
        <v>7.1</v>
      </c>
      <c r="Q30" s="32">
        <v>15.3</v>
      </c>
      <c r="R30" s="32">
        <v>17.899999999999999</v>
      </c>
      <c r="S30" s="31">
        <v>4.5999999999999996</v>
      </c>
      <c r="T30" s="31">
        <v>4.3</v>
      </c>
      <c r="U30" s="32">
        <v>11.7</v>
      </c>
    </row>
    <row r="31" spans="1:21" ht="16.5" customHeight="1" x14ac:dyDescent="0.25">
      <c r="A31" s="7"/>
      <c r="B31" s="7"/>
      <c r="C31" s="7" t="s">
        <v>452</v>
      </c>
      <c r="D31" s="7"/>
      <c r="E31" s="7"/>
      <c r="F31" s="7"/>
      <c r="G31" s="7"/>
      <c r="H31" s="7"/>
      <c r="I31" s="7"/>
      <c r="J31" s="7"/>
      <c r="K31" s="7"/>
      <c r="L31" s="9" t="s">
        <v>216</v>
      </c>
      <c r="M31" s="32">
        <v>10.5</v>
      </c>
      <c r="N31" s="32">
        <v>12.5</v>
      </c>
      <c r="O31" s="32">
        <v>12.3</v>
      </c>
      <c r="P31" s="31">
        <v>6.1</v>
      </c>
      <c r="Q31" s="32">
        <v>13</v>
      </c>
      <c r="R31" s="32">
        <v>15.7</v>
      </c>
      <c r="S31" s="31">
        <v>4.3</v>
      </c>
      <c r="T31" s="31">
        <v>3.7</v>
      </c>
      <c r="U31" s="32">
        <v>11</v>
      </c>
    </row>
    <row r="32" spans="1:21" ht="16.5" customHeight="1" x14ac:dyDescent="0.25">
      <c r="A32" s="7"/>
      <c r="B32" s="7"/>
      <c r="C32" s="7" t="s">
        <v>453</v>
      </c>
      <c r="D32" s="7"/>
      <c r="E32" s="7"/>
      <c r="F32" s="7"/>
      <c r="G32" s="7"/>
      <c r="H32" s="7"/>
      <c r="I32" s="7"/>
      <c r="J32" s="7"/>
      <c r="K32" s="7"/>
      <c r="L32" s="9" t="s">
        <v>216</v>
      </c>
      <c r="M32" s="32">
        <v>10.7</v>
      </c>
      <c r="N32" s="32">
        <v>12.3</v>
      </c>
      <c r="O32" s="32">
        <v>13.2</v>
      </c>
      <c r="P32" s="31">
        <v>6.6</v>
      </c>
      <c r="Q32" s="32">
        <v>14.1</v>
      </c>
      <c r="R32" s="32">
        <v>16.8</v>
      </c>
      <c r="S32" s="31">
        <v>4.5</v>
      </c>
      <c r="T32" s="31">
        <v>4</v>
      </c>
      <c r="U32" s="32">
        <v>11.4</v>
      </c>
    </row>
    <row r="33" spans="1:21" ht="16.5" customHeight="1" x14ac:dyDescent="0.25">
      <c r="A33" s="7" t="s">
        <v>121</v>
      </c>
      <c r="B33" s="7"/>
      <c r="C33" s="7"/>
      <c r="D33" s="7"/>
      <c r="E33" s="7"/>
      <c r="F33" s="7"/>
      <c r="G33" s="7"/>
      <c r="H33" s="7"/>
      <c r="I33" s="7"/>
      <c r="J33" s="7"/>
      <c r="K33" s="7"/>
      <c r="L33" s="9"/>
      <c r="M33" s="10"/>
      <c r="N33" s="10"/>
      <c r="O33" s="10"/>
      <c r="P33" s="10"/>
      <c r="Q33" s="10"/>
      <c r="R33" s="10"/>
      <c r="S33" s="10"/>
      <c r="T33" s="10"/>
      <c r="U33" s="10"/>
    </row>
    <row r="34" spans="1:21" ht="16.5" customHeight="1" x14ac:dyDescent="0.25">
      <c r="A34" s="7"/>
      <c r="B34" s="7" t="s">
        <v>610</v>
      </c>
      <c r="C34" s="7"/>
      <c r="D34" s="7"/>
      <c r="E34" s="7"/>
      <c r="F34" s="7"/>
      <c r="G34" s="7"/>
      <c r="H34" s="7"/>
      <c r="I34" s="7"/>
      <c r="J34" s="7"/>
      <c r="K34" s="7"/>
      <c r="L34" s="9"/>
      <c r="M34" s="10"/>
      <c r="N34" s="10"/>
      <c r="O34" s="10"/>
      <c r="P34" s="10"/>
      <c r="Q34" s="10"/>
      <c r="R34" s="10"/>
      <c r="S34" s="10"/>
      <c r="T34" s="10"/>
      <c r="U34" s="10"/>
    </row>
    <row r="35" spans="1:21" ht="16.5" customHeight="1" x14ac:dyDescent="0.25">
      <c r="A35" s="7"/>
      <c r="B35" s="7"/>
      <c r="C35" s="7" t="s">
        <v>451</v>
      </c>
      <c r="D35" s="7"/>
      <c r="E35" s="7"/>
      <c r="F35" s="7"/>
      <c r="G35" s="7"/>
      <c r="H35" s="7"/>
      <c r="I35" s="7"/>
      <c r="J35" s="7"/>
      <c r="K35" s="7"/>
      <c r="L35" s="9" t="s">
        <v>317</v>
      </c>
      <c r="M35" s="21">
        <v>21061</v>
      </c>
      <c r="N35" s="21">
        <v>19187</v>
      </c>
      <c r="O35" s="21">
        <v>17307</v>
      </c>
      <c r="P35" s="23">
        <v>4077</v>
      </c>
      <c r="Q35" s="23">
        <v>6612</v>
      </c>
      <c r="R35" s="23">
        <v>2471</v>
      </c>
      <c r="S35" s="20">
        <v>529</v>
      </c>
      <c r="T35" s="20">
        <v>329</v>
      </c>
      <c r="U35" s="21">
        <v>71573</v>
      </c>
    </row>
    <row r="36" spans="1:21" ht="16.5" customHeight="1" x14ac:dyDescent="0.25">
      <c r="A36" s="7"/>
      <c r="B36" s="7"/>
      <c r="C36" s="7" t="s">
        <v>452</v>
      </c>
      <c r="D36" s="7"/>
      <c r="E36" s="7"/>
      <c r="F36" s="7"/>
      <c r="G36" s="7"/>
      <c r="H36" s="7"/>
      <c r="I36" s="7"/>
      <c r="J36" s="7"/>
      <c r="K36" s="7"/>
      <c r="L36" s="9" t="s">
        <v>317</v>
      </c>
      <c r="M36" s="21">
        <v>20186</v>
      </c>
      <c r="N36" s="21">
        <v>19614</v>
      </c>
      <c r="O36" s="21">
        <v>15171</v>
      </c>
      <c r="P36" s="23">
        <v>3426</v>
      </c>
      <c r="Q36" s="23">
        <v>5584</v>
      </c>
      <c r="R36" s="23">
        <v>2196</v>
      </c>
      <c r="S36" s="20">
        <v>489</v>
      </c>
      <c r="T36" s="20">
        <v>275</v>
      </c>
      <c r="U36" s="21">
        <v>66941</v>
      </c>
    </row>
    <row r="37" spans="1:21" ht="16.5" customHeight="1" x14ac:dyDescent="0.25">
      <c r="A37" s="7"/>
      <c r="B37" s="7"/>
      <c r="C37" s="7" t="s">
        <v>453</v>
      </c>
      <c r="D37" s="7"/>
      <c r="E37" s="7"/>
      <c r="F37" s="7"/>
      <c r="G37" s="7"/>
      <c r="H37" s="7"/>
      <c r="I37" s="7"/>
      <c r="J37" s="7"/>
      <c r="K37" s="7"/>
      <c r="L37" s="9" t="s">
        <v>317</v>
      </c>
      <c r="M37" s="21">
        <v>41247</v>
      </c>
      <c r="N37" s="21">
        <v>38801</v>
      </c>
      <c r="O37" s="21">
        <v>32478</v>
      </c>
      <c r="P37" s="23">
        <v>7503</v>
      </c>
      <c r="Q37" s="21">
        <v>12196</v>
      </c>
      <c r="R37" s="23">
        <v>4667</v>
      </c>
      <c r="S37" s="23">
        <v>1018</v>
      </c>
      <c r="T37" s="20">
        <v>604</v>
      </c>
      <c r="U37" s="18">
        <v>138514</v>
      </c>
    </row>
    <row r="38" spans="1:21" ht="16.5" customHeight="1" x14ac:dyDescent="0.25">
      <c r="A38" s="7" t="s">
        <v>297</v>
      </c>
      <c r="B38" s="7"/>
      <c r="C38" s="7"/>
      <c r="D38" s="7"/>
      <c r="E38" s="7"/>
      <c r="F38" s="7"/>
      <c r="G38" s="7"/>
      <c r="H38" s="7"/>
      <c r="I38" s="7"/>
      <c r="J38" s="7"/>
      <c r="K38" s="7"/>
      <c r="L38" s="9"/>
      <c r="M38" s="10"/>
      <c r="N38" s="10"/>
      <c r="O38" s="10"/>
      <c r="P38" s="10"/>
      <c r="Q38" s="10"/>
      <c r="R38" s="10"/>
      <c r="S38" s="10"/>
      <c r="T38" s="10"/>
      <c r="U38" s="10"/>
    </row>
    <row r="39" spans="1:21" ht="16.5" customHeight="1" x14ac:dyDescent="0.25">
      <c r="A39" s="7"/>
      <c r="B39" s="7" t="s">
        <v>604</v>
      </c>
      <c r="C39" s="7"/>
      <c r="D39" s="7"/>
      <c r="E39" s="7"/>
      <c r="F39" s="7"/>
      <c r="G39" s="7"/>
      <c r="H39" s="7"/>
      <c r="I39" s="7"/>
      <c r="J39" s="7"/>
      <c r="K39" s="7"/>
      <c r="L39" s="9"/>
      <c r="M39" s="10"/>
      <c r="N39" s="10"/>
      <c r="O39" s="10"/>
      <c r="P39" s="10"/>
      <c r="Q39" s="10"/>
      <c r="R39" s="10"/>
      <c r="S39" s="10"/>
      <c r="T39" s="10"/>
      <c r="U39" s="10"/>
    </row>
    <row r="40" spans="1:21" ht="16.5" customHeight="1" x14ac:dyDescent="0.25">
      <c r="A40" s="7"/>
      <c r="B40" s="7"/>
      <c r="C40" s="7" t="s">
        <v>451</v>
      </c>
      <c r="D40" s="7"/>
      <c r="E40" s="7"/>
      <c r="F40" s="7"/>
      <c r="G40" s="7"/>
      <c r="H40" s="7"/>
      <c r="I40" s="7"/>
      <c r="J40" s="7"/>
      <c r="K40" s="7"/>
      <c r="L40" s="9" t="s">
        <v>317</v>
      </c>
      <c r="M40" s="18">
        <v>201751</v>
      </c>
      <c r="N40" s="18">
        <v>158546</v>
      </c>
      <c r="O40" s="18">
        <v>127412</v>
      </c>
      <c r="P40" s="21">
        <v>67387</v>
      </c>
      <c r="Q40" s="21">
        <v>43717</v>
      </c>
      <c r="R40" s="21">
        <v>13809</v>
      </c>
      <c r="S40" s="21">
        <v>10467</v>
      </c>
      <c r="T40" s="23">
        <v>8938</v>
      </c>
      <c r="U40" s="18">
        <v>632027</v>
      </c>
    </row>
    <row r="41" spans="1:21" ht="16.5" customHeight="1" x14ac:dyDescent="0.25">
      <c r="A41" s="7"/>
      <c r="B41" s="7"/>
      <c r="C41" s="7" t="s">
        <v>452</v>
      </c>
      <c r="D41" s="7"/>
      <c r="E41" s="7"/>
      <c r="F41" s="7"/>
      <c r="G41" s="7"/>
      <c r="H41" s="7"/>
      <c r="I41" s="7"/>
      <c r="J41" s="7"/>
      <c r="K41" s="7"/>
      <c r="L41" s="9" t="s">
        <v>317</v>
      </c>
      <c r="M41" s="18">
        <v>226257</v>
      </c>
      <c r="N41" s="18">
        <v>178364</v>
      </c>
      <c r="O41" s="18">
        <v>144571</v>
      </c>
      <c r="P41" s="21">
        <v>74195</v>
      </c>
      <c r="Q41" s="21">
        <v>49146</v>
      </c>
      <c r="R41" s="21">
        <v>15804</v>
      </c>
      <c r="S41" s="21">
        <v>11767</v>
      </c>
      <c r="T41" s="23">
        <v>9225</v>
      </c>
      <c r="U41" s="18">
        <v>709328</v>
      </c>
    </row>
    <row r="42" spans="1:21" ht="16.5" customHeight="1" x14ac:dyDescent="0.25">
      <c r="A42" s="7"/>
      <c r="B42" s="7"/>
      <c r="C42" s="7" t="s">
        <v>453</v>
      </c>
      <c r="D42" s="7"/>
      <c r="E42" s="7"/>
      <c r="F42" s="7"/>
      <c r="G42" s="7"/>
      <c r="H42" s="7"/>
      <c r="I42" s="7"/>
      <c r="J42" s="7"/>
      <c r="K42" s="7"/>
      <c r="L42" s="9" t="s">
        <v>317</v>
      </c>
      <c r="M42" s="18">
        <v>428008</v>
      </c>
      <c r="N42" s="18">
        <v>336910</v>
      </c>
      <c r="O42" s="18">
        <v>271983</v>
      </c>
      <c r="P42" s="18">
        <v>141581</v>
      </c>
      <c r="Q42" s="21">
        <v>92863</v>
      </c>
      <c r="R42" s="21">
        <v>29613</v>
      </c>
      <c r="S42" s="21">
        <v>22234</v>
      </c>
      <c r="T42" s="21">
        <v>18163</v>
      </c>
      <c r="U42" s="25">
        <v>1341355</v>
      </c>
    </row>
    <row r="43" spans="1:21" ht="16.5" customHeight="1" x14ac:dyDescent="0.25">
      <c r="A43" s="7" t="s">
        <v>121</v>
      </c>
      <c r="B43" s="7"/>
      <c r="C43" s="7"/>
      <c r="D43" s="7"/>
      <c r="E43" s="7"/>
      <c r="F43" s="7"/>
      <c r="G43" s="7"/>
      <c r="H43" s="7"/>
      <c r="I43" s="7"/>
      <c r="J43" s="7"/>
      <c r="K43" s="7"/>
      <c r="L43" s="9"/>
      <c r="M43" s="10"/>
      <c r="N43" s="10"/>
      <c r="O43" s="10"/>
      <c r="P43" s="10"/>
      <c r="Q43" s="10"/>
      <c r="R43" s="10"/>
      <c r="S43" s="10"/>
      <c r="T43" s="10"/>
      <c r="U43" s="10"/>
    </row>
    <row r="44" spans="1:21" ht="16.5" customHeight="1" x14ac:dyDescent="0.25">
      <c r="A44" s="7"/>
      <c r="B44" s="7" t="s">
        <v>605</v>
      </c>
      <c r="C44" s="7"/>
      <c r="D44" s="7"/>
      <c r="E44" s="7"/>
      <c r="F44" s="7"/>
      <c r="G44" s="7"/>
      <c r="H44" s="7"/>
      <c r="I44" s="7"/>
      <c r="J44" s="7"/>
      <c r="K44" s="7"/>
      <c r="L44" s="9"/>
      <c r="M44" s="10"/>
      <c r="N44" s="10"/>
      <c r="O44" s="10"/>
      <c r="P44" s="10"/>
      <c r="Q44" s="10"/>
      <c r="R44" s="10"/>
      <c r="S44" s="10"/>
      <c r="T44" s="10"/>
      <c r="U44" s="10"/>
    </row>
    <row r="45" spans="1:21" ht="16.5" customHeight="1" x14ac:dyDescent="0.25">
      <c r="A45" s="7"/>
      <c r="B45" s="7"/>
      <c r="C45" s="7" t="s">
        <v>451</v>
      </c>
      <c r="D45" s="7"/>
      <c r="E45" s="7"/>
      <c r="F45" s="7"/>
      <c r="G45" s="7"/>
      <c r="H45" s="7"/>
      <c r="I45" s="7"/>
      <c r="J45" s="7"/>
      <c r="K45" s="7"/>
      <c r="L45" s="9" t="s">
        <v>216</v>
      </c>
      <c r="M45" s="32">
        <v>10.4</v>
      </c>
      <c r="N45" s="32">
        <v>12.1</v>
      </c>
      <c r="O45" s="32">
        <v>13.6</v>
      </c>
      <c r="P45" s="31">
        <v>6.1</v>
      </c>
      <c r="Q45" s="32">
        <v>15.1</v>
      </c>
      <c r="R45" s="32">
        <v>17.899999999999999</v>
      </c>
      <c r="S45" s="31">
        <v>5.0999999999999996</v>
      </c>
      <c r="T45" s="31">
        <v>3.7</v>
      </c>
      <c r="U45" s="32">
        <v>11.3</v>
      </c>
    </row>
    <row r="46" spans="1:21" ht="16.5" customHeight="1" x14ac:dyDescent="0.25">
      <c r="A46" s="7"/>
      <c r="B46" s="7"/>
      <c r="C46" s="7" t="s">
        <v>452</v>
      </c>
      <c r="D46" s="7"/>
      <c r="E46" s="7"/>
      <c r="F46" s="7"/>
      <c r="G46" s="7"/>
      <c r="H46" s="7"/>
      <c r="I46" s="7"/>
      <c r="J46" s="7"/>
      <c r="K46" s="7"/>
      <c r="L46" s="9" t="s">
        <v>216</v>
      </c>
      <c r="M46" s="31">
        <v>8.9</v>
      </c>
      <c r="N46" s="32">
        <v>11</v>
      </c>
      <c r="O46" s="32">
        <v>10.5</v>
      </c>
      <c r="P46" s="31">
        <v>4.5999999999999996</v>
      </c>
      <c r="Q46" s="32">
        <v>11.4</v>
      </c>
      <c r="R46" s="32">
        <v>13.9</v>
      </c>
      <c r="S46" s="31">
        <v>4.2</v>
      </c>
      <c r="T46" s="31">
        <v>3</v>
      </c>
      <c r="U46" s="31">
        <v>9.4</v>
      </c>
    </row>
    <row r="47" spans="1:21" ht="16.5" customHeight="1" x14ac:dyDescent="0.25">
      <c r="A47" s="7"/>
      <c r="B47" s="7"/>
      <c r="C47" s="7" t="s">
        <v>453</v>
      </c>
      <c r="D47" s="7"/>
      <c r="E47" s="7"/>
      <c r="F47" s="7"/>
      <c r="G47" s="7"/>
      <c r="H47" s="7"/>
      <c r="I47" s="7"/>
      <c r="J47" s="7"/>
      <c r="K47" s="7"/>
      <c r="L47" s="9" t="s">
        <v>216</v>
      </c>
      <c r="M47" s="31">
        <v>9.6</v>
      </c>
      <c r="N47" s="32">
        <v>11.5</v>
      </c>
      <c r="O47" s="32">
        <v>11.9</v>
      </c>
      <c r="P47" s="31">
        <v>5.3</v>
      </c>
      <c r="Q47" s="32">
        <v>13.1</v>
      </c>
      <c r="R47" s="32">
        <v>15.8</v>
      </c>
      <c r="S47" s="31">
        <v>4.5999999999999996</v>
      </c>
      <c r="T47" s="31">
        <v>3.3</v>
      </c>
      <c r="U47" s="32">
        <v>10.3</v>
      </c>
    </row>
    <row r="48" spans="1:21" ht="16.5" customHeight="1" x14ac:dyDescent="0.25">
      <c r="A48" s="7" t="s">
        <v>122</v>
      </c>
      <c r="B48" s="7"/>
      <c r="C48" s="7"/>
      <c r="D48" s="7"/>
      <c r="E48" s="7"/>
      <c r="F48" s="7"/>
      <c r="G48" s="7"/>
      <c r="H48" s="7"/>
      <c r="I48" s="7"/>
      <c r="J48" s="7"/>
      <c r="K48" s="7"/>
      <c r="L48" s="9"/>
      <c r="M48" s="10"/>
      <c r="N48" s="10"/>
      <c r="O48" s="10"/>
      <c r="P48" s="10"/>
      <c r="Q48" s="10"/>
      <c r="R48" s="10"/>
      <c r="S48" s="10"/>
      <c r="T48" s="10"/>
      <c r="U48" s="10"/>
    </row>
    <row r="49" spans="1:21" ht="16.5" customHeight="1" x14ac:dyDescent="0.25">
      <c r="A49" s="7"/>
      <c r="B49" s="7" t="s">
        <v>610</v>
      </c>
      <c r="C49" s="7"/>
      <c r="D49" s="7"/>
      <c r="E49" s="7"/>
      <c r="F49" s="7"/>
      <c r="G49" s="7"/>
      <c r="H49" s="7"/>
      <c r="I49" s="7"/>
      <c r="J49" s="7"/>
      <c r="K49" s="7"/>
      <c r="L49" s="9"/>
      <c r="M49" s="10"/>
      <c r="N49" s="10"/>
      <c r="O49" s="10"/>
      <c r="P49" s="10"/>
      <c r="Q49" s="10"/>
      <c r="R49" s="10"/>
      <c r="S49" s="10"/>
      <c r="T49" s="10"/>
      <c r="U49" s="10"/>
    </row>
    <row r="50" spans="1:21" ht="16.5" customHeight="1" x14ac:dyDescent="0.25">
      <c r="A50" s="7"/>
      <c r="B50" s="7"/>
      <c r="C50" s="7" t="s">
        <v>451</v>
      </c>
      <c r="D50" s="7"/>
      <c r="E50" s="7"/>
      <c r="F50" s="7"/>
      <c r="G50" s="7"/>
      <c r="H50" s="7"/>
      <c r="I50" s="7"/>
      <c r="J50" s="7"/>
      <c r="K50" s="7"/>
      <c r="L50" s="9" t="s">
        <v>317</v>
      </c>
      <c r="M50" s="21">
        <v>18490</v>
      </c>
      <c r="N50" s="21">
        <v>17438</v>
      </c>
      <c r="O50" s="21">
        <v>15249</v>
      </c>
      <c r="P50" s="23">
        <v>3234</v>
      </c>
      <c r="Q50" s="23">
        <v>5854</v>
      </c>
      <c r="R50" s="23">
        <v>2070</v>
      </c>
      <c r="S50" s="20">
        <v>505</v>
      </c>
      <c r="T50" s="20">
        <v>318</v>
      </c>
      <c r="U50" s="21">
        <v>63158</v>
      </c>
    </row>
    <row r="51" spans="1:21" ht="16.5" customHeight="1" x14ac:dyDescent="0.25">
      <c r="A51" s="7"/>
      <c r="B51" s="7"/>
      <c r="C51" s="7" t="s">
        <v>452</v>
      </c>
      <c r="D51" s="7"/>
      <c r="E51" s="7"/>
      <c r="F51" s="7"/>
      <c r="G51" s="7"/>
      <c r="H51" s="7"/>
      <c r="I51" s="7"/>
      <c r="J51" s="7"/>
      <c r="K51" s="7"/>
      <c r="L51" s="9" t="s">
        <v>317</v>
      </c>
      <c r="M51" s="21">
        <v>17340</v>
      </c>
      <c r="N51" s="21">
        <v>17259</v>
      </c>
      <c r="O51" s="21">
        <v>12823</v>
      </c>
      <c r="P51" s="23">
        <v>2717</v>
      </c>
      <c r="Q51" s="23">
        <v>4956</v>
      </c>
      <c r="R51" s="23">
        <v>1796</v>
      </c>
      <c r="S51" s="20">
        <v>415</v>
      </c>
      <c r="T51" s="20">
        <v>233</v>
      </c>
      <c r="U51" s="21">
        <v>57539</v>
      </c>
    </row>
    <row r="52" spans="1:21" ht="16.5" customHeight="1" x14ac:dyDescent="0.25">
      <c r="A52" s="7"/>
      <c r="B52" s="7"/>
      <c r="C52" s="7" t="s">
        <v>453</v>
      </c>
      <c r="D52" s="7"/>
      <c r="E52" s="7"/>
      <c r="F52" s="7"/>
      <c r="G52" s="7"/>
      <c r="H52" s="7"/>
      <c r="I52" s="7"/>
      <c r="J52" s="7"/>
      <c r="K52" s="7"/>
      <c r="L52" s="9" t="s">
        <v>317</v>
      </c>
      <c r="M52" s="21">
        <v>35830</v>
      </c>
      <c r="N52" s="21">
        <v>34697</v>
      </c>
      <c r="O52" s="21">
        <v>28072</v>
      </c>
      <c r="P52" s="23">
        <v>5951</v>
      </c>
      <c r="Q52" s="21">
        <v>10810</v>
      </c>
      <c r="R52" s="23">
        <v>3866</v>
      </c>
      <c r="S52" s="20">
        <v>920</v>
      </c>
      <c r="T52" s="20">
        <v>551</v>
      </c>
      <c r="U52" s="18">
        <v>120697</v>
      </c>
    </row>
    <row r="53" spans="1:21" ht="16.5" customHeight="1" x14ac:dyDescent="0.25">
      <c r="A53" s="7" t="s">
        <v>423</v>
      </c>
      <c r="B53" s="7"/>
      <c r="C53" s="7"/>
      <c r="D53" s="7"/>
      <c r="E53" s="7"/>
      <c r="F53" s="7"/>
      <c r="G53" s="7"/>
      <c r="H53" s="7"/>
      <c r="I53" s="7"/>
      <c r="J53" s="7"/>
      <c r="K53" s="7"/>
      <c r="L53" s="9"/>
      <c r="M53" s="10"/>
      <c r="N53" s="10"/>
      <c r="O53" s="10"/>
      <c r="P53" s="10"/>
      <c r="Q53" s="10"/>
      <c r="R53" s="10"/>
      <c r="S53" s="10"/>
      <c r="T53" s="10"/>
      <c r="U53" s="10"/>
    </row>
    <row r="54" spans="1:21" ht="16.5" customHeight="1" x14ac:dyDescent="0.25">
      <c r="A54" s="7"/>
      <c r="B54" s="7" t="s">
        <v>604</v>
      </c>
      <c r="C54" s="7"/>
      <c r="D54" s="7"/>
      <c r="E54" s="7"/>
      <c r="F54" s="7"/>
      <c r="G54" s="7"/>
      <c r="H54" s="7"/>
      <c r="I54" s="7"/>
      <c r="J54" s="7"/>
      <c r="K54" s="7"/>
      <c r="L54" s="9"/>
      <c r="M54" s="10"/>
      <c r="N54" s="10"/>
      <c r="O54" s="10"/>
      <c r="P54" s="10"/>
      <c r="Q54" s="10"/>
      <c r="R54" s="10"/>
      <c r="S54" s="10"/>
      <c r="T54" s="10"/>
      <c r="U54" s="10"/>
    </row>
    <row r="55" spans="1:21" ht="16.5" customHeight="1" x14ac:dyDescent="0.25">
      <c r="A55" s="7"/>
      <c r="B55" s="7"/>
      <c r="C55" s="7" t="s">
        <v>451</v>
      </c>
      <c r="D55" s="7"/>
      <c r="E55" s="7"/>
      <c r="F55" s="7"/>
      <c r="G55" s="7"/>
      <c r="H55" s="7"/>
      <c r="I55" s="7"/>
      <c r="J55" s="7"/>
      <c r="K55" s="7"/>
      <c r="L55" s="9" t="s">
        <v>317</v>
      </c>
      <c r="M55" s="18">
        <v>207755</v>
      </c>
      <c r="N55" s="18">
        <v>161935</v>
      </c>
      <c r="O55" s="18">
        <v>131193</v>
      </c>
      <c r="P55" s="21">
        <v>69971</v>
      </c>
      <c r="Q55" s="21">
        <v>45446</v>
      </c>
      <c r="R55" s="21">
        <v>14345</v>
      </c>
      <c r="S55" s="21">
        <v>10718</v>
      </c>
      <c r="T55" s="23">
        <v>9267</v>
      </c>
      <c r="U55" s="18">
        <v>650630</v>
      </c>
    </row>
    <row r="56" spans="1:21" ht="16.5" customHeight="1" x14ac:dyDescent="0.25">
      <c r="A56" s="7"/>
      <c r="B56" s="7"/>
      <c r="C56" s="7" t="s">
        <v>452</v>
      </c>
      <c r="D56" s="7"/>
      <c r="E56" s="7"/>
      <c r="F56" s="7"/>
      <c r="G56" s="7"/>
      <c r="H56" s="7"/>
      <c r="I56" s="7"/>
      <c r="J56" s="7"/>
      <c r="K56" s="7"/>
      <c r="L56" s="9" t="s">
        <v>317</v>
      </c>
      <c r="M56" s="18">
        <v>228800</v>
      </c>
      <c r="N56" s="18">
        <v>179065</v>
      </c>
      <c r="O56" s="18">
        <v>145461</v>
      </c>
      <c r="P56" s="21">
        <v>75244</v>
      </c>
      <c r="Q56" s="21">
        <v>50023</v>
      </c>
      <c r="R56" s="21">
        <v>16058</v>
      </c>
      <c r="S56" s="21">
        <v>11838</v>
      </c>
      <c r="T56" s="23">
        <v>9355</v>
      </c>
      <c r="U56" s="18">
        <v>715844</v>
      </c>
    </row>
    <row r="57" spans="1:21" ht="16.5" customHeight="1" x14ac:dyDescent="0.25">
      <c r="A57" s="7"/>
      <c r="B57" s="7"/>
      <c r="C57" s="7" t="s">
        <v>453</v>
      </c>
      <c r="D57" s="7"/>
      <c r="E57" s="7"/>
      <c r="F57" s="7"/>
      <c r="G57" s="7"/>
      <c r="H57" s="7"/>
      <c r="I57" s="7"/>
      <c r="J57" s="7"/>
      <c r="K57" s="7"/>
      <c r="L57" s="9" t="s">
        <v>317</v>
      </c>
      <c r="M57" s="18">
        <v>436555</v>
      </c>
      <c r="N57" s="18">
        <v>341000</v>
      </c>
      <c r="O57" s="18">
        <v>276655</v>
      </c>
      <c r="P57" s="18">
        <v>145215</v>
      </c>
      <c r="Q57" s="21">
        <v>95469</v>
      </c>
      <c r="R57" s="21">
        <v>30403</v>
      </c>
      <c r="S57" s="21">
        <v>22556</v>
      </c>
      <c r="T57" s="21">
        <v>18622</v>
      </c>
      <c r="U57" s="25">
        <v>1366475</v>
      </c>
    </row>
    <row r="58" spans="1:21" ht="16.5" customHeight="1" x14ac:dyDescent="0.25">
      <c r="A58" s="7" t="s">
        <v>122</v>
      </c>
      <c r="B58" s="7"/>
      <c r="C58" s="7"/>
      <c r="D58" s="7"/>
      <c r="E58" s="7"/>
      <c r="F58" s="7"/>
      <c r="G58" s="7"/>
      <c r="H58" s="7"/>
      <c r="I58" s="7"/>
      <c r="J58" s="7"/>
      <c r="K58" s="7"/>
      <c r="L58" s="9"/>
      <c r="M58" s="10"/>
      <c r="N58" s="10"/>
      <c r="O58" s="10"/>
      <c r="P58" s="10"/>
      <c r="Q58" s="10"/>
      <c r="R58" s="10"/>
      <c r="S58" s="10"/>
      <c r="T58" s="10"/>
      <c r="U58" s="10"/>
    </row>
    <row r="59" spans="1:21" ht="16.5" customHeight="1" x14ac:dyDescent="0.25">
      <c r="A59" s="7"/>
      <c r="B59" s="7" t="s">
        <v>605</v>
      </c>
      <c r="C59" s="7"/>
      <c r="D59" s="7"/>
      <c r="E59" s="7"/>
      <c r="F59" s="7"/>
      <c r="G59" s="7"/>
      <c r="H59" s="7"/>
      <c r="I59" s="7"/>
      <c r="J59" s="7"/>
      <c r="K59" s="7"/>
      <c r="L59" s="9"/>
      <c r="M59" s="10"/>
      <c r="N59" s="10"/>
      <c r="O59" s="10"/>
      <c r="P59" s="10"/>
      <c r="Q59" s="10"/>
      <c r="R59" s="10"/>
      <c r="S59" s="10"/>
      <c r="T59" s="10"/>
      <c r="U59" s="10"/>
    </row>
    <row r="60" spans="1:21" ht="16.5" customHeight="1" x14ac:dyDescent="0.25">
      <c r="A60" s="7"/>
      <c r="B60" s="7"/>
      <c r="C60" s="7" t="s">
        <v>451</v>
      </c>
      <c r="D60" s="7"/>
      <c r="E60" s="7"/>
      <c r="F60" s="7"/>
      <c r="G60" s="7"/>
      <c r="H60" s="7"/>
      <c r="I60" s="7"/>
      <c r="J60" s="7"/>
      <c r="K60" s="7"/>
      <c r="L60" s="9" t="s">
        <v>216</v>
      </c>
      <c r="M60" s="31">
        <v>8.9</v>
      </c>
      <c r="N60" s="32">
        <v>10.8</v>
      </c>
      <c r="O60" s="32">
        <v>11.6</v>
      </c>
      <c r="P60" s="31">
        <v>4.5999999999999996</v>
      </c>
      <c r="Q60" s="32">
        <v>12.9</v>
      </c>
      <c r="R60" s="32">
        <v>14.4</v>
      </c>
      <c r="S60" s="31">
        <v>4.7</v>
      </c>
      <c r="T60" s="31">
        <v>3.4</v>
      </c>
      <c r="U60" s="31">
        <v>9.6999999999999993</v>
      </c>
    </row>
    <row r="61" spans="1:21" ht="16.5" customHeight="1" x14ac:dyDescent="0.25">
      <c r="A61" s="7"/>
      <c r="B61" s="7"/>
      <c r="C61" s="7" t="s">
        <v>452</v>
      </c>
      <c r="D61" s="7"/>
      <c r="E61" s="7"/>
      <c r="F61" s="7"/>
      <c r="G61" s="7"/>
      <c r="H61" s="7"/>
      <c r="I61" s="7"/>
      <c r="J61" s="7"/>
      <c r="K61" s="7"/>
      <c r="L61" s="9" t="s">
        <v>216</v>
      </c>
      <c r="M61" s="31">
        <v>7.6</v>
      </c>
      <c r="N61" s="31">
        <v>9.6</v>
      </c>
      <c r="O61" s="31">
        <v>8.8000000000000007</v>
      </c>
      <c r="P61" s="31">
        <v>3.6</v>
      </c>
      <c r="Q61" s="31">
        <v>9.9</v>
      </c>
      <c r="R61" s="32">
        <v>11.2</v>
      </c>
      <c r="S61" s="31">
        <v>3.5</v>
      </c>
      <c r="T61" s="31">
        <v>2.5</v>
      </c>
      <c r="U61" s="31">
        <v>8</v>
      </c>
    </row>
    <row r="62" spans="1:21" ht="16.5" customHeight="1" x14ac:dyDescent="0.25">
      <c r="A62" s="7"/>
      <c r="B62" s="7"/>
      <c r="C62" s="7" t="s">
        <v>453</v>
      </c>
      <c r="D62" s="7"/>
      <c r="E62" s="7"/>
      <c r="F62" s="7"/>
      <c r="G62" s="7"/>
      <c r="H62" s="7"/>
      <c r="I62" s="7"/>
      <c r="J62" s="7"/>
      <c r="K62" s="7"/>
      <c r="L62" s="9" t="s">
        <v>216</v>
      </c>
      <c r="M62" s="31">
        <v>8.1999999999999993</v>
      </c>
      <c r="N62" s="32">
        <v>10.199999999999999</v>
      </c>
      <c r="O62" s="32">
        <v>10.1</v>
      </c>
      <c r="P62" s="31">
        <v>4.0999999999999996</v>
      </c>
      <c r="Q62" s="32">
        <v>11.3</v>
      </c>
      <c r="R62" s="32">
        <v>12.7</v>
      </c>
      <c r="S62" s="31">
        <v>4.0999999999999996</v>
      </c>
      <c r="T62" s="31">
        <v>3</v>
      </c>
      <c r="U62" s="31">
        <v>8.8000000000000007</v>
      </c>
    </row>
    <row r="63" spans="1:21" ht="16.5" customHeight="1" x14ac:dyDescent="0.25">
      <c r="A63" s="7" t="s">
        <v>123</v>
      </c>
      <c r="B63" s="7"/>
      <c r="C63" s="7"/>
      <c r="D63" s="7"/>
      <c r="E63" s="7"/>
      <c r="F63" s="7"/>
      <c r="G63" s="7"/>
      <c r="H63" s="7"/>
      <c r="I63" s="7"/>
      <c r="J63" s="7"/>
      <c r="K63" s="7"/>
      <c r="L63" s="9"/>
      <c r="M63" s="10"/>
      <c r="N63" s="10"/>
      <c r="O63" s="10"/>
      <c r="P63" s="10"/>
      <c r="Q63" s="10"/>
      <c r="R63" s="10"/>
      <c r="S63" s="10"/>
      <c r="T63" s="10"/>
      <c r="U63" s="10"/>
    </row>
    <row r="64" spans="1:21" ht="16.5" customHeight="1" x14ac:dyDescent="0.25">
      <c r="A64" s="7"/>
      <c r="B64" s="7" t="s">
        <v>610</v>
      </c>
      <c r="C64" s="7"/>
      <c r="D64" s="7"/>
      <c r="E64" s="7"/>
      <c r="F64" s="7"/>
      <c r="G64" s="7"/>
      <c r="H64" s="7"/>
      <c r="I64" s="7"/>
      <c r="J64" s="7"/>
      <c r="K64" s="7"/>
      <c r="L64" s="9"/>
      <c r="M64" s="10"/>
      <c r="N64" s="10"/>
      <c r="O64" s="10"/>
      <c r="P64" s="10"/>
      <c r="Q64" s="10"/>
      <c r="R64" s="10"/>
      <c r="S64" s="10"/>
      <c r="T64" s="10"/>
      <c r="U64" s="10"/>
    </row>
    <row r="65" spans="1:21" ht="16.5" customHeight="1" x14ac:dyDescent="0.25">
      <c r="A65" s="7"/>
      <c r="B65" s="7"/>
      <c r="C65" s="7" t="s">
        <v>451</v>
      </c>
      <c r="D65" s="7"/>
      <c r="E65" s="7"/>
      <c r="F65" s="7"/>
      <c r="G65" s="7"/>
      <c r="H65" s="7"/>
      <c r="I65" s="7"/>
      <c r="J65" s="7"/>
      <c r="K65" s="7"/>
      <c r="L65" s="9" t="s">
        <v>317</v>
      </c>
      <c r="M65" s="21">
        <v>20303</v>
      </c>
      <c r="N65" s="21">
        <v>18590</v>
      </c>
      <c r="O65" s="21">
        <v>15576</v>
      </c>
      <c r="P65" s="23">
        <v>3827</v>
      </c>
      <c r="Q65" s="23">
        <v>5483</v>
      </c>
      <c r="R65" s="23">
        <v>2008</v>
      </c>
      <c r="S65" s="20">
        <v>464</v>
      </c>
      <c r="T65" s="20">
        <v>300</v>
      </c>
      <c r="U65" s="21">
        <v>66551</v>
      </c>
    </row>
    <row r="66" spans="1:21" ht="16.5" customHeight="1" x14ac:dyDescent="0.25">
      <c r="A66" s="7"/>
      <c r="B66" s="7"/>
      <c r="C66" s="7" t="s">
        <v>452</v>
      </c>
      <c r="D66" s="7"/>
      <c r="E66" s="7"/>
      <c r="F66" s="7"/>
      <c r="G66" s="7"/>
      <c r="H66" s="7"/>
      <c r="I66" s="7"/>
      <c r="J66" s="7"/>
      <c r="K66" s="7"/>
      <c r="L66" s="9" t="s">
        <v>317</v>
      </c>
      <c r="M66" s="21">
        <v>17974</v>
      </c>
      <c r="N66" s="21">
        <v>17577</v>
      </c>
      <c r="O66" s="21">
        <v>12593</v>
      </c>
      <c r="P66" s="23">
        <v>3260</v>
      </c>
      <c r="Q66" s="23">
        <v>4913</v>
      </c>
      <c r="R66" s="23">
        <v>1625</v>
      </c>
      <c r="S66" s="20">
        <v>381</v>
      </c>
      <c r="T66" s="20">
        <v>208</v>
      </c>
      <c r="U66" s="21">
        <v>58531</v>
      </c>
    </row>
    <row r="67" spans="1:21" ht="16.5" customHeight="1" x14ac:dyDescent="0.25">
      <c r="A67" s="7"/>
      <c r="B67" s="7"/>
      <c r="C67" s="7" t="s">
        <v>453</v>
      </c>
      <c r="D67" s="7"/>
      <c r="E67" s="7"/>
      <c r="F67" s="7"/>
      <c r="G67" s="7"/>
      <c r="H67" s="7"/>
      <c r="I67" s="7"/>
      <c r="J67" s="7"/>
      <c r="K67" s="7"/>
      <c r="L67" s="9" t="s">
        <v>317</v>
      </c>
      <c r="M67" s="21">
        <v>38277</v>
      </c>
      <c r="N67" s="21">
        <v>36167</v>
      </c>
      <c r="O67" s="21">
        <v>28169</v>
      </c>
      <c r="P67" s="23">
        <v>7087</v>
      </c>
      <c r="Q67" s="21">
        <v>10396</v>
      </c>
      <c r="R67" s="23">
        <v>3633</v>
      </c>
      <c r="S67" s="20">
        <v>845</v>
      </c>
      <c r="T67" s="20">
        <v>508</v>
      </c>
      <c r="U67" s="18">
        <v>125082</v>
      </c>
    </row>
    <row r="68" spans="1:21" ht="16.5" customHeight="1" x14ac:dyDescent="0.25">
      <c r="A68" s="7" t="s">
        <v>424</v>
      </c>
      <c r="B68" s="7"/>
      <c r="C68" s="7"/>
      <c r="D68" s="7"/>
      <c r="E68" s="7"/>
      <c r="F68" s="7"/>
      <c r="G68" s="7"/>
      <c r="H68" s="7"/>
      <c r="I68" s="7"/>
      <c r="J68" s="7"/>
      <c r="K68" s="7"/>
      <c r="L68" s="9"/>
      <c r="M68" s="10"/>
      <c r="N68" s="10"/>
      <c r="O68" s="10"/>
      <c r="P68" s="10"/>
      <c r="Q68" s="10"/>
      <c r="R68" s="10"/>
      <c r="S68" s="10"/>
      <c r="T68" s="10"/>
      <c r="U68" s="10"/>
    </row>
    <row r="69" spans="1:21" ht="16.5" customHeight="1" x14ac:dyDescent="0.25">
      <c r="A69" s="7"/>
      <c r="B69" s="7" t="s">
        <v>604</v>
      </c>
      <c r="C69" s="7"/>
      <c r="D69" s="7"/>
      <c r="E69" s="7"/>
      <c r="F69" s="7"/>
      <c r="G69" s="7"/>
      <c r="H69" s="7"/>
      <c r="I69" s="7"/>
      <c r="J69" s="7"/>
      <c r="K69" s="7"/>
      <c r="L69" s="9"/>
      <c r="M69" s="10"/>
      <c r="N69" s="10"/>
      <c r="O69" s="10"/>
      <c r="P69" s="10"/>
      <c r="Q69" s="10"/>
      <c r="R69" s="10"/>
      <c r="S69" s="10"/>
      <c r="T69" s="10"/>
      <c r="U69" s="10"/>
    </row>
    <row r="70" spans="1:21" ht="16.5" customHeight="1" x14ac:dyDescent="0.25">
      <c r="A70" s="7"/>
      <c r="B70" s="7"/>
      <c r="C70" s="7" t="s">
        <v>451</v>
      </c>
      <c r="D70" s="7"/>
      <c r="E70" s="7"/>
      <c r="F70" s="7"/>
      <c r="G70" s="7"/>
      <c r="H70" s="7"/>
      <c r="I70" s="7"/>
      <c r="J70" s="7"/>
      <c r="K70" s="7"/>
      <c r="L70" s="9" t="s">
        <v>317</v>
      </c>
      <c r="M70" s="18">
        <v>212690</v>
      </c>
      <c r="N70" s="18">
        <v>165589</v>
      </c>
      <c r="O70" s="18">
        <v>134896</v>
      </c>
      <c r="P70" s="21">
        <v>72897</v>
      </c>
      <c r="Q70" s="21">
        <v>47346</v>
      </c>
      <c r="R70" s="21">
        <v>14877</v>
      </c>
      <c r="S70" s="21">
        <v>10988</v>
      </c>
      <c r="T70" s="23">
        <v>9439</v>
      </c>
      <c r="U70" s="18">
        <v>668720</v>
      </c>
    </row>
    <row r="71" spans="1:21" ht="16.5" customHeight="1" x14ac:dyDescent="0.25">
      <c r="A71" s="7"/>
      <c r="B71" s="7"/>
      <c r="C71" s="7" t="s">
        <v>452</v>
      </c>
      <c r="D71" s="7"/>
      <c r="E71" s="7"/>
      <c r="F71" s="7"/>
      <c r="G71" s="7"/>
      <c r="H71" s="7"/>
      <c r="I71" s="7"/>
      <c r="J71" s="7"/>
      <c r="K71" s="7"/>
      <c r="L71" s="9" t="s">
        <v>317</v>
      </c>
      <c r="M71" s="18">
        <v>230510</v>
      </c>
      <c r="N71" s="18">
        <v>179917</v>
      </c>
      <c r="O71" s="18">
        <v>146729</v>
      </c>
      <c r="P71" s="21">
        <v>76511</v>
      </c>
      <c r="Q71" s="21">
        <v>51062</v>
      </c>
      <c r="R71" s="21">
        <v>16308</v>
      </c>
      <c r="S71" s="21">
        <v>11847</v>
      </c>
      <c r="T71" s="23">
        <v>9490</v>
      </c>
      <c r="U71" s="18">
        <v>722374</v>
      </c>
    </row>
    <row r="72" spans="1:21" ht="16.5" customHeight="1" x14ac:dyDescent="0.25">
      <c r="A72" s="7"/>
      <c r="B72" s="7"/>
      <c r="C72" s="7" t="s">
        <v>453</v>
      </c>
      <c r="D72" s="7"/>
      <c r="E72" s="7"/>
      <c r="F72" s="7"/>
      <c r="G72" s="7"/>
      <c r="H72" s="7"/>
      <c r="I72" s="7"/>
      <c r="J72" s="7"/>
      <c r="K72" s="7"/>
      <c r="L72" s="9" t="s">
        <v>317</v>
      </c>
      <c r="M72" s="18">
        <v>443199</v>
      </c>
      <c r="N72" s="18">
        <v>345506</v>
      </c>
      <c r="O72" s="18">
        <v>281625</v>
      </c>
      <c r="P72" s="18">
        <v>149408</v>
      </c>
      <c r="Q72" s="21">
        <v>98408</v>
      </c>
      <c r="R72" s="21">
        <v>31185</v>
      </c>
      <c r="S72" s="21">
        <v>22835</v>
      </c>
      <c r="T72" s="21">
        <v>18928</v>
      </c>
      <c r="U72" s="25">
        <v>1391095</v>
      </c>
    </row>
    <row r="73" spans="1:21" ht="16.5" customHeight="1" x14ac:dyDescent="0.25">
      <c r="A73" s="7" t="s">
        <v>123</v>
      </c>
      <c r="B73" s="7"/>
      <c r="C73" s="7"/>
      <c r="D73" s="7"/>
      <c r="E73" s="7"/>
      <c r="F73" s="7"/>
      <c r="G73" s="7"/>
      <c r="H73" s="7"/>
      <c r="I73" s="7"/>
      <c r="J73" s="7"/>
      <c r="K73" s="7"/>
      <c r="L73" s="9"/>
      <c r="M73" s="10"/>
      <c r="N73" s="10"/>
      <c r="O73" s="10"/>
      <c r="P73" s="10"/>
      <c r="Q73" s="10"/>
      <c r="R73" s="10"/>
      <c r="S73" s="10"/>
      <c r="T73" s="10"/>
      <c r="U73" s="10"/>
    </row>
    <row r="74" spans="1:21" ht="16.5" customHeight="1" x14ac:dyDescent="0.25">
      <c r="A74" s="7"/>
      <c r="B74" s="7" t="s">
        <v>605</v>
      </c>
      <c r="C74" s="7"/>
      <c r="D74" s="7"/>
      <c r="E74" s="7"/>
      <c r="F74" s="7"/>
      <c r="G74" s="7"/>
      <c r="H74" s="7"/>
      <c r="I74" s="7"/>
      <c r="J74" s="7"/>
      <c r="K74" s="7"/>
      <c r="L74" s="9"/>
      <c r="M74" s="10"/>
      <c r="N74" s="10"/>
      <c r="O74" s="10"/>
      <c r="P74" s="10"/>
      <c r="Q74" s="10"/>
      <c r="R74" s="10"/>
      <c r="S74" s="10"/>
      <c r="T74" s="10"/>
      <c r="U74" s="10"/>
    </row>
    <row r="75" spans="1:21" ht="16.5" customHeight="1" x14ac:dyDescent="0.25">
      <c r="A75" s="7"/>
      <c r="B75" s="7"/>
      <c r="C75" s="7" t="s">
        <v>451</v>
      </c>
      <c r="D75" s="7"/>
      <c r="E75" s="7"/>
      <c r="F75" s="7"/>
      <c r="G75" s="7"/>
      <c r="H75" s="7"/>
      <c r="I75" s="7"/>
      <c r="J75" s="7"/>
      <c r="K75" s="7"/>
      <c r="L75" s="9" t="s">
        <v>216</v>
      </c>
      <c r="M75" s="31">
        <v>9.5</v>
      </c>
      <c r="N75" s="32">
        <v>11.2</v>
      </c>
      <c r="O75" s="32">
        <v>11.5</v>
      </c>
      <c r="P75" s="31">
        <v>5.2</v>
      </c>
      <c r="Q75" s="32">
        <v>11.6</v>
      </c>
      <c r="R75" s="32">
        <v>13.5</v>
      </c>
      <c r="S75" s="31">
        <v>4.2</v>
      </c>
      <c r="T75" s="31">
        <v>3.2</v>
      </c>
      <c r="U75" s="32">
        <v>10</v>
      </c>
    </row>
    <row r="76" spans="1:21" ht="16.5" customHeight="1" x14ac:dyDescent="0.25">
      <c r="A76" s="7"/>
      <c r="B76" s="7"/>
      <c r="C76" s="7" t="s">
        <v>452</v>
      </c>
      <c r="D76" s="7"/>
      <c r="E76" s="7"/>
      <c r="F76" s="7"/>
      <c r="G76" s="7"/>
      <c r="H76" s="7"/>
      <c r="I76" s="7"/>
      <c r="J76" s="7"/>
      <c r="K76" s="7"/>
      <c r="L76" s="9" t="s">
        <v>216</v>
      </c>
      <c r="M76" s="31">
        <v>7.8</v>
      </c>
      <c r="N76" s="31">
        <v>9.8000000000000007</v>
      </c>
      <c r="O76" s="31">
        <v>8.6</v>
      </c>
      <c r="P76" s="31">
        <v>4.3</v>
      </c>
      <c r="Q76" s="31">
        <v>9.6</v>
      </c>
      <c r="R76" s="32">
        <v>10</v>
      </c>
      <c r="S76" s="31">
        <v>3.2</v>
      </c>
      <c r="T76" s="31">
        <v>2.2000000000000002</v>
      </c>
      <c r="U76" s="31">
        <v>8.1</v>
      </c>
    </row>
    <row r="77" spans="1:21" ht="16.5" customHeight="1" x14ac:dyDescent="0.25">
      <c r="A77" s="7"/>
      <c r="B77" s="7"/>
      <c r="C77" s="7" t="s">
        <v>453</v>
      </c>
      <c r="D77" s="7"/>
      <c r="E77" s="7"/>
      <c r="F77" s="7"/>
      <c r="G77" s="7"/>
      <c r="H77" s="7"/>
      <c r="I77" s="7"/>
      <c r="J77" s="7"/>
      <c r="K77" s="7"/>
      <c r="L77" s="9" t="s">
        <v>216</v>
      </c>
      <c r="M77" s="31">
        <v>8.6</v>
      </c>
      <c r="N77" s="32">
        <v>10.5</v>
      </c>
      <c r="O77" s="32">
        <v>10</v>
      </c>
      <c r="P77" s="31">
        <v>4.7</v>
      </c>
      <c r="Q77" s="32">
        <v>10.6</v>
      </c>
      <c r="R77" s="32">
        <v>11.6</v>
      </c>
      <c r="S77" s="31">
        <v>3.7</v>
      </c>
      <c r="T77" s="31">
        <v>2.7</v>
      </c>
      <c r="U77" s="31">
        <v>9</v>
      </c>
    </row>
    <row r="78" spans="1:21" ht="16.5" customHeight="1" x14ac:dyDescent="0.25">
      <c r="A78" s="7" t="s">
        <v>124</v>
      </c>
      <c r="B78" s="7"/>
      <c r="C78" s="7"/>
      <c r="D78" s="7"/>
      <c r="E78" s="7"/>
      <c r="F78" s="7"/>
      <c r="G78" s="7"/>
      <c r="H78" s="7"/>
      <c r="I78" s="7"/>
      <c r="J78" s="7"/>
      <c r="K78" s="7"/>
      <c r="L78" s="9"/>
      <c r="M78" s="10"/>
      <c r="N78" s="10"/>
      <c r="O78" s="10"/>
      <c r="P78" s="10"/>
      <c r="Q78" s="10"/>
      <c r="R78" s="10"/>
      <c r="S78" s="10"/>
      <c r="T78" s="10"/>
      <c r="U78" s="10"/>
    </row>
    <row r="79" spans="1:21" ht="16.5" customHeight="1" x14ac:dyDescent="0.25">
      <c r="A79" s="7"/>
      <c r="B79" s="7" t="s">
        <v>610</v>
      </c>
      <c r="C79" s="7"/>
      <c r="D79" s="7"/>
      <c r="E79" s="7"/>
      <c r="F79" s="7"/>
      <c r="G79" s="7"/>
      <c r="H79" s="7"/>
      <c r="I79" s="7"/>
      <c r="J79" s="7"/>
      <c r="K79" s="7"/>
      <c r="L79" s="9"/>
      <c r="M79" s="10"/>
      <c r="N79" s="10"/>
      <c r="O79" s="10"/>
      <c r="P79" s="10"/>
      <c r="Q79" s="10"/>
      <c r="R79" s="10"/>
      <c r="S79" s="10"/>
      <c r="T79" s="10"/>
      <c r="U79" s="10"/>
    </row>
    <row r="80" spans="1:21" ht="16.5" customHeight="1" x14ac:dyDescent="0.25">
      <c r="A80" s="7"/>
      <c r="B80" s="7"/>
      <c r="C80" s="7" t="s">
        <v>451</v>
      </c>
      <c r="D80" s="7"/>
      <c r="E80" s="7"/>
      <c r="F80" s="7"/>
      <c r="G80" s="7"/>
      <c r="H80" s="7"/>
      <c r="I80" s="7"/>
      <c r="J80" s="7"/>
      <c r="K80" s="7"/>
      <c r="L80" s="9" t="s">
        <v>317</v>
      </c>
      <c r="M80" s="21">
        <v>19163</v>
      </c>
      <c r="N80" s="21">
        <v>17570</v>
      </c>
      <c r="O80" s="21">
        <v>14807</v>
      </c>
      <c r="P80" s="23">
        <v>3616</v>
      </c>
      <c r="Q80" s="23">
        <v>5197</v>
      </c>
      <c r="R80" s="23">
        <v>1926</v>
      </c>
      <c r="S80" s="20">
        <v>432</v>
      </c>
      <c r="T80" s="20">
        <v>285</v>
      </c>
      <c r="U80" s="21">
        <v>62996</v>
      </c>
    </row>
    <row r="81" spans="1:21" ht="16.5" customHeight="1" x14ac:dyDescent="0.25">
      <c r="A81" s="7"/>
      <c r="B81" s="7"/>
      <c r="C81" s="7" t="s">
        <v>452</v>
      </c>
      <c r="D81" s="7"/>
      <c r="E81" s="7"/>
      <c r="F81" s="7"/>
      <c r="G81" s="7"/>
      <c r="H81" s="7"/>
      <c r="I81" s="7"/>
      <c r="J81" s="7"/>
      <c r="K81" s="7"/>
      <c r="L81" s="9" t="s">
        <v>317</v>
      </c>
      <c r="M81" s="21">
        <v>17118</v>
      </c>
      <c r="N81" s="21">
        <v>16762</v>
      </c>
      <c r="O81" s="21">
        <v>11992</v>
      </c>
      <c r="P81" s="23">
        <v>3117</v>
      </c>
      <c r="Q81" s="23">
        <v>4661</v>
      </c>
      <c r="R81" s="23">
        <v>1558</v>
      </c>
      <c r="S81" s="20">
        <v>362</v>
      </c>
      <c r="T81" s="20">
        <v>204</v>
      </c>
      <c r="U81" s="21">
        <v>55774</v>
      </c>
    </row>
    <row r="82" spans="1:21" ht="16.5" customHeight="1" x14ac:dyDescent="0.25">
      <c r="A82" s="7"/>
      <c r="B82" s="7"/>
      <c r="C82" s="7" t="s">
        <v>453</v>
      </c>
      <c r="D82" s="7"/>
      <c r="E82" s="7"/>
      <c r="F82" s="7"/>
      <c r="G82" s="7"/>
      <c r="H82" s="7"/>
      <c r="I82" s="7"/>
      <c r="J82" s="7"/>
      <c r="K82" s="7"/>
      <c r="L82" s="9" t="s">
        <v>317</v>
      </c>
      <c r="M82" s="21">
        <v>36281</v>
      </c>
      <c r="N82" s="21">
        <v>34332</v>
      </c>
      <c r="O82" s="21">
        <v>26799</v>
      </c>
      <c r="P82" s="23">
        <v>6733</v>
      </c>
      <c r="Q82" s="23">
        <v>9858</v>
      </c>
      <c r="R82" s="23">
        <v>3484</v>
      </c>
      <c r="S82" s="20">
        <v>794</v>
      </c>
      <c r="T82" s="20">
        <v>489</v>
      </c>
      <c r="U82" s="18">
        <v>118770</v>
      </c>
    </row>
    <row r="83" spans="1:21" ht="16.5" customHeight="1" x14ac:dyDescent="0.25">
      <c r="A83" s="7" t="s">
        <v>305</v>
      </c>
      <c r="B83" s="7"/>
      <c r="C83" s="7"/>
      <c r="D83" s="7"/>
      <c r="E83" s="7"/>
      <c r="F83" s="7"/>
      <c r="G83" s="7"/>
      <c r="H83" s="7"/>
      <c r="I83" s="7"/>
      <c r="J83" s="7"/>
      <c r="K83" s="7"/>
      <c r="L83" s="9"/>
      <c r="M83" s="10"/>
      <c r="N83" s="10"/>
      <c r="O83" s="10"/>
      <c r="P83" s="10"/>
      <c r="Q83" s="10"/>
      <c r="R83" s="10"/>
      <c r="S83" s="10"/>
      <c r="T83" s="10"/>
      <c r="U83" s="10"/>
    </row>
    <row r="84" spans="1:21" ht="16.5" customHeight="1" x14ac:dyDescent="0.25">
      <c r="A84" s="7"/>
      <c r="B84" s="7" t="s">
        <v>604</v>
      </c>
      <c r="C84" s="7"/>
      <c r="D84" s="7"/>
      <c r="E84" s="7"/>
      <c r="F84" s="7"/>
      <c r="G84" s="7"/>
      <c r="H84" s="7"/>
      <c r="I84" s="7"/>
      <c r="J84" s="7"/>
      <c r="K84" s="7"/>
      <c r="L84" s="9"/>
      <c r="M84" s="10"/>
      <c r="N84" s="10"/>
      <c r="O84" s="10"/>
      <c r="P84" s="10"/>
      <c r="Q84" s="10"/>
      <c r="R84" s="10"/>
      <c r="S84" s="10"/>
      <c r="T84" s="10"/>
      <c r="U84" s="10"/>
    </row>
    <row r="85" spans="1:21" ht="16.5" customHeight="1" x14ac:dyDescent="0.25">
      <c r="A85" s="7"/>
      <c r="B85" s="7"/>
      <c r="C85" s="7" t="s">
        <v>451</v>
      </c>
      <c r="D85" s="7"/>
      <c r="E85" s="7"/>
      <c r="F85" s="7"/>
      <c r="G85" s="7"/>
      <c r="H85" s="7"/>
      <c r="I85" s="7"/>
      <c r="J85" s="7"/>
      <c r="K85" s="7"/>
      <c r="L85" s="9" t="s">
        <v>317</v>
      </c>
      <c r="M85" s="18">
        <v>219215</v>
      </c>
      <c r="N85" s="18">
        <v>166829</v>
      </c>
      <c r="O85" s="18">
        <v>139243</v>
      </c>
      <c r="P85" s="21">
        <v>77549</v>
      </c>
      <c r="Q85" s="21">
        <v>49254</v>
      </c>
      <c r="R85" s="21">
        <v>15656</v>
      </c>
      <c r="S85" s="21">
        <v>11179</v>
      </c>
      <c r="T85" s="23">
        <v>9855</v>
      </c>
      <c r="U85" s="18">
        <v>688781</v>
      </c>
    </row>
    <row r="86" spans="1:21" ht="16.5" customHeight="1" x14ac:dyDescent="0.25">
      <c r="A86" s="7"/>
      <c r="B86" s="7"/>
      <c r="C86" s="7" t="s">
        <v>452</v>
      </c>
      <c r="D86" s="7"/>
      <c r="E86" s="7"/>
      <c r="F86" s="7"/>
      <c r="G86" s="7"/>
      <c r="H86" s="7"/>
      <c r="I86" s="7"/>
      <c r="J86" s="7"/>
      <c r="K86" s="7"/>
      <c r="L86" s="9" t="s">
        <v>317</v>
      </c>
      <c r="M86" s="18">
        <v>232332</v>
      </c>
      <c r="N86" s="18">
        <v>177994</v>
      </c>
      <c r="O86" s="18">
        <v>147250</v>
      </c>
      <c r="P86" s="21">
        <v>78782</v>
      </c>
      <c r="Q86" s="21">
        <v>52003</v>
      </c>
      <c r="R86" s="21">
        <v>16552</v>
      </c>
      <c r="S86" s="21">
        <v>11850</v>
      </c>
      <c r="T86" s="23">
        <v>9376</v>
      </c>
      <c r="U86" s="18">
        <v>726140</v>
      </c>
    </row>
    <row r="87" spans="1:21" ht="16.5" customHeight="1" x14ac:dyDescent="0.25">
      <c r="A87" s="7"/>
      <c r="B87" s="7"/>
      <c r="C87" s="7" t="s">
        <v>453</v>
      </c>
      <c r="D87" s="7"/>
      <c r="E87" s="7"/>
      <c r="F87" s="7"/>
      <c r="G87" s="7"/>
      <c r="H87" s="7"/>
      <c r="I87" s="7"/>
      <c r="J87" s="7"/>
      <c r="K87" s="7"/>
      <c r="L87" s="9" t="s">
        <v>317</v>
      </c>
      <c r="M87" s="18">
        <v>451548</v>
      </c>
      <c r="N87" s="18">
        <v>344823</v>
      </c>
      <c r="O87" s="18">
        <v>286493</v>
      </c>
      <c r="P87" s="18">
        <v>156331</v>
      </c>
      <c r="Q87" s="18">
        <v>101257</v>
      </c>
      <c r="R87" s="21">
        <v>32209</v>
      </c>
      <c r="S87" s="21">
        <v>23030</v>
      </c>
      <c r="T87" s="21">
        <v>19231</v>
      </c>
      <c r="U87" s="25">
        <v>1414921</v>
      </c>
    </row>
    <row r="88" spans="1:21" ht="16.5" customHeight="1" x14ac:dyDescent="0.25">
      <c r="A88" s="7" t="s">
        <v>124</v>
      </c>
      <c r="B88" s="7"/>
      <c r="C88" s="7"/>
      <c r="D88" s="7"/>
      <c r="E88" s="7"/>
      <c r="F88" s="7"/>
      <c r="G88" s="7"/>
      <c r="H88" s="7"/>
      <c r="I88" s="7"/>
      <c r="J88" s="7"/>
      <c r="K88" s="7"/>
      <c r="L88" s="9"/>
      <c r="M88" s="10"/>
      <c r="N88" s="10"/>
      <c r="O88" s="10"/>
      <c r="P88" s="10"/>
      <c r="Q88" s="10"/>
      <c r="R88" s="10"/>
      <c r="S88" s="10"/>
      <c r="T88" s="10"/>
      <c r="U88" s="10"/>
    </row>
    <row r="89" spans="1:21" ht="16.5" customHeight="1" x14ac:dyDescent="0.25">
      <c r="A89" s="7"/>
      <c r="B89" s="7" t="s">
        <v>605</v>
      </c>
      <c r="C89" s="7"/>
      <c r="D89" s="7"/>
      <c r="E89" s="7"/>
      <c r="F89" s="7"/>
      <c r="G89" s="7"/>
      <c r="H89" s="7"/>
      <c r="I89" s="7"/>
      <c r="J89" s="7"/>
      <c r="K89" s="7"/>
      <c r="L89" s="9"/>
      <c r="M89" s="10"/>
      <c r="N89" s="10"/>
      <c r="O89" s="10"/>
      <c r="P89" s="10"/>
      <c r="Q89" s="10"/>
      <c r="R89" s="10"/>
      <c r="S89" s="10"/>
      <c r="T89" s="10"/>
      <c r="U89" s="10"/>
    </row>
    <row r="90" spans="1:21" ht="16.5" customHeight="1" x14ac:dyDescent="0.25">
      <c r="A90" s="7"/>
      <c r="B90" s="7"/>
      <c r="C90" s="7" t="s">
        <v>451</v>
      </c>
      <c r="D90" s="7"/>
      <c r="E90" s="7"/>
      <c r="F90" s="7"/>
      <c r="G90" s="7"/>
      <c r="H90" s="7"/>
      <c r="I90" s="7"/>
      <c r="J90" s="7"/>
      <c r="K90" s="7"/>
      <c r="L90" s="9" t="s">
        <v>216</v>
      </c>
      <c r="M90" s="31">
        <v>8.6999999999999993</v>
      </c>
      <c r="N90" s="32">
        <v>10.5</v>
      </c>
      <c r="O90" s="32">
        <v>10.6</v>
      </c>
      <c r="P90" s="31">
        <v>4.7</v>
      </c>
      <c r="Q90" s="32">
        <v>10.6</v>
      </c>
      <c r="R90" s="32">
        <v>12.3</v>
      </c>
      <c r="S90" s="31">
        <v>3.9</v>
      </c>
      <c r="T90" s="31">
        <v>2.9</v>
      </c>
      <c r="U90" s="31">
        <v>9.1</v>
      </c>
    </row>
    <row r="91" spans="1:21" ht="16.5" customHeight="1" x14ac:dyDescent="0.25">
      <c r="A91" s="7"/>
      <c r="B91" s="7"/>
      <c r="C91" s="7" t="s">
        <v>452</v>
      </c>
      <c r="D91" s="7"/>
      <c r="E91" s="7"/>
      <c r="F91" s="7"/>
      <c r="G91" s="7"/>
      <c r="H91" s="7"/>
      <c r="I91" s="7"/>
      <c r="J91" s="7"/>
      <c r="K91" s="7"/>
      <c r="L91" s="9" t="s">
        <v>216</v>
      </c>
      <c r="M91" s="31">
        <v>7.4</v>
      </c>
      <c r="N91" s="31">
        <v>9.4</v>
      </c>
      <c r="O91" s="31">
        <v>8.1</v>
      </c>
      <c r="P91" s="31">
        <v>4</v>
      </c>
      <c r="Q91" s="31">
        <v>9</v>
      </c>
      <c r="R91" s="31">
        <v>9.4</v>
      </c>
      <c r="S91" s="31">
        <v>3.1</v>
      </c>
      <c r="T91" s="31">
        <v>2.2000000000000002</v>
      </c>
      <c r="U91" s="31">
        <v>7.7</v>
      </c>
    </row>
    <row r="92" spans="1:21" ht="16.5" customHeight="1" x14ac:dyDescent="0.25">
      <c r="A92" s="7"/>
      <c r="B92" s="7"/>
      <c r="C92" s="7" t="s">
        <v>453</v>
      </c>
      <c r="D92" s="7"/>
      <c r="E92" s="7"/>
      <c r="F92" s="7"/>
      <c r="G92" s="7"/>
      <c r="H92" s="7"/>
      <c r="I92" s="7"/>
      <c r="J92" s="7"/>
      <c r="K92" s="7"/>
      <c r="L92" s="9" t="s">
        <v>216</v>
      </c>
      <c r="M92" s="31">
        <v>8</v>
      </c>
      <c r="N92" s="32">
        <v>10</v>
      </c>
      <c r="O92" s="31">
        <v>9.4</v>
      </c>
      <c r="P92" s="31">
        <v>4.3</v>
      </c>
      <c r="Q92" s="31">
        <v>9.6999999999999993</v>
      </c>
      <c r="R92" s="32">
        <v>10.8</v>
      </c>
      <c r="S92" s="31">
        <v>3.4</v>
      </c>
      <c r="T92" s="31">
        <v>2.5</v>
      </c>
      <c r="U92" s="31">
        <v>8.4</v>
      </c>
    </row>
    <row r="93" spans="1:21" ht="16.5" customHeight="1" x14ac:dyDescent="0.25">
      <c r="A93" s="7" t="s">
        <v>125</v>
      </c>
      <c r="B93" s="7"/>
      <c r="C93" s="7"/>
      <c r="D93" s="7"/>
      <c r="E93" s="7"/>
      <c r="F93" s="7"/>
      <c r="G93" s="7"/>
      <c r="H93" s="7"/>
      <c r="I93" s="7"/>
      <c r="J93" s="7"/>
      <c r="K93" s="7"/>
      <c r="L93" s="9"/>
      <c r="M93" s="10"/>
      <c r="N93" s="10"/>
      <c r="O93" s="10"/>
      <c r="P93" s="10"/>
      <c r="Q93" s="10"/>
      <c r="R93" s="10"/>
      <c r="S93" s="10"/>
      <c r="T93" s="10"/>
      <c r="U93" s="10"/>
    </row>
    <row r="94" spans="1:21" ht="16.5" customHeight="1" x14ac:dyDescent="0.25">
      <c r="A94" s="7"/>
      <c r="B94" s="7" t="s">
        <v>610</v>
      </c>
      <c r="C94" s="7"/>
      <c r="D94" s="7"/>
      <c r="E94" s="7"/>
      <c r="F94" s="7"/>
      <c r="G94" s="7"/>
      <c r="H94" s="7"/>
      <c r="I94" s="7"/>
      <c r="J94" s="7"/>
      <c r="K94" s="7"/>
      <c r="L94" s="9"/>
      <c r="M94" s="10"/>
      <c r="N94" s="10"/>
      <c r="O94" s="10"/>
      <c r="P94" s="10"/>
      <c r="Q94" s="10"/>
      <c r="R94" s="10"/>
      <c r="S94" s="10"/>
      <c r="T94" s="10"/>
      <c r="U94" s="10"/>
    </row>
    <row r="95" spans="1:21" ht="16.5" customHeight="1" x14ac:dyDescent="0.25">
      <c r="A95" s="7"/>
      <c r="B95" s="7"/>
      <c r="C95" s="7" t="s">
        <v>451</v>
      </c>
      <c r="D95" s="7"/>
      <c r="E95" s="7"/>
      <c r="F95" s="7"/>
      <c r="G95" s="7"/>
      <c r="H95" s="7"/>
      <c r="I95" s="7"/>
      <c r="J95" s="7"/>
      <c r="K95" s="7"/>
      <c r="L95" s="9" t="s">
        <v>317</v>
      </c>
      <c r="M95" s="21">
        <v>20170</v>
      </c>
      <c r="N95" s="21">
        <v>16674</v>
      </c>
      <c r="O95" s="21">
        <v>14112</v>
      </c>
      <c r="P95" s="23">
        <v>4046</v>
      </c>
      <c r="Q95" s="23">
        <v>5457</v>
      </c>
      <c r="R95" s="23">
        <v>2074</v>
      </c>
      <c r="S95" s="20">
        <v>471</v>
      </c>
      <c r="T95" s="20">
        <v>337</v>
      </c>
      <c r="U95" s="21">
        <v>63341</v>
      </c>
    </row>
    <row r="96" spans="1:21" ht="16.5" customHeight="1" x14ac:dyDescent="0.25">
      <c r="A96" s="7"/>
      <c r="B96" s="7"/>
      <c r="C96" s="7" t="s">
        <v>452</v>
      </c>
      <c r="D96" s="7"/>
      <c r="E96" s="7"/>
      <c r="F96" s="7"/>
      <c r="G96" s="7"/>
      <c r="H96" s="7"/>
      <c r="I96" s="7"/>
      <c r="J96" s="7"/>
      <c r="K96" s="7"/>
      <c r="L96" s="9" t="s">
        <v>317</v>
      </c>
      <c r="M96" s="21">
        <v>17553</v>
      </c>
      <c r="N96" s="21">
        <v>16021</v>
      </c>
      <c r="O96" s="21">
        <v>11524</v>
      </c>
      <c r="P96" s="23">
        <v>3438</v>
      </c>
      <c r="Q96" s="23">
        <v>4926</v>
      </c>
      <c r="R96" s="23">
        <v>1628</v>
      </c>
      <c r="S96" s="20">
        <v>369</v>
      </c>
      <c r="T96" s="20">
        <v>266</v>
      </c>
      <c r="U96" s="21">
        <v>55725</v>
      </c>
    </row>
    <row r="97" spans="1:21" ht="16.5" customHeight="1" x14ac:dyDescent="0.25">
      <c r="A97" s="7"/>
      <c r="B97" s="7"/>
      <c r="C97" s="7" t="s">
        <v>453</v>
      </c>
      <c r="D97" s="7"/>
      <c r="E97" s="7"/>
      <c r="F97" s="7"/>
      <c r="G97" s="7"/>
      <c r="H97" s="7"/>
      <c r="I97" s="7"/>
      <c r="J97" s="7"/>
      <c r="K97" s="7"/>
      <c r="L97" s="9" t="s">
        <v>317</v>
      </c>
      <c r="M97" s="21">
        <v>37723</v>
      </c>
      <c r="N97" s="21">
        <v>32695</v>
      </c>
      <c r="O97" s="21">
        <v>25636</v>
      </c>
      <c r="P97" s="23">
        <v>7484</v>
      </c>
      <c r="Q97" s="21">
        <v>10383</v>
      </c>
      <c r="R97" s="23">
        <v>3702</v>
      </c>
      <c r="S97" s="20">
        <v>840</v>
      </c>
      <c r="T97" s="20">
        <v>603</v>
      </c>
      <c r="U97" s="18">
        <v>119066</v>
      </c>
    </row>
    <row r="98" spans="1:21" ht="16.5" customHeight="1" x14ac:dyDescent="0.25">
      <c r="A98" s="7" t="s">
        <v>425</v>
      </c>
      <c r="B98" s="7"/>
      <c r="C98" s="7"/>
      <c r="D98" s="7"/>
      <c r="E98" s="7"/>
      <c r="F98" s="7"/>
      <c r="G98" s="7"/>
      <c r="H98" s="7"/>
      <c r="I98" s="7"/>
      <c r="J98" s="7"/>
      <c r="K98" s="7"/>
      <c r="L98" s="9"/>
      <c r="M98" s="10"/>
      <c r="N98" s="10"/>
      <c r="O98" s="10"/>
      <c r="P98" s="10"/>
      <c r="Q98" s="10"/>
      <c r="R98" s="10"/>
      <c r="S98" s="10"/>
      <c r="T98" s="10"/>
      <c r="U98" s="10"/>
    </row>
    <row r="99" spans="1:21" ht="16.5" customHeight="1" x14ac:dyDescent="0.25">
      <c r="A99" s="7"/>
      <c r="B99" s="7" t="s">
        <v>604</v>
      </c>
      <c r="C99" s="7"/>
      <c r="D99" s="7"/>
      <c r="E99" s="7"/>
      <c r="F99" s="7"/>
      <c r="G99" s="7"/>
      <c r="H99" s="7"/>
      <c r="I99" s="7"/>
      <c r="J99" s="7"/>
      <c r="K99" s="7"/>
      <c r="L99" s="9"/>
      <c r="M99" s="10"/>
      <c r="N99" s="10"/>
      <c r="O99" s="10"/>
      <c r="P99" s="10"/>
      <c r="Q99" s="10"/>
      <c r="R99" s="10"/>
      <c r="S99" s="10"/>
      <c r="T99" s="10"/>
      <c r="U99" s="10"/>
    </row>
    <row r="100" spans="1:21" ht="16.5" customHeight="1" x14ac:dyDescent="0.25">
      <c r="A100" s="7"/>
      <c r="B100" s="7"/>
      <c r="C100" s="7" t="s">
        <v>451</v>
      </c>
      <c r="D100" s="7"/>
      <c r="E100" s="7"/>
      <c r="F100" s="7"/>
      <c r="G100" s="7"/>
      <c r="H100" s="7"/>
      <c r="I100" s="7"/>
      <c r="J100" s="7"/>
      <c r="K100" s="7"/>
      <c r="L100" s="9" t="s">
        <v>317</v>
      </c>
      <c r="M100" s="18">
        <v>225056</v>
      </c>
      <c r="N100" s="18">
        <v>170682</v>
      </c>
      <c r="O100" s="18">
        <v>143192</v>
      </c>
      <c r="P100" s="21">
        <v>79629</v>
      </c>
      <c r="Q100" s="21">
        <v>50942</v>
      </c>
      <c r="R100" s="21">
        <v>16272</v>
      </c>
      <c r="S100" s="21">
        <v>11489</v>
      </c>
      <c r="T100" s="21">
        <v>10115</v>
      </c>
      <c r="U100" s="18">
        <v>707377</v>
      </c>
    </row>
    <row r="101" spans="1:21" ht="16.5" customHeight="1" x14ac:dyDescent="0.25">
      <c r="A101" s="7"/>
      <c r="B101" s="7"/>
      <c r="C101" s="7" t="s">
        <v>452</v>
      </c>
      <c r="D101" s="7"/>
      <c r="E101" s="7"/>
      <c r="F101" s="7"/>
      <c r="G101" s="7"/>
      <c r="H101" s="7"/>
      <c r="I101" s="7"/>
      <c r="J101" s="7"/>
      <c r="K101" s="7"/>
      <c r="L101" s="9" t="s">
        <v>317</v>
      </c>
      <c r="M101" s="18">
        <v>234733</v>
      </c>
      <c r="N101" s="18">
        <v>179355</v>
      </c>
      <c r="O101" s="18">
        <v>148884</v>
      </c>
      <c r="P101" s="21">
        <v>79610</v>
      </c>
      <c r="Q101" s="21">
        <v>52918</v>
      </c>
      <c r="R101" s="21">
        <v>16887</v>
      </c>
      <c r="S101" s="21">
        <v>12006</v>
      </c>
      <c r="T101" s="23">
        <v>9484</v>
      </c>
      <c r="U101" s="18">
        <v>733878</v>
      </c>
    </row>
    <row r="102" spans="1:21" ht="16.5" customHeight="1" x14ac:dyDescent="0.25">
      <c r="A102" s="7"/>
      <c r="B102" s="7"/>
      <c r="C102" s="7" t="s">
        <v>453</v>
      </c>
      <c r="D102" s="7"/>
      <c r="E102" s="7"/>
      <c r="F102" s="7"/>
      <c r="G102" s="7"/>
      <c r="H102" s="7"/>
      <c r="I102" s="7"/>
      <c r="J102" s="7"/>
      <c r="K102" s="7"/>
      <c r="L102" s="9" t="s">
        <v>317</v>
      </c>
      <c r="M102" s="18">
        <v>459790</v>
      </c>
      <c r="N102" s="18">
        <v>350037</v>
      </c>
      <c r="O102" s="18">
        <v>292077</v>
      </c>
      <c r="P102" s="18">
        <v>159239</v>
      </c>
      <c r="Q102" s="18">
        <v>103859</v>
      </c>
      <c r="R102" s="21">
        <v>33160</v>
      </c>
      <c r="S102" s="21">
        <v>23495</v>
      </c>
      <c r="T102" s="21">
        <v>19599</v>
      </c>
      <c r="U102" s="25">
        <v>1441255</v>
      </c>
    </row>
    <row r="103" spans="1:21" ht="16.5" customHeight="1" x14ac:dyDescent="0.25">
      <c r="A103" s="7" t="s">
        <v>125</v>
      </c>
      <c r="B103" s="7"/>
      <c r="C103" s="7"/>
      <c r="D103" s="7"/>
      <c r="E103" s="7"/>
      <c r="F103" s="7"/>
      <c r="G103" s="7"/>
      <c r="H103" s="7"/>
      <c r="I103" s="7"/>
      <c r="J103" s="7"/>
      <c r="K103" s="7"/>
      <c r="L103" s="9"/>
      <c r="M103" s="10"/>
      <c r="N103" s="10"/>
      <c r="O103" s="10"/>
      <c r="P103" s="10"/>
      <c r="Q103" s="10"/>
      <c r="R103" s="10"/>
      <c r="S103" s="10"/>
      <c r="T103" s="10"/>
      <c r="U103" s="10"/>
    </row>
    <row r="104" spans="1:21" ht="16.5" customHeight="1" x14ac:dyDescent="0.25">
      <c r="A104" s="7"/>
      <c r="B104" s="7" t="s">
        <v>605</v>
      </c>
      <c r="C104" s="7"/>
      <c r="D104" s="7"/>
      <c r="E104" s="7"/>
      <c r="F104" s="7"/>
      <c r="G104" s="7"/>
      <c r="H104" s="7"/>
      <c r="I104" s="7"/>
      <c r="J104" s="7"/>
      <c r="K104" s="7"/>
      <c r="L104" s="9"/>
      <c r="M104" s="10"/>
      <c r="N104" s="10"/>
      <c r="O104" s="10"/>
      <c r="P104" s="10"/>
      <c r="Q104" s="10"/>
      <c r="R104" s="10"/>
      <c r="S104" s="10"/>
      <c r="T104" s="10"/>
      <c r="U104" s="10"/>
    </row>
    <row r="105" spans="1:21" ht="16.5" customHeight="1" x14ac:dyDescent="0.25">
      <c r="A105" s="7"/>
      <c r="B105" s="7"/>
      <c r="C105" s="7" t="s">
        <v>451</v>
      </c>
      <c r="D105" s="7"/>
      <c r="E105" s="7"/>
      <c r="F105" s="7"/>
      <c r="G105" s="7"/>
      <c r="H105" s="7"/>
      <c r="I105" s="7"/>
      <c r="J105" s="7"/>
      <c r="K105" s="7"/>
      <c r="L105" s="9" t="s">
        <v>216</v>
      </c>
      <c r="M105" s="31">
        <v>9</v>
      </c>
      <c r="N105" s="31">
        <v>9.8000000000000007</v>
      </c>
      <c r="O105" s="31">
        <v>9.9</v>
      </c>
      <c r="P105" s="31">
        <v>5.0999999999999996</v>
      </c>
      <c r="Q105" s="32">
        <v>10.7</v>
      </c>
      <c r="R105" s="32">
        <v>12.7</v>
      </c>
      <c r="S105" s="31">
        <v>4.0999999999999996</v>
      </c>
      <c r="T105" s="31">
        <v>3.3</v>
      </c>
      <c r="U105" s="31">
        <v>9</v>
      </c>
    </row>
    <row r="106" spans="1:21" ht="16.5" customHeight="1" x14ac:dyDescent="0.25">
      <c r="A106" s="7"/>
      <c r="B106" s="7"/>
      <c r="C106" s="7" t="s">
        <v>452</v>
      </c>
      <c r="D106" s="7"/>
      <c r="E106" s="7"/>
      <c r="F106" s="7"/>
      <c r="G106" s="7"/>
      <c r="H106" s="7"/>
      <c r="I106" s="7"/>
      <c r="J106" s="7"/>
      <c r="K106" s="7"/>
      <c r="L106" s="9" t="s">
        <v>216</v>
      </c>
      <c r="M106" s="31">
        <v>7.5</v>
      </c>
      <c r="N106" s="31">
        <v>8.9</v>
      </c>
      <c r="O106" s="31">
        <v>7.7</v>
      </c>
      <c r="P106" s="31">
        <v>4.3</v>
      </c>
      <c r="Q106" s="31">
        <v>9.3000000000000007</v>
      </c>
      <c r="R106" s="31">
        <v>9.6</v>
      </c>
      <c r="S106" s="31">
        <v>3.1</v>
      </c>
      <c r="T106" s="31">
        <v>2.8</v>
      </c>
      <c r="U106" s="31">
        <v>7.6</v>
      </c>
    </row>
    <row r="107" spans="1:21" ht="16.5" customHeight="1" x14ac:dyDescent="0.25">
      <c r="A107" s="7"/>
      <c r="B107" s="7"/>
      <c r="C107" s="7" t="s">
        <v>453</v>
      </c>
      <c r="D107" s="7"/>
      <c r="E107" s="7"/>
      <c r="F107" s="7"/>
      <c r="G107" s="7"/>
      <c r="H107" s="7"/>
      <c r="I107" s="7"/>
      <c r="J107" s="7"/>
      <c r="K107" s="7"/>
      <c r="L107" s="9" t="s">
        <v>216</v>
      </c>
      <c r="M107" s="31">
        <v>8.1999999999999993</v>
      </c>
      <c r="N107" s="31">
        <v>9.3000000000000007</v>
      </c>
      <c r="O107" s="31">
        <v>8.8000000000000007</v>
      </c>
      <c r="P107" s="31">
        <v>4.7</v>
      </c>
      <c r="Q107" s="32">
        <v>10</v>
      </c>
      <c r="R107" s="32">
        <v>11.2</v>
      </c>
      <c r="S107" s="31">
        <v>3.6</v>
      </c>
      <c r="T107" s="31">
        <v>3.1</v>
      </c>
      <c r="U107" s="31">
        <v>8.3000000000000007</v>
      </c>
    </row>
    <row r="108" spans="1:21" ht="16.5" customHeight="1" x14ac:dyDescent="0.25">
      <c r="A108" s="7" t="s">
        <v>126</v>
      </c>
      <c r="B108" s="7"/>
      <c r="C108" s="7"/>
      <c r="D108" s="7"/>
      <c r="E108" s="7"/>
      <c r="F108" s="7"/>
      <c r="G108" s="7"/>
      <c r="H108" s="7"/>
      <c r="I108" s="7"/>
      <c r="J108" s="7"/>
      <c r="K108" s="7"/>
      <c r="L108" s="9"/>
      <c r="M108" s="10"/>
      <c r="N108" s="10"/>
      <c r="O108" s="10"/>
      <c r="P108" s="10"/>
      <c r="Q108" s="10"/>
      <c r="R108" s="10"/>
      <c r="S108" s="10"/>
      <c r="T108" s="10"/>
      <c r="U108" s="10"/>
    </row>
    <row r="109" spans="1:21" ht="16.5" customHeight="1" x14ac:dyDescent="0.25">
      <c r="A109" s="7"/>
      <c r="B109" s="7" t="s">
        <v>610</v>
      </c>
      <c r="C109" s="7"/>
      <c r="D109" s="7"/>
      <c r="E109" s="7"/>
      <c r="F109" s="7"/>
      <c r="G109" s="7"/>
      <c r="H109" s="7"/>
      <c r="I109" s="7"/>
      <c r="J109" s="7"/>
      <c r="K109" s="7"/>
      <c r="L109" s="9"/>
      <c r="M109" s="10"/>
      <c r="N109" s="10"/>
      <c r="O109" s="10"/>
      <c r="P109" s="10"/>
      <c r="Q109" s="10"/>
      <c r="R109" s="10"/>
      <c r="S109" s="10"/>
      <c r="T109" s="10"/>
      <c r="U109" s="10"/>
    </row>
    <row r="110" spans="1:21" ht="16.5" customHeight="1" x14ac:dyDescent="0.25">
      <c r="A110" s="7"/>
      <c r="B110" s="7"/>
      <c r="C110" s="7" t="s">
        <v>451</v>
      </c>
      <c r="D110" s="7"/>
      <c r="E110" s="7"/>
      <c r="F110" s="7"/>
      <c r="G110" s="7"/>
      <c r="H110" s="7"/>
      <c r="I110" s="7"/>
      <c r="J110" s="7"/>
      <c r="K110" s="7"/>
      <c r="L110" s="9" t="s">
        <v>317</v>
      </c>
      <c r="M110" s="21">
        <v>21135</v>
      </c>
      <c r="N110" s="21">
        <v>16213</v>
      </c>
      <c r="O110" s="21">
        <v>14182</v>
      </c>
      <c r="P110" s="23">
        <v>3930</v>
      </c>
      <c r="Q110" s="23">
        <v>5469</v>
      </c>
      <c r="R110" s="23">
        <v>2226</v>
      </c>
      <c r="S110" s="20">
        <v>499</v>
      </c>
      <c r="T110" s="20">
        <v>367</v>
      </c>
      <c r="U110" s="21">
        <v>64021</v>
      </c>
    </row>
    <row r="111" spans="1:21" ht="16.5" customHeight="1" x14ac:dyDescent="0.25">
      <c r="A111" s="7"/>
      <c r="B111" s="7"/>
      <c r="C111" s="7" t="s">
        <v>452</v>
      </c>
      <c r="D111" s="7"/>
      <c r="E111" s="7"/>
      <c r="F111" s="7"/>
      <c r="G111" s="7"/>
      <c r="H111" s="7"/>
      <c r="I111" s="7"/>
      <c r="J111" s="7"/>
      <c r="K111" s="7"/>
      <c r="L111" s="9" t="s">
        <v>317</v>
      </c>
      <c r="M111" s="21">
        <v>18857</v>
      </c>
      <c r="N111" s="21">
        <v>15702</v>
      </c>
      <c r="O111" s="21">
        <v>11334</v>
      </c>
      <c r="P111" s="23">
        <v>3519</v>
      </c>
      <c r="Q111" s="23">
        <v>4921</v>
      </c>
      <c r="R111" s="23">
        <v>1738</v>
      </c>
      <c r="S111" s="20">
        <v>380</v>
      </c>
      <c r="T111" s="20">
        <v>305</v>
      </c>
      <c r="U111" s="21">
        <v>56756</v>
      </c>
    </row>
    <row r="112" spans="1:21" ht="16.5" customHeight="1" x14ac:dyDescent="0.25">
      <c r="A112" s="7"/>
      <c r="B112" s="7"/>
      <c r="C112" s="7" t="s">
        <v>453</v>
      </c>
      <c r="D112" s="7"/>
      <c r="E112" s="7"/>
      <c r="F112" s="7"/>
      <c r="G112" s="7"/>
      <c r="H112" s="7"/>
      <c r="I112" s="7"/>
      <c r="J112" s="7"/>
      <c r="K112" s="7"/>
      <c r="L112" s="9" t="s">
        <v>317</v>
      </c>
      <c r="M112" s="21">
        <v>39992</v>
      </c>
      <c r="N112" s="21">
        <v>31915</v>
      </c>
      <c r="O112" s="21">
        <v>25516</v>
      </c>
      <c r="P112" s="23">
        <v>7449</v>
      </c>
      <c r="Q112" s="21">
        <v>10390</v>
      </c>
      <c r="R112" s="23">
        <v>3964</v>
      </c>
      <c r="S112" s="20">
        <v>879</v>
      </c>
      <c r="T112" s="20">
        <v>672</v>
      </c>
      <c r="U112" s="18">
        <v>120777</v>
      </c>
    </row>
    <row r="113" spans="1:21" ht="16.5" customHeight="1" x14ac:dyDescent="0.25">
      <c r="A113" s="7" t="s">
        <v>426</v>
      </c>
      <c r="B113" s="7"/>
      <c r="C113" s="7"/>
      <c r="D113" s="7"/>
      <c r="E113" s="7"/>
      <c r="F113" s="7"/>
      <c r="G113" s="7"/>
      <c r="H113" s="7"/>
      <c r="I113" s="7"/>
      <c r="J113" s="7"/>
      <c r="K113" s="7"/>
      <c r="L113" s="9"/>
      <c r="M113" s="10"/>
      <c r="N113" s="10"/>
      <c r="O113" s="10"/>
      <c r="P113" s="10"/>
      <c r="Q113" s="10"/>
      <c r="R113" s="10"/>
      <c r="S113" s="10"/>
      <c r="T113" s="10"/>
      <c r="U113" s="10"/>
    </row>
    <row r="114" spans="1:21" ht="16.5" customHeight="1" x14ac:dyDescent="0.25">
      <c r="A114" s="7"/>
      <c r="B114" s="7" t="s">
        <v>604</v>
      </c>
      <c r="C114" s="7"/>
      <c r="D114" s="7"/>
      <c r="E114" s="7"/>
      <c r="F114" s="7"/>
      <c r="G114" s="7"/>
      <c r="H114" s="7"/>
      <c r="I114" s="7"/>
      <c r="J114" s="7"/>
      <c r="K114" s="7"/>
      <c r="L114" s="9"/>
      <c r="M114" s="10"/>
      <c r="N114" s="10"/>
      <c r="O114" s="10"/>
      <c r="P114" s="10"/>
      <c r="Q114" s="10"/>
      <c r="R114" s="10"/>
      <c r="S114" s="10"/>
      <c r="T114" s="10"/>
      <c r="U114" s="10"/>
    </row>
    <row r="115" spans="1:21" ht="16.5" customHeight="1" x14ac:dyDescent="0.25">
      <c r="A115" s="7"/>
      <c r="B115" s="7"/>
      <c r="C115" s="7" t="s">
        <v>451</v>
      </c>
      <c r="D115" s="7"/>
      <c r="E115" s="7"/>
      <c r="F115" s="7"/>
      <c r="G115" s="7"/>
      <c r="H115" s="7"/>
      <c r="I115" s="7"/>
      <c r="J115" s="7"/>
      <c r="K115" s="7"/>
      <c r="L115" s="9" t="s">
        <v>317</v>
      </c>
      <c r="M115" s="18">
        <v>230858</v>
      </c>
      <c r="N115" s="18">
        <v>174376</v>
      </c>
      <c r="O115" s="18">
        <v>146930</v>
      </c>
      <c r="P115" s="21">
        <v>81466</v>
      </c>
      <c r="Q115" s="21">
        <v>52610</v>
      </c>
      <c r="R115" s="21">
        <v>16872</v>
      </c>
      <c r="S115" s="21">
        <v>11826</v>
      </c>
      <c r="T115" s="21">
        <v>10362</v>
      </c>
      <c r="U115" s="18">
        <v>725301</v>
      </c>
    </row>
    <row r="116" spans="1:21" ht="16.5" customHeight="1" x14ac:dyDescent="0.25">
      <c r="A116" s="7"/>
      <c r="B116" s="7"/>
      <c r="C116" s="7" t="s">
        <v>452</v>
      </c>
      <c r="D116" s="7"/>
      <c r="E116" s="7"/>
      <c r="F116" s="7"/>
      <c r="G116" s="7"/>
      <c r="H116" s="7"/>
      <c r="I116" s="7"/>
      <c r="J116" s="7"/>
      <c r="K116" s="7"/>
      <c r="L116" s="9" t="s">
        <v>317</v>
      </c>
      <c r="M116" s="18">
        <v>236721</v>
      </c>
      <c r="N116" s="18">
        <v>180329</v>
      </c>
      <c r="O116" s="18">
        <v>150063</v>
      </c>
      <c r="P116" s="21">
        <v>80079</v>
      </c>
      <c r="Q116" s="21">
        <v>53730</v>
      </c>
      <c r="R116" s="21">
        <v>17207</v>
      </c>
      <c r="S116" s="21">
        <v>12159</v>
      </c>
      <c r="T116" s="23">
        <v>9578</v>
      </c>
      <c r="U116" s="18">
        <v>739866</v>
      </c>
    </row>
    <row r="117" spans="1:21" ht="16.5" customHeight="1" x14ac:dyDescent="0.25">
      <c r="A117" s="7"/>
      <c r="B117" s="7"/>
      <c r="C117" s="7" t="s">
        <v>453</v>
      </c>
      <c r="D117" s="7"/>
      <c r="E117" s="7"/>
      <c r="F117" s="7"/>
      <c r="G117" s="7"/>
      <c r="H117" s="7"/>
      <c r="I117" s="7"/>
      <c r="J117" s="7"/>
      <c r="K117" s="7"/>
      <c r="L117" s="9" t="s">
        <v>317</v>
      </c>
      <c r="M117" s="18">
        <v>467580</v>
      </c>
      <c r="N117" s="18">
        <v>354705</v>
      </c>
      <c r="O117" s="18">
        <v>296993</v>
      </c>
      <c r="P117" s="18">
        <v>161544</v>
      </c>
      <c r="Q117" s="18">
        <v>106341</v>
      </c>
      <c r="R117" s="21">
        <v>34079</v>
      </c>
      <c r="S117" s="21">
        <v>23985</v>
      </c>
      <c r="T117" s="21">
        <v>19940</v>
      </c>
      <c r="U117" s="25">
        <v>1465167</v>
      </c>
    </row>
    <row r="118" spans="1:21" ht="16.5" customHeight="1" x14ac:dyDescent="0.25">
      <c r="A118" s="7" t="s">
        <v>126</v>
      </c>
      <c r="B118" s="7"/>
      <c r="C118" s="7"/>
      <c r="D118" s="7"/>
      <c r="E118" s="7"/>
      <c r="F118" s="7"/>
      <c r="G118" s="7"/>
      <c r="H118" s="7"/>
      <c r="I118" s="7"/>
      <c r="J118" s="7"/>
      <c r="K118" s="7"/>
      <c r="L118" s="9"/>
      <c r="M118" s="10"/>
      <c r="N118" s="10"/>
      <c r="O118" s="10"/>
      <c r="P118" s="10"/>
      <c r="Q118" s="10"/>
      <c r="R118" s="10"/>
      <c r="S118" s="10"/>
      <c r="T118" s="10"/>
      <c r="U118" s="10"/>
    </row>
    <row r="119" spans="1:21" ht="16.5" customHeight="1" x14ac:dyDescent="0.25">
      <c r="A119" s="7"/>
      <c r="B119" s="7" t="s">
        <v>605</v>
      </c>
      <c r="C119" s="7"/>
      <c r="D119" s="7"/>
      <c r="E119" s="7"/>
      <c r="F119" s="7"/>
      <c r="G119" s="7"/>
      <c r="H119" s="7"/>
      <c r="I119" s="7"/>
      <c r="J119" s="7"/>
      <c r="K119" s="7"/>
      <c r="L119" s="9"/>
      <c r="M119" s="10"/>
      <c r="N119" s="10"/>
      <c r="O119" s="10"/>
      <c r="P119" s="10"/>
      <c r="Q119" s="10"/>
      <c r="R119" s="10"/>
      <c r="S119" s="10"/>
      <c r="T119" s="10"/>
      <c r="U119" s="10"/>
    </row>
    <row r="120" spans="1:21" ht="16.5" customHeight="1" x14ac:dyDescent="0.25">
      <c r="A120" s="7"/>
      <c r="B120" s="7"/>
      <c r="C120" s="7" t="s">
        <v>451</v>
      </c>
      <c r="D120" s="7"/>
      <c r="E120" s="7"/>
      <c r="F120" s="7"/>
      <c r="G120" s="7"/>
      <c r="H120" s="7"/>
      <c r="I120" s="7"/>
      <c r="J120" s="7"/>
      <c r="K120" s="7"/>
      <c r="L120" s="9" t="s">
        <v>216</v>
      </c>
      <c r="M120" s="31">
        <v>9.1999999999999993</v>
      </c>
      <c r="N120" s="31">
        <v>9.3000000000000007</v>
      </c>
      <c r="O120" s="31">
        <v>9.6999999999999993</v>
      </c>
      <c r="P120" s="31">
        <v>4.8</v>
      </c>
      <c r="Q120" s="32">
        <v>10.4</v>
      </c>
      <c r="R120" s="32">
        <v>13.2</v>
      </c>
      <c r="S120" s="31">
        <v>4.2</v>
      </c>
      <c r="T120" s="31">
        <v>3.5</v>
      </c>
      <c r="U120" s="31">
        <v>8.8000000000000007</v>
      </c>
    </row>
    <row r="121" spans="1:21" ht="16.5" customHeight="1" x14ac:dyDescent="0.25">
      <c r="A121" s="7"/>
      <c r="B121" s="7"/>
      <c r="C121" s="7" t="s">
        <v>452</v>
      </c>
      <c r="D121" s="7"/>
      <c r="E121" s="7"/>
      <c r="F121" s="7"/>
      <c r="G121" s="7"/>
      <c r="H121" s="7"/>
      <c r="I121" s="7"/>
      <c r="J121" s="7"/>
      <c r="K121" s="7"/>
      <c r="L121" s="9" t="s">
        <v>216</v>
      </c>
      <c r="M121" s="31">
        <v>8</v>
      </c>
      <c r="N121" s="31">
        <v>8.6999999999999993</v>
      </c>
      <c r="O121" s="31">
        <v>7.6</v>
      </c>
      <c r="P121" s="31">
        <v>4.4000000000000004</v>
      </c>
      <c r="Q121" s="31">
        <v>9.1999999999999993</v>
      </c>
      <c r="R121" s="32">
        <v>10.1</v>
      </c>
      <c r="S121" s="31">
        <v>3.1</v>
      </c>
      <c r="T121" s="31">
        <v>3.2</v>
      </c>
      <c r="U121" s="31">
        <v>7.7</v>
      </c>
    </row>
    <row r="122" spans="1:21" ht="16.5" customHeight="1" x14ac:dyDescent="0.25">
      <c r="A122" s="7"/>
      <c r="B122" s="7"/>
      <c r="C122" s="7" t="s">
        <v>453</v>
      </c>
      <c r="D122" s="7"/>
      <c r="E122" s="7"/>
      <c r="F122" s="7"/>
      <c r="G122" s="7"/>
      <c r="H122" s="7"/>
      <c r="I122" s="7"/>
      <c r="J122" s="7"/>
      <c r="K122" s="7"/>
      <c r="L122" s="9" t="s">
        <v>216</v>
      </c>
      <c r="M122" s="31">
        <v>8.6</v>
      </c>
      <c r="N122" s="31">
        <v>9</v>
      </c>
      <c r="O122" s="31">
        <v>8.6</v>
      </c>
      <c r="P122" s="31">
        <v>4.5999999999999996</v>
      </c>
      <c r="Q122" s="31">
        <v>9.8000000000000007</v>
      </c>
      <c r="R122" s="32">
        <v>11.6</v>
      </c>
      <c r="S122" s="31">
        <v>3.7</v>
      </c>
      <c r="T122" s="31">
        <v>3.4</v>
      </c>
      <c r="U122" s="31">
        <v>8.1999999999999993</v>
      </c>
    </row>
    <row r="123" spans="1:21" ht="16.5" customHeight="1" x14ac:dyDescent="0.25">
      <c r="A123" s="7" t="s">
        <v>118</v>
      </c>
      <c r="B123" s="7"/>
      <c r="C123" s="7"/>
      <c r="D123" s="7"/>
      <c r="E123" s="7"/>
      <c r="F123" s="7"/>
      <c r="G123" s="7"/>
      <c r="H123" s="7"/>
      <c r="I123" s="7"/>
      <c r="J123" s="7"/>
      <c r="K123" s="7"/>
      <c r="L123" s="9"/>
      <c r="M123" s="10"/>
      <c r="N123" s="10"/>
      <c r="O123" s="10"/>
      <c r="P123" s="10"/>
      <c r="Q123" s="10"/>
      <c r="R123" s="10"/>
      <c r="S123" s="10"/>
      <c r="T123" s="10"/>
      <c r="U123" s="10"/>
    </row>
    <row r="124" spans="1:21" ht="16.5" customHeight="1" x14ac:dyDescent="0.25">
      <c r="A124" s="7"/>
      <c r="B124" s="7" t="s">
        <v>610</v>
      </c>
      <c r="C124" s="7"/>
      <c r="D124" s="7"/>
      <c r="E124" s="7"/>
      <c r="F124" s="7"/>
      <c r="G124" s="7"/>
      <c r="H124" s="7"/>
      <c r="I124" s="7"/>
      <c r="J124" s="7"/>
      <c r="K124" s="7"/>
      <c r="L124" s="9"/>
      <c r="M124" s="10"/>
      <c r="N124" s="10"/>
      <c r="O124" s="10"/>
      <c r="P124" s="10"/>
      <c r="Q124" s="10"/>
      <c r="R124" s="10"/>
      <c r="S124" s="10"/>
      <c r="T124" s="10"/>
      <c r="U124" s="10"/>
    </row>
    <row r="125" spans="1:21" ht="16.5" customHeight="1" x14ac:dyDescent="0.25">
      <c r="A125" s="7"/>
      <c r="B125" s="7"/>
      <c r="C125" s="7" t="s">
        <v>451</v>
      </c>
      <c r="D125" s="7"/>
      <c r="E125" s="7"/>
      <c r="F125" s="7"/>
      <c r="G125" s="7"/>
      <c r="H125" s="7"/>
      <c r="I125" s="7"/>
      <c r="J125" s="7"/>
      <c r="K125" s="7"/>
      <c r="L125" s="9" t="s">
        <v>317</v>
      </c>
      <c r="M125" s="21">
        <v>22177</v>
      </c>
      <c r="N125" s="21">
        <v>16496</v>
      </c>
      <c r="O125" s="21">
        <v>14881</v>
      </c>
      <c r="P125" s="23">
        <v>4399</v>
      </c>
      <c r="Q125" s="23">
        <v>5703</v>
      </c>
      <c r="R125" s="23">
        <v>2285</v>
      </c>
      <c r="S125" s="20">
        <v>561</v>
      </c>
      <c r="T125" s="20">
        <v>662</v>
      </c>
      <c r="U125" s="21">
        <v>67164</v>
      </c>
    </row>
    <row r="126" spans="1:21" ht="16.5" customHeight="1" x14ac:dyDescent="0.25">
      <c r="A126" s="7"/>
      <c r="B126" s="7"/>
      <c r="C126" s="7" t="s">
        <v>452</v>
      </c>
      <c r="D126" s="7"/>
      <c r="E126" s="7"/>
      <c r="F126" s="7"/>
      <c r="G126" s="7"/>
      <c r="H126" s="7"/>
      <c r="I126" s="7"/>
      <c r="J126" s="7"/>
      <c r="K126" s="7"/>
      <c r="L126" s="9" t="s">
        <v>317</v>
      </c>
      <c r="M126" s="21">
        <v>19641</v>
      </c>
      <c r="N126" s="21">
        <v>15772</v>
      </c>
      <c r="O126" s="21">
        <v>11517</v>
      </c>
      <c r="P126" s="23">
        <v>3959</v>
      </c>
      <c r="Q126" s="23">
        <v>4857</v>
      </c>
      <c r="R126" s="23">
        <v>1708</v>
      </c>
      <c r="S126" s="20">
        <v>449</v>
      </c>
      <c r="T126" s="20">
        <v>489</v>
      </c>
      <c r="U126" s="21">
        <v>58392</v>
      </c>
    </row>
    <row r="127" spans="1:21" ht="16.5" customHeight="1" x14ac:dyDescent="0.25">
      <c r="A127" s="7"/>
      <c r="B127" s="7"/>
      <c r="C127" s="7" t="s">
        <v>453</v>
      </c>
      <c r="D127" s="7"/>
      <c r="E127" s="7"/>
      <c r="F127" s="7"/>
      <c r="G127" s="7"/>
      <c r="H127" s="7"/>
      <c r="I127" s="7"/>
      <c r="J127" s="7"/>
      <c r="K127" s="7"/>
      <c r="L127" s="9" t="s">
        <v>317</v>
      </c>
      <c r="M127" s="21">
        <v>41818</v>
      </c>
      <c r="N127" s="21">
        <v>32268</v>
      </c>
      <c r="O127" s="21">
        <v>26398</v>
      </c>
      <c r="P127" s="23">
        <v>8358</v>
      </c>
      <c r="Q127" s="21">
        <v>10560</v>
      </c>
      <c r="R127" s="23">
        <v>3993</v>
      </c>
      <c r="S127" s="23">
        <v>1010</v>
      </c>
      <c r="T127" s="23">
        <v>1151</v>
      </c>
      <c r="U127" s="18">
        <v>125556</v>
      </c>
    </row>
    <row r="128" spans="1:21" ht="16.5" customHeight="1" x14ac:dyDescent="0.25">
      <c r="A128" s="7" t="s">
        <v>427</v>
      </c>
      <c r="B128" s="7"/>
      <c r="C128" s="7"/>
      <c r="D128" s="7"/>
      <c r="E128" s="7"/>
      <c r="F128" s="7"/>
      <c r="G128" s="7"/>
      <c r="H128" s="7"/>
      <c r="I128" s="7"/>
      <c r="J128" s="7"/>
      <c r="K128" s="7"/>
      <c r="L128" s="9"/>
      <c r="M128" s="10"/>
      <c r="N128" s="10"/>
      <c r="O128" s="10"/>
      <c r="P128" s="10"/>
      <c r="Q128" s="10"/>
      <c r="R128" s="10"/>
      <c r="S128" s="10"/>
      <c r="T128" s="10"/>
      <c r="U128" s="10"/>
    </row>
    <row r="129" spans="1:21" ht="16.5" customHeight="1" x14ac:dyDescent="0.25">
      <c r="A129" s="7"/>
      <c r="B129" s="7" t="s">
        <v>604</v>
      </c>
      <c r="C129" s="7"/>
      <c r="D129" s="7"/>
      <c r="E129" s="7"/>
      <c r="F129" s="7"/>
      <c r="G129" s="7"/>
      <c r="H129" s="7"/>
      <c r="I129" s="7"/>
      <c r="J129" s="7"/>
      <c r="K129" s="7"/>
      <c r="L129" s="9"/>
      <c r="M129" s="10"/>
      <c r="N129" s="10"/>
      <c r="O129" s="10"/>
      <c r="P129" s="10"/>
      <c r="Q129" s="10"/>
      <c r="R129" s="10"/>
      <c r="S129" s="10"/>
      <c r="T129" s="10"/>
      <c r="U129" s="10"/>
    </row>
    <row r="130" spans="1:21" ht="16.5" customHeight="1" x14ac:dyDescent="0.25">
      <c r="A130" s="7"/>
      <c r="B130" s="7"/>
      <c r="C130" s="7" t="s">
        <v>451</v>
      </c>
      <c r="D130" s="7"/>
      <c r="E130" s="7"/>
      <c r="F130" s="7"/>
      <c r="G130" s="7"/>
      <c r="H130" s="7"/>
      <c r="I130" s="7"/>
      <c r="J130" s="7"/>
      <c r="K130" s="7"/>
      <c r="L130" s="9" t="s">
        <v>317</v>
      </c>
      <c r="M130" s="18">
        <v>237229</v>
      </c>
      <c r="N130" s="18">
        <v>178257</v>
      </c>
      <c r="O130" s="18">
        <v>150391</v>
      </c>
      <c r="P130" s="21">
        <v>82178</v>
      </c>
      <c r="Q130" s="21">
        <v>54285</v>
      </c>
      <c r="R130" s="21">
        <v>17540</v>
      </c>
      <c r="S130" s="21">
        <v>12116</v>
      </c>
      <c r="T130" s="21">
        <v>10382</v>
      </c>
      <c r="U130" s="18">
        <v>742380</v>
      </c>
    </row>
    <row r="131" spans="1:21" ht="16.5" customHeight="1" x14ac:dyDescent="0.25">
      <c r="A131" s="7"/>
      <c r="B131" s="7"/>
      <c r="C131" s="7" t="s">
        <v>452</v>
      </c>
      <c r="D131" s="7"/>
      <c r="E131" s="7"/>
      <c r="F131" s="7"/>
      <c r="G131" s="7"/>
      <c r="H131" s="7"/>
      <c r="I131" s="7"/>
      <c r="J131" s="7"/>
      <c r="K131" s="7"/>
      <c r="L131" s="9" t="s">
        <v>317</v>
      </c>
      <c r="M131" s="18">
        <v>239105</v>
      </c>
      <c r="N131" s="18">
        <v>181565</v>
      </c>
      <c r="O131" s="18">
        <v>150834</v>
      </c>
      <c r="P131" s="21">
        <v>79866</v>
      </c>
      <c r="Q131" s="21">
        <v>54604</v>
      </c>
      <c r="R131" s="21">
        <v>17577</v>
      </c>
      <c r="S131" s="21">
        <v>12319</v>
      </c>
      <c r="T131" s="23">
        <v>9587</v>
      </c>
      <c r="U131" s="18">
        <v>745457</v>
      </c>
    </row>
    <row r="132" spans="1:21" ht="16.5" customHeight="1" x14ac:dyDescent="0.25">
      <c r="A132" s="7"/>
      <c r="B132" s="7"/>
      <c r="C132" s="7" t="s">
        <v>453</v>
      </c>
      <c r="D132" s="7"/>
      <c r="E132" s="7"/>
      <c r="F132" s="7"/>
      <c r="G132" s="7"/>
      <c r="H132" s="7"/>
      <c r="I132" s="7"/>
      <c r="J132" s="7"/>
      <c r="K132" s="7"/>
      <c r="L132" s="9" t="s">
        <v>317</v>
      </c>
      <c r="M132" s="18">
        <v>476335</v>
      </c>
      <c r="N132" s="18">
        <v>359823</v>
      </c>
      <c r="O132" s="18">
        <v>301225</v>
      </c>
      <c r="P132" s="18">
        <v>162044</v>
      </c>
      <c r="Q132" s="18">
        <v>108889</v>
      </c>
      <c r="R132" s="21">
        <v>35117</v>
      </c>
      <c r="S132" s="21">
        <v>24435</v>
      </c>
      <c r="T132" s="21">
        <v>19969</v>
      </c>
      <c r="U132" s="25">
        <v>1487838</v>
      </c>
    </row>
    <row r="133" spans="1:21" ht="16.5" customHeight="1" x14ac:dyDescent="0.25">
      <c r="A133" s="7" t="s">
        <v>118</v>
      </c>
      <c r="B133" s="7"/>
      <c r="C133" s="7"/>
      <c r="D133" s="7"/>
      <c r="E133" s="7"/>
      <c r="F133" s="7"/>
      <c r="G133" s="7"/>
      <c r="H133" s="7"/>
      <c r="I133" s="7"/>
      <c r="J133" s="7"/>
      <c r="K133" s="7"/>
      <c r="L133" s="9"/>
      <c r="M133" s="10"/>
      <c r="N133" s="10"/>
      <c r="O133" s="10"/>
      <c r="P133" s="10"/>
      <c r="Q133" s="10"/>
      <c r="R133" s="10"/>
      <c r="S133" s="10"/>
      <c r="T133" s="10"/>
      <c r="U133" s="10"/>
    </row>
    <row r="134" spans="1:21" ht="16.5" customHeight="1" x14ac:dyDescent="0.25">
      <c r="A134" s="7"/>
      <c r="B134" s="7" t="s">
        <v>605</v>
      </c>
      <c r="C134" s="7"/>
      <c r="D134" s="7"/>
      <c r="E134" s="7"/>
      <c r="F134" s="7"/>
      <c r="G134" s="7"/>
      <c r="H134" s="7"/>
      <c r="I134" s="7"/>
      <c r="J134" s="7"/>
      <c r="K134" s="7"/>
      <c r="L134" s="9"/>
      <c r="M134" s="10"/>
      <c r="N134" s="10"/>
      <c r="O134" s="10"/>
      <c r="P134" s="10"/>
      <c r="Q134" s="10"/>
      <c r="R134" s="10"/>
      <c r="S134" s="10"/>
      <c r="T134" s="10"/>
      <c r="U134" s="10"/>
    </row>
    <row r="135" spans="1:21" ht="16.5" customHeight="1" x14ac:dyDescent="0.25">
      <c r="A135" s="7"/>
      <c r="B135" s="7"/>
      <c r="C135" s="7" t="s">
        <v>451</v>
      </c>
      <c r="D135" s="7"/>
      <c r="E135" s="7"/>
      <c r="F135" s="7"/>
      <c r="G135" s="7"/>
      <c r="H135" s="7"/>
      <c r="I135" s="7"/>
      <c r="J135" s="7"/>
      <c r="K135" s="7"/>
      <c r="L135" s="9" t="s">
        <v>216</v>
      </c>
      <c r="M135" s="31">
        <v>9.3000000000000007</v>
      </c>
      <c r="N135" s="31">
        <v>9.3000000000000007</v>
      </c>
      <c r="O135" s="31">
        <v>9.9</v>
      </c>
      <c r="P135" s="31">
        <v>5.4</v>
      </c>
      <c r="Q135" s="32">
        <v>10.5</v>
      </c>
      <c r="R135" s="32">
        <v>13</v>
      </c>
      <c r="S135" s="31">
        <v>4.5999999999999996</v>
      </c>
      <c r="T135" s="31">
        <v>6.4</v>
      </c>
      <c r="U135" s="31">
        <v>9</v>
      </c>
    </row>
    <row r="136" spans="1:21" ht="16.5" customHeight="1" x14ac:dyDescent="0.25">
      <c r="A136" s="7"/>
      <c r="B136" s="7"/>
      <c r="C136" s="7" t="s">
        <v>452</v>
      </c>
      <c r="D136" s="7"/>
      <c r="E136" s="7"/>
      <c r="F136" s="7"/>
      <c r="G136" s="7"/>
      <c r="H136" s="7"/>
      <c r="I136" s="7"/>
      <c r="J136" s="7"/>
      <c r="K136" s="7"/>
      <c r="L136" s="9" t="s">
        <v>216</v>
      </c>
      <c r="M136" s="31">
        <v>8.1999999999999993</v>
      </c>
      <c r="N136" s="31">
        <v>8.6999999999999993</v>
      </c>
      <c r="O136" s="31">
        <v>7.6</v>
      </c>
      <c r="P136" s="31">
        <v>5</v>
      </c>
      <c r="Q136" s="31">
        <v>8.9</v>
      </c>
      <c r="R136" s="31">
        <v>9.6999999999999993</v>
      </c>
      <c r="S136" s="31">
        <v>3.6</v>
      </c>
      <c r="T136" s="31">
        <v>5.0999999999999996</v>
      </c>
      <c r="U136" s="31">
        <v>7.8</v>
      </c>
    </row>
    <row r="137" spans="1:21" ht="16.5" customHeight="1" x14ac:dyDescent="0.25">
      <c r="A137" s="7"/>
      <c r="B137" s="7"/>
      <c r="C137" s="7" t="s">
        <v>453</v>
      </c>
      <c r="D137" s="7"/>
      <c r="E137" s="7"/>
      <c r="F137" s="7"/>
      <c r="G137" s="7"/>
      <c r="H137" s="7"/>
      <c r="I137" s="7"/>
      <c r="J137" s="7"/>
      <c r="K137" s="7"/>
      <c r="L137" s="9" t="s">
        <v>216</v>
      </c>
      <c r="M137" s="31">
        <v>8.8000000000000007</v>
      </c>
      <c r="N137" s="31">
        <v>9</v>
      </c>
      <c r="O137" s="31">
        <v>8.8000000000000007</v>
      </c>
      <c r="P137" s="31">
        <v>5.2</v>
      </c>
      <c r="Q137" s="31">
        <v>9.6999999999999993</v>
      </c>
      <c r="R137" s="32">
        <v>11.4</v>
      </c>
      <c r="S137" s="31">
        <v>4.0999999999999996</v>
      </c>
      <c r="T137" s="31">
        <v>5.8</v>
      </c>
      <c r="U137" s="31">
        <v>8.4</v>
      </c>
    </row>
    <row r="138" spans="1:21" ht="16.5" customHeight="1" x14ac:dyDescent="0.25">
      <c r="A138" s="7" t="s">
        <v>119</v>
      </c>
      <c r="B138" s="7"/>
      <c r="C138" s="7"/>
      <c r="D138" s="7"/>
      <c r="E138" s="7"/>
      <c r="F138" s="7"/>
      <c r="G138" s="7"/>
      <c r="H138" s="7"/>
      <c r="I138" s="7"/>
      <c r="J138" s="7"/>
      <c r="K138" s="7"/>
      <c r="L138" s="9"/>
      <c r="M138" s="10"/>
      <c r="N138" s="10"/>
      <c r="O138" s="10"/>
      <c r="P138" s="10"/>
      <c r="Q138" s="10"/>
      <c r="R138" s="10"/>
      <c r="S138" s="10"/>
      <c r="T138" s="10"/>
      <c r="U138" s="10"/>
    </row>
    <row r="139" spans="1:21" ht="16.5" customHeight="1" x14ac:dyDescent="0.25">
      <c r="A139" s="7"/>
      <c r="B139" s="7" t="s">
        <v>610</v>
      </c>
      <c r="C139" s="7"/>
      <c r="D139" s="7"/>
      <c r="E139" s="7"/>
      <c r="F139" s="7"/>
      <c r="G139" s="7"/>
      <c r="H139" s="7"/>
      <c r="I139" s="7"/>
      <c r="J139" s="7"/>
      <c r="K139" s="7"/>
      <c r="L139" s="9"/>
      <c r="M139" s="10"/>
      <c r="N139" s="10"/>
      <c r="O139" s="10"/>
      <c r="P139" s="10"/>
      <c r="Q139" s="10"/>
      <c r="R139" s="10"/>
      <c r="S139" s="10"/>
      <c r="T139" s="10"/>
      <c r="U139" s="10"/>
    </row>
    <row r="140" spans="1:21" ht="16.5" customHeight="1" x14ac:dyDescent="0.25">
      <c r="A140" s="7"/>
      <c r="B140" s="7"/>
      <c r="C140" s="7" t="s">
        <v>451</v>
      </c>
      <c r="D140" s="7"/>
      <c r="E140" s="7"/>
      <c r="F140" s="7"/>
      <c r="G140" s="7"/>
      <c r="H140" s="7"/>
      <c r="I140" s="7"/>
      <c r="J140" s="7"/>
      <c r="K140" s="7"/>
      <c r="L140" s="9" t="s">
        <v>317</v>
      </c>
      <c r="M140" s="21">
        <v>22368</v>
      </c>
      <c r="N140" s="21">
        <v>15951</v>
      </c>
      <c r="O140" s="21">
        <v>14280</v>
      </c>
      <c r="P140" s="23">
        <v>4403</v>
      </c>
      <c r="Q140" s="23">
        <v>5944</v>
      </c>
      <c r="R140" s="23">
        <v>2082</v>
      </c>
      <c r="S140" s="20">
        <v>604</v>
      </c>
      <c r="T140" s="20">
        <v>623</v>
      </c>
      <c r="U140" s="21">
        <v>66255</v>
      </c>
    </row>
    <row r="141" spans="1:21" ht="16.5" customHeight="1" x14ac:dyDescent="0.25">
      <c r="A141" s="7"/>
      <c r="B141" s="7"/>
      <c r="C141" s="7" t="s">
        <v>452</v>
      </c>
      <c r="D141" s="7"/>
      <c r="E141" s="7"/>
      <c r="F141" s="7"/>
      <c r="G141" s="7"/>
      <c r="H141" s="7"/>
      <c r="I141" s="7"/>
      <c r="J141" s="7"/>
      <c r="K141" s="7"/>
      <c r="L141" s="9" t="s">
        <v>317</v>
      </c>
      <c r="M141" s="21">
        <v>18262</v>
      </c>
      <c r="N141" s="21">
        <v>14503</v>
      </c>
      <c r="O141" s="21">
        <v>10462</v>
      </c>
      <c r="P141" s="23">
        <v>3828</v>
      </c>
      <c r="Q141" s="23">
        <v>4614</v>
      </c>
      <c r="R141" s="23">
        <v>1452</v>
      </c>
      <c r="S141" s="20">
        <v>414</v>
      </c>
      <c r="T141" s="20">
        <v>474</v>
      </c>
      <c r="U141" s="21">
        <v>54009</v>
      </c>
    </row>
    <row r="142" spans="1:21" ht="16.5" customHeight="1" x14ac:dyDescent="0.25">
      <c r="A142" s="7"/>
      <c r="B142" s="7"/>
      <c r="C142" s="7" t="s">
        <v>453</v>
      </c>
      <c r="D142" s="7"/>
      <c r="E142" s="7"/>
      <c r="F142" s="7"/>
      <c r="G142" s="7"/>
      <c r="H142" s="7"/>
      <c r="I142" s="7"/>
      <c r="J142" s="7"/>
      <c r="K142" s="7"/>
      <c r="L142" s="9" t="s">
        <v>317</v>
      </c>
      <c r="M142" s="21">
        <v>40630</v>
      </c>
      <c r="N142" s="21">
        <v>30454</v>
      </c>
      <c r="O142" s="21">
        <v>24742</v>
      </c>
      <c r="P142" s="23">
        <v>8231</v>
      </c>
      <c r="Q142" s="21">
        <v>10558</v>
      </c>
      <c r="R142" s="23">
        <v>3534</v>
      </c>
      <c r="S142" s="23">
        <v>1018</v>
      </c>
      <c r="T142" s="23">
        <v>1097</v>
      </c>
      <c r="U142" s="18">
        <v>120264</v>
      </c>
    </row>
    <row r="143" spans="1:21" ht="16.5" customHeight="1" x14ac:dyDescent="0.25">
      <c r="A143" s="7" t="s">
        <v>607</v>
      </c>
      <c r="B143" s="7"/>
      <c r="C143" s="7"/>
      <c r="D143" s="7"/>
      <c r="E143" s="7"/>
      <c r="F143" s="7"/>
      <c r="G143" s="7"/>
      <c r="H143" s="7"/>
      <c r="I143" s="7"/>
      <c r="J143" s="7"/>
      <c r="K143" s="7"/>
      <c r="L143" s="9"/>
      <c r="M143" s="10"/>
      <c r="N143" s="10"/>
      <c r="O143" s="10"/>
      <c r="P143" s="10"/>
      <c r="Q143" s="10"/>
      <c r="R143" s="10"/>
      <c r="S143" s="10"/>
      <c r="T143" s="10"/>
      <c r="U143" s="10"/>
    </row>
    <row r="144" spans="1:21" ht="16.5" customHeight="1" x14ac:dyDescent="0.25">
      <c r="A144" s="7"/>
      <c r="B144" s="7" t="s">
        <v>604</v>
      </c>
      <c r="C144" s="7"/>
      <c r="D144" s="7"/>
      <c r="E144" s="7"/>
      <c r="F144" s="7"/>
      <c r="G144" s="7"/>
      <c r="H144" s="7"/>
      <c r="I144" s="7"/>
      <c r="J144" s="7"/>
      <c r="K144" s="7"/>
      <c r="L144" s="9"/>
      <c r="M144" s="10"/>
      <c r="N144" s="10"/>
      <c r="O144" s="10"/>
      <c r="P144" s="10"/>
      <c r="Q144" s="10"/>
      <c r="R144" s="10"/>
      <c r="S144" s="10"/>
      <c r="T144" s="10"/>
      <c r="U144" s="10"/>
    </row>
    <row r="145" spans="1:21" ht="16.5" customHeight="1" x14ac:dyDescent="0.25">
      <c r="A145" s="7"/>
      <c r="B145" s="7"/>
      <c r="C145" s="7" t="s">
        <v>451</v>
      </c>
      <c r="D145" s="7"/>
      <c r="E145" s="7"/>
      <c r="F145" s="7"/>
      <c r="G145" s="7"/>
      <c r="H145" s="7"/>
      <c r="I145" s="7"/>
      <c r="J145" s="7"/>
      <c r="K145" s="7"/>
      <c r="L145" s="9" t="s">
        <v>317</v>
      </c>
      <c r="M145" s="18">
        <v>236979</v>
      </c>
      <c r="N145" s="18">
        <v>177287</v>
      </c>
      <c r="O145" s="18">
        <v>149224</v>
      </c>
      <c r="P145" s="21">
        <v>80154</v>
      </c>
      <c r="Q145" s="21">
        <v>54421</v>
      </c>
      <c r="R145" s="21">
        <v>17705</v>
      </c>
      <c r="S145" s="21">
        <v>12053</v>
      </c>
      <c r="T145" s="21">
        <v>10208</v>
      </c>
      <c r="U145" s="18">
        <v>738031</v>
      </c>
    </row>
    <row r="146" spans="1:21" ht="16.5" customHeight="1" x14ac:dyDescent="0.25">
      <c r="A146" s="7"/>
      <c r="B146" s="7"/>
      <c r="C146" s="7" t="s">
        <v>452</v>
      </c>
      <c r="D146" s="7"/>
      <c r="E146" s="7"/>
      <c r="F146" s="7"/>
      <c r="G146" s="7"/>
      <c r="H146" s="7"/>
      <c r="I146" s="7"/>
      <c r="J146" s="7"/>
      <c r="K146" s="7"/>
      <c r="L146" s="9" t="s">
        <v>317</v>
      </c>
      <c r="M146" s="18">
        <v>242214</v>
      </c>
      <c r="N146" s="18">
        <v>183223</v>
      </c>
      <c r="O146" s="18">
        <v>151777</v>
      </c>
      <c r="P146" s="21">
        <v>79538</v>
      </c>
      <c r="Q146" s="21">
        <v>55616</v>
      </c>
      <c r="R146" s="21">
        <v>18018</v>
      </c>
      <c r="S146" s="21">
        <v>12443</v>
      </c>
      <c r="T146" s="23">
        <v>9555</v>
      </c>
      <c r="U146" s="18">
        <v>752384</v>
      </c>
    </row>
    <row r="147" spans="1:21" ht="16.5" customHeight="1" x14ac:dyDescent="0.25">
      <c r="A147" s="7"/>
      <c r="B147" s="7"/>
      <c r="C147" s="7" t="s">
        <v>453</v>
      </c>
      <c r="D147" s="7"/>
      <c r="E147" s="7"/>
      <c r="F147" s="7"/>
      <c r="G147" s="7"/>
      <c r="H147" s="7"/>
      <c r="I147" s="7"/>
      <c r="J147" s="7"/>
      <c r="K147" s="7"/>
      <c r="L147" s="9" t="s">
        <v>317</v>
      </c>
      <c r="M147" s="18">
        <v>479193</v>
      </c>
      <c r="N147" s="18">
        <v>360511</v>
      </c>
      <c r="O147" s="18">
        <v>301000</v>
      </c>
      <c r="P147" s="18">
        <v>159692</v>
      </c>
      <c r="Q147" s="18">
        <v>110037</v>
      </c>
      <c r="R147" s="21">
        <v>35723</v>
      </c>
      <c r="S147" s="21">
        <v>24495</v>
      </c>
      <c r="T147" s="21">
        <v>19764</v>
      </c>
      <c r="U147" s="25">
        <v>1490414</v>
      </c>
    </row>
    <row r="148" spans="1:21" ht="16.5" customHeight="1" x14ac:dyDescent="0.25">
      <c r="A148" s="7" t="s">
        <v>119</v>
      </c>
      <c r="B148" s="7"/>
      <c r="C148" s="7"/>
      <c r="D148" s="7"/>
      <c r="E148" s="7"/>
      <c r="F148" s="7"/>
      <c r="G148" s="7"/>
      <c r="H148" s="7"/>
      <c r="I148" s="7"/>
      <c r="J148" s="7"/>
      <c r="K148" s="7"/>
      <c r="L148" s="9"/>
      <c r="M148" s="10"/>
      <c r="N148" s="10"/>
      <c r="O148" s="10"/>
      <c r="P148" s="10"/>
      <c r="Q148" s="10"/>
      <c r="R148" s="10"/>
      <c r="S148" s="10"/>
      <c r="T148" s="10"/>
      <c r="U148" s="10"/>
    </row>
    <row r="149" spans="1:21" ht="16.5" customHeight="1" x14ac:dyDescent="0.25">
      <c r="A149" s="7"/>
      <c r="B149" s="7" t="s">
        <v>605</v>
      </c>
      <c r="C149" s="7"/>
      <c r="D149" s="7"/>
      <c r="E149" s="7"/>
      <c r="F149" s="7"/>
      <c r="G149" s="7"/>
      <c r="H149" s="7"/>
      <c r="I149" s="7"/>
      <c r="J149" s="7"/>
      <c r="K149" s="7"/>
      <c r="L149" s="9"/>
      <c r="M149" s="10"/>
      <c r="N149" s="10"/>
      <c r="O149" s="10"/>
      <c r="P149" s="10"/>
      <c r="Q149" s="10"/>
      <c r="R149" s="10"/>
      <c r="S149" s="10"/>
      <c r="T149" s="10"/>
      <c r="U149" s="10"/>
    </row>
    <row r="150" spans="1:21" ht="16.5" customHeight="1" x14ac:dyDescent="0.25">
      <c r="A150" s="7"/>
      <c r="B150" s="7"/>
      <c r="C150" s="7" t="s">
        <v>451</v>
      </c>
      <c r="D150" s="7"/>
      <c r="E150" s="7"/>
      <c r="F150" s="7"/>
      <c r="G150" s="7"/>
      <c r="H150" s="7"/>
      <c r="I150" s="7"/>
      <c r="J150" s="7"/>
      <c r="K150" s="7"/>
      <c r="L150" s="9" t="s">
        <v>216</v>
      </c>
      <c r="M150" s="31">
        <v>9.4</v>
      </c>
      <c r="N150" s="31">
        <v>9</v>
      </c>
      <c r="O150" s="31">
        <v>9.6</v>
      </c>
      <c r="P150" s="31">
        <v>5.5</v>
      </c>
      <c r="Q150" s="32">
        <v>10.9</v>
      </c>
      <c r="R150" s="32">
        <v>11.8</v>
      </c>
      <c r="S150" s="31">
        <v>5</v>
      </c>
      <c r="T150" s="31">
        <v>6.1</v>
      </c>
      <c r="U150" s="31">
        <v>9</v>
      </c>
    </row>
    <row r="151" spans="1:21" ht="16.5" customHeight="1" x14ac:dyDescent="0.25">
      <c r="A151" s="7"/>
      <c r="B151" s="7"/>
      <c r="C151" s="7" t="s">
        <v>452</v>
      </c>
      <c r="D151" s="7"/>
      <c r="E151" s="7"/>
      <c r="F151" s="7"/>
      <c r="G151" s="7"/>
      <c r="H151" s="7"/>
      <c r="I151" s="7"/>
      <c r="J151" s="7"/>
      <c r="K151" s="7"/>
      <c r="L151" s="9" t="s">
        <v>216</v>
      </c>
      <c r="M151" s="31">
        <v>7.5</v>
      </c>
      <c r="N151" s="31">
        <v>7.9</v>
      </c>
      <c r="O151" s="31">
        <v>6.9</v>
      </c>
      <c r="P151" s="31">
        <v>4.8</v>
      </c>
      <c r="Q151" s="31">
        <v>8.3000000000000007</v>
      </c>
      <c r="R151" s="31">
        <v>8.1</v>
      </c>
      <c r="S151" s="31">
        <v>3.3</v>
      </c>
      <c r="T151" s="31">
        <v>5</v>
      </c>
      <c r="U151" s="31">
        <v>7.2</v>
      </c>
    </row>
    <row r="152" spans="1:21" ht="16.5" customHeight="1" x14ac:dyDescent="0.25">
      <c r="A152" s="14"/>
      <c r="B152" s="14"/>
      <c r="C152" s="14" t="s">
        <v>453</v>
      </c>
      <c r="D152" s="14"/>
      <c r="E152" s="14"/>
      <c r="F152" s="14"/>
      <c r="G152" s="14"/>
      <c r="H152" s="14"/>
      <c r="I152" s="14"/>
      <c r="J152" s="14"/>
      <c r="K152" s="14"/>
      <c r="L152" s="15" t="s">
        <v>216</v>
      </c>
      <c r="M152" s="36">
        <v>8.5</v>
      </c>
      <c r="N152" s="36">
        <v>8.4</v>
      </c>
      <c r="O152" s="36">
        <v>8.1999999999999993</v>
      </c>
      <c r="P152" s="36">
        <v>5.2</v>
      </c>
      <c r="Q152" s="36">
        <v>9.6</v>
      </c>
      <c r="R152" s="36">
        <v>9.9</v>
      </c>
      <c r="S152" s="36">
        <v>4.2</v>
      </c>
      <c r="T152" s="36">
        <v>5.6</v>
      </c>
      <c r="U152" s="36">
        <v>8.1</v>
      </c>
    </row>
    <row r="153" spans="1:21" ht="4.5" customHeight="1" x14ac:dyDescent="0.25">
      <c r="A153" s="27"/>
      <c r="B153" s="27"/>
      <c r="C153" s="2"/>
      <c r="D153" s="2"/>
      <c r="E153" s="2"/>
      <c r="F153" s="2"/>
      <c r="G153" s="2"/>
      <c r="H153" s="2"/>
      <c r="I153" s="2"/>
      <c r="J153" s="2"/>
      <c r="K153" s="2"/>
      <c r="L153" s="2"/>
      <c r="M153" s="2"/>
      <c r="N153" s="2"/>
      <c r="O153" s="2"/>
      <c r="P153" s="2"/>
      <c r="Q153" s="2"/>
      <c r="R153" s="2"/>
      <c r="S153" s="2"/>
      <c r="T153" s="2"/>
      <c r="U153" s="2"/>
    </row>
    <row r="154" spans="1:21" ht="16.5" customHeight="1" x14ac:dyDescent="0.25">
      <c r="A154" s="55"/>
      <c r="B154" s="55"/>
      <c r="C154" s="67" t="s">
        <v>456</v>
      </c>
      <c r="D154" s="67"/>
      <c r="E154" s="67"/>
      <c r="F154" s="67"/>
      <c r="G154" s="67"/>
      <c r="H154" s="67"/>
      <c r="I154" s="67"/>
      <c r="J154" s="67"/>
      <c r="K154" s="67"/>
      <c r="L154" s="67"/>
      <c r="M154" s="67"/>
      <c r="N154" s="67"/>
      <c r="O154" s="67"/>
      <c r="P154" s="67"/>
      <c r="Q154" s="67"/>
      <c r="R154" s="67"/>
      <c r="S154" s="67"/>
      <c r="T154" s="67"/>
      <c r="U154" s="67"/>
    </row>
    <row r="155" spans="1:21" ht="16.5" customHeight="1" x14ac:dyDescent="0.25">
      <c r="A155" s="55"/>
      <c r="B155" s="55"/>
      <c r="C155" s="67" t="s">
        <v>457</v>
      </c>
      <c r="D155" s="67"/>
      <c r="E155" s="67"/>
      <c r="F155" s="67"/>
      <c r="G155" s="67"/>
      <c r="H155" s="67"/>
      <c r="I155" s="67"/>
      <c r="J155" s="67"/>
      <c r="K155" s="67"/>
      <c r="L155" s="67"/>
      <c r="M155" s="67"/>
      <c r="N155" s="67"/>
      <c r="O155" s="67"/>
      <c r="P155" s="67"/>
      <c r="Q155" s="67"/>
      <c r="R155" s="67"/>
      <c r="S155" s="67"/>
      <c r="T155" s="67"/>
      <c r="U155" s="67"/>
    </row>
    <row r="156" spans="1:21" ht="4.5" customHeight="1" x14ac:dyDescent="0.25">
      <c r="A156" s="27"/>
      <c r="B156" s="27"/>
      <c r="C156" s="2"/>
      <c r="D156" s="2"/>
      <c r="E156" s="2"/>
      <c r="F156" s="2"/>
      <c r="G156" s="2"/>
      <c r="H156" s="2"/>
      <c r="I156" s="2"/>
      <c r="J156" s="2"/>
      <c r="K156" s="2"/>
      <c r="L156" s="2"/>
      <c r="M156" s="2"/>
      <c r="N156" s="2"/>
      <c r="O156" s="2"/>
      <c r="P156" s="2"/>
      <c r="Q156" s="2"/>
      <c r="R156" s="2"/>
      <c r="S156" s="2"/>
      <c r="T156" s="2"/>
      <c r="U156" s="2"/>
    </row>
    <row r="157" spans="1:21" ht="16.5" customHeight="1" x14ac:dyDescent="0.25">
      <c r="A157" s="27" t="s">
        <v>139</v>
      </c>
      <c r="B157" s="27"/>
      <c r="C157" s="67" t="s">
        <v>540</v>
      </c>
      <c r="D157" s="67"/>
      <c r="E157" s="67"/>
      <c r="F157" s="67"/>
      <c r="G157" s="67"/>
      <c r="H157" s="67"/>
      <c r="I157" s="67"/>
      <c r="J157" s="67"/>
      <c r="K157" s="67"/>
      <c r="L157" s="67"/>
      <c r="M157" s="67"/>
      <c r="N157" s="67"/>
      <c r="O157" s="67"/>
      <c r="P157" s="67"/>
      <c r="Q157" s="67"/>
      <c r="R157" s="67"/>
      <c r="S157" s="67"/>
      <c r="T157" s="67"/>
      <c r="U157" s="67"/>
    </row>
    <row r="158" spans="1:21" ht="29.4" customHeight="1" x14ac:dyDescent="0.25">
      <c r="A158" s="27" t="s">
        <v>141</v>
      </c>
      <c r="B158" s="27"/>
      <c r="C158" s="67" t="s">
        <v>535</v>
      </c>
      <c r="D158" s="67"/>
      <c r="E158" s="67"/>
      <c r="F158" s="67"/>
      <c r="G158" s="67"/>
      <c r="H158" s="67"/>
      <c r="I158" s="67"/>
      <c r="J158" s="67"/>
      <c r="K158" s="67"/>
      <c r="L158" s="67"/>
      <c r="M158" s="67"/>
      <c r="N158" s="67"/>
      <c r="O158" s="67"/>
      <c r="P158" s="67"/>
      <c r="Q158" s="67"/>
      <c r="R158" s="67"/>
      <c r="S158" s="67"/>
      <c r="T158" s="67"/>
      <c r="U158" s="67"/>
    </row>
    <row r="159" spans="1:21" ht="29.4" customHeight="1" x14ac:dyDescent="0.25">
      <c r="A159" s="27" t="s">
        <v>144</v>
      </c>
      <c r="B159" s="27"/>
      <c r="C159" s="67" t="s">
        <v>505</v>
      </c>
      <c r="D159" s="67"/>
      <c r="E159" s="67"/>
      <c r="F159" s="67"/>
      <c r="G159" s="67"/>
      <c r="H159" s="67"/>
      <c r="I159" s="67"/>
      <c r="J159" s="67"/>
      <c r="K159" s="67"/>
      <c r="L159" s="67"/>
      <c r="M159" s="67"/>
      <c r="N159" s="67"/>
      <c r="O159" s="67"/>
      <c r="P159" s="67"/>
      <c r="Q159" s="67"/>
      <c r="R159" s="67"/>
      <c r="S159" s="67"/>
      <c r="T159" s="67"/>
      <c r="U159" s="67"/>
    </row>
    <row r="160" spans="1:21" ht="16.5" customHeight="1" x14ac:dyDescent="0.25">
      <c r="A160" s="27" t="s">
        <v>146</v>
      </c>
      <c r="B160" s="27"/>
      <c r="C160" s="67" t="s">
        <v>506</v>
      </c>
      <c r="D160" s="67"/>
      <c r="E160" s="67"/>
      <c r="F160" s="67"/>
      <c r="G160" s="67"/>
      <c r="H160" s="67"/>
      <c r="I160" s="67"/>
      <c r="J160" s="67"/>
      <c r="K160" s="67"/>
      <c r="L160" s="67"/>
      <c r="M160" s="67"/>
      <c r="N160" s="67"/>
      <c r="O160" s="67"/>
      <c r="P160" s="67"/>
      <c r="Q160" s="67"/>
      <c r="R160" s="67"/>
      <c r="S160" s="67"/>
      <c r="T160" s="67"/>
      <c r="U160" s="67"/>
    </row>
    <row r="161" spans="1:21" ht="4.5" customHeight="1" x14ac:dyDescent="0.25"/>
    <row r="162" spans="1:21" ht="68.099999999999994" customHeight="1" x14ac:dyDescent="0.25">
      <c r="A162" s="28" t="s">
        <v>167</v>
      </c>
      <c r="B162" s="27"/>
      <c r="C162" s="27"/>
      <c r="D162" s="27"/>
      <c r="E162" s="67" t="s">
        <v>611</v>
      </c>
      <c r="F162" s="67"/>
      <c r="G162" s="67"/>
      <c r="H162" s="67"/>
      <c r="I162" s="67"/>
      <c r="J162" s="67"/>
      <c r="K162" s="67"/>
      <c r="L162" s="67"/>
      <c r="M162" s="67"/>
      <c r="N162" s="67"/>
      <c r="O162" s="67"/>
      <c r="P162" s="67"/>
      <c r="Q162" s="67"/>
      <c r="R162" s="67"/>
      <c r="S162" s="67"/>
      <c r="T162" s="67"/>
      <c r="U162" s="67"/>
    </row>
  </sheetData>
  <mergeCells count="8">
    <mergeCell ref="C159:U159"/>
    <mergeCell ref="C160:U160"/>
    <mergeCell ref="E162:U162"/>
    <mergeCell ref="K1:U1"/>
    <mergeCell ref="C154:U154"/>
    <mergeCell ref="C155:U155"/>
    <mergeCell ref="C157:U157"/>
    <mergeCell ref="C158:U158"/>
  </mergeCells>
  <pageMargins left="0.7" right="0.7" top="0.75" bottom="0.75" header="0.3" footer="0.3"/>
  <pageSetup paperSize="9" fitToHeight="0" orientation="landscape" horizontalDpi="300" verticalDpi="300"/>
  <headerFooter scaleWithDoc="0" alignWithMargins="0">
    <oddHeader>&amp;C&amp;"Arial"&amp;8TABLE 15A.31</oddHeader>
    <oddFooter>&amp;L&amp;"Arial"&amp;8REPORT ON
GOVERNMENT
SERVICES 2022&amp;R&amp;"Arial"&amp;8SERVICES FOR PEOPLE
WITH DISABILITY
PAGE &amp;B&amp;P&amp;B</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U23"/>
  <sheetViews>
    <sheetView showGridLines="0" workbookViewId="0"/>
  </sheetViews>
  <sheetFormatPr defaultRowHeight="13.2" x14ac:dyDescent="0.25"/>
  <cols>
    <col min="1" max="11" width="1.6640625" customWidth="1"/>
    <col min="12" max="12" width="5.44140625" customWidth="1"/>
    <col min="13" max="21" width="6.6640625" customWidth="1"/>
  </cols>
  <sheetData>
    <row r="1" spans="1:21" ht="33.9" customHeight="1" x14ac:dyDescent="0.25">
      <c r="A1" s="8" t="s">
        <v>612</v>
      </c>
      <c r="B1" s="8"/>
      <c r="C1" s="8"/>
      <c r="D1" s="8"/>
      <c r="E1" s="8"/>
      <c r="F1" s="8"/>
      <c r="G1" s="8"/>
      <c r="H1" s="8"/>
      <c r="I1" s="8"/>
      <c r="J1" s="8"/>
      <c r="K1" s="72" t="s">
        <v>613</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103</v>
      </c>
    </row>
    <row r="3" spans="1:21" ht="16.5" customHeight="1" x14ac:dyDescent="0.25">
      <c r="A3" s="7" t="s">
        <v>614</v>
      </c>
      <c r="B3" s="7"/>
      <c r="C3" s="7"/>
      <c r="D3" s="7"/>
      <c r="E3" s="7"/>
      <c r="F3" s="7"/>
      <c r="G3" s="7"/>
      <c r="H3" s="7"/>
      <c r="I3" s="7"/>
      <c r="J3" s="7"/>
      <c r="K3" s="7"/>
      <c r="L3" s="9"/>
      <c r="M3" s="10"/>
      <c r="N3" s="10"/>
      <c r="O3" s="10"/>
      <c r="P3" s="10"/>
      <c r="Q3" s="10"/>
      <c r="R3" s="10"/>
      <c r="S3" s="10"/>
      <c r="T3" s="10"/>
      <c r="U3" s="10"/>
    </row>
    <row r="4" spans="1:21" ht="16.5" customHeight="1" x14ac:dyDescent="0.25">
      <c r="A4" s="7"/>
      <c r="B4" s="7" t="s">
        <v>615</v>
      </c>
      <c r="C4" s="7"/>
      <c r="D4" s="7"/>
      <c r="E4" s="7"/>
      <c r="F4" s="7"/>
      <c r="G4" s="7"/>
      <c r="H4" s="7"/>
      <c r="I4" s="7"/>
      <c r="J4" s="7"/>
      <c r="K4" s="7"/>
      <c r="L4" s="9" t="s">
        <v>616</v>
      </c>
      <c r="M4" s="16">
        <v>7</v>
      </c>
      <c r="N4" s="16">
        <v>7</v>
      </c>
      <c r="O4" s="16">
        <v>7</v>
      </c>
      <c r="P4" s="16">
        <v>7</v>
      </c>
      <c r="Q4" s="16">
        <v>8</v>
      </c>
      <c r="R4" s="16">
        <v>7</v>
      </c>
      <c r="S4" s="16">
        <v>7</v>
      </c>
      <c r="T4" s="16">
        <v>5</v>
      </c>
      <c r="U4" s="16">
        <v>7</v>
      </c>
    </row>
    <row r="5" spans="1:21" ht="16.5" customHeight="1" x14ac:dyDescent="0.25">
      <c r="A5" s="7"/>
      <c r="B5" s="7" t="s">
        <v>617</v>
      </c>
      <c r="C5" s="7"/>
      <c r="D5" s="7"/>
      <c r="E5" s="7"/>
      <c r="F5" s="7"/>
      <c r="G5" s="7"/>
      <c r="H5" s="7"/>
      <c r="I5" s="7"/>
      <c r="J5" s="7"/>
      <c r="K5" s="7"/>
      <c r="L5" s="9" t="s">
        <v>616</v>
      </c>
      <c r="M5" s="16">
        <v>6</v>
      </c>
      <c r="N5" s="16">
        <v>6</v>
      </c>
      <c r="O5" s="16">
        <v>6</v>
      </c>
      <c r="P5" s="16">
        <v>6</v>
      </c>
      <c r="Q5" s="16">
        <v>6</v>
      </c>
      <c r="R5" s="16">
        <v>6</v>
      </c>
      <c r="S5" s="16">
        <v>6</v>
      </c>
      <c r="T5" s="16">
        <v>4</v>
      </c>
      <c r="U5" s="16">
        <v>6</v>
      </c>
    </row>
    <row r="6" spans="1:21" ht="16.5" customHeight="1" x14ac:dyDescent="0.25">
      <c r="A6" s="7"/>
      <c r="B6" s="7" t="s">
        <v>597</v>
      </c>
      <c r="C6" s="7"/>
      <c r="D6" s="7"/>
      <c r="E6" s="7"/>
      <c r="F6" s="7"/>
      <c r="G6" s="7"/>
      <c r="H6" s="7"/>
      <c r="I6" s="7"/>
      <c r="J6" s="7"/>
      <c r="K6" s="7"/>
      <c r="L6" s="9" t="s">
        <v>616</v>
      </c>
      <c r="M6" s="16">
        <v>7</v>
      </c>
      <c r="N6" s="16">
        <v>7</v>
      </c>
      <c r="O6" s="16">
        <v>7</v>
      </c>
      <c r="P6" s="16">
        <v>6</v>
      </c>
      <c r="Q6" s="16">
        <v>6</v>
      </c>
      <c r="R6" s="16">
        <v>6</v>
      </c>
      <c r="S6" s="16">
        <v>7</v>
      </c>
      <c r="T6" s="16">
        <v>4</v>
      </c>
      <c r="U6" s="16">
        <v>7</v>
      </c>
    </row>
    <row r="7" spans="1:21" ht="16.5" customHeight="1" x14ac:dyDescent="0.25">
      <c r="A7" s="7" t="s">
        <v>325</v>
      </c>
      <c r="B7" s="7"/>
      <c r="C7" s="7"/>
      <c r="D7" s="7"/>
      <c r="E7" s="7"/>
      <c r="F7" s="7"/>
      <c r="G7" s="7"/>
      <c r="H7" s="7"/>
      <c r="I7" s="7"/>
      <c r="J7" s="7"/>
      <c r="K7" s="7"/>
      <c r="L7" s="9"/>
      <c r="M7" s="10"/>
      <c r="N7" s="10"/>
      <c r="O7" s="10"/>
      <c r="P7" s="10"/>
      <c r="Q7" s="10"/>
      <c r="R7" s="10"/>
      <c r="S7" s="10"/>
      <c r="T7" s="10"/>
      <c r="U7" s="10"/>
    </row>
    <row r="8" spans="1:21" ht="16.5" customHeight="1" x14ac:dyDescent="0.25">
      <c r="A8" s="7"/>
      <c r="B8" s="7" t="s">
        <v>615</v>
      </c>
      <c r="C8" s="7"/>
      <c r="D8" s="7"/>
      <c r="E8" s="7"/>
      <c r="F8" s="7"/>
      <c r="G8" s="7"/>
      <c r="H8" s="7"/>
      <c r="I8" s="7"/>
      <c r="J8" s="7"/>
      <c r="K8" s="7"/>
      <c r="L8" s="9" t="s">
        <v>616</v>
      </c>
      <c r="M8" s="16">
        <v>4</v>
      </c>
      <c r="N8" s="16">
        <v>4</v>
      </c>
      <c r="O8" s="16">
        <v>5</v>
      </c>
      <c r="P8" s="16">
        <v>4</v>
      </c>
      <c r="Q8" s="16">
        <v>4</v>
      </c>
      <c r="R8" s="16">
        <v>5</v>
      </c>
      <c r="S8" s="16">
        <v>2</v>
      </c>
      <c r="T8" s="16">
        <v>6</v>
      </c>
      <c r="U8" s="16">
        <v>4</v>
      </c>
    </row>
    <row r="9" spans="1:21" ht="16.5" customHeight="1" x14ac:dyDescent="0.25">
      <c r="A9" s="7"/>
      <c r="B9" s="7" t="s">
        <v>617</v>
      </c>
      <c r="C9" s="7"/>
      <c r="D9" s="7"/>
      <c r="E9" s="7"/>
      <c r="F9" s="7"/>
      <c r="G9" s="7"/>
      <c r="H9" s="7"/>
      <c r="I9" s="7"/>
      <c r="J9" s="7"/>
      <c r="K9" s="7"/>
      <c r="L9" s="9" t="s">
        <v>616</v>
      </c>
      <c r="M9" s="16">
        <v>9</v>
      </c>
      <c r="N9" s="16">
        <v>8</v>
      </c>
      <c r="O9" s="16">
        <v>8</v>
      </c>
      <c r="P9" s="16">
        <v>5</v>
      </c>
      <c r="Q9" s="16">
        <v>7</v>
      </c>
      <c r="R9" s="16">
        <v>8</v>
      </c>
      <c r="S9" s="16">
        <v>9</v>
      </c>
      <c r="T9" s="16">
        <v>5</v>
      </c>
      <c r="U9" s="16">
        <v>8</v>
      </c>
    </row>
    <row r="10" spans="1:21" ht="16.5" customHeight="1" x14ac:dyDescent="0.25">
      <c r="A10" s="7"/>
      <c r="B10" s="7" t="s">
        <v>597</v>
      </c>
      <c r="C10" s="7"/>
      <c r="D10" s="7"/>
      <c r="E10" s="7"/>
      <c r="F10" s="7"/>
      <c r="G10" s="7"/>
      <c r="H10" s="7"/>
      <c r="I10" s="7"/>
      <c r="J10" s="7"/>
      <c r="K10" s="7"/>
      <c r="L10" s="9" t="s">
        <v>616</v>
      </c>
      <c r="M10" s="16">
        <v>7</v>
      </c>
      <c r="N10" s="16">
        <v>7</v>
      </c>
      <c r="O10" s="16">
        <v>7</v>
      </c>
      <c r="P10" s="16">
        <v>5</v>
      </c>
      <c r="Q10" s="16">
        <v>6</v>
      </c>
      <c r="R10" s="16">
        <v>7</v>
      </c>
      <c r="S10" s="16">
        <v>6</v>
      </c>
      <c r="T10" s="16">
        <v>5</v>
      </c>
      <c r="U10" s="16">
        <v>7</v>
      </c>
    </row>
    <row r="11" spans="1:21" ht="16.5" customHeight="1" x14ac:dyDescent="0.25">
      <c r="A11" s="7" t="s">
        <v>326</v>
      </c>
      <c r="B11" s="7"/>
      <c r="C11" s="7"/>
      <c r="D11" s="7"/>
      <c r="E11" s="7"/>
      <c r="F11" s="7"/>
      <c r="G11" s="7"/>
      <c r="H11" s="7"/>
      <c r="I11" s="7"/>
      <c r="J11" s="7"/>
      <c r="K11" s="7"/>
      <c r="L11" s="9"/>
      <c r="M11" s="10"/>
      <c r="N11" s="10"/>
      <c r="O11" s="10"/>
      <c r="P11" s="10"/>
      <c r="Q11" s="10"/>
      <c r="R11" s="10"/>
      <c r="S11" s="10"/>
      <c r="T11" s="10"/>
      <c r="U11" s="10"/>
    </row>
    <row r="12" spans="1:21" ht="16.5" customHeight="1" x14ac:dyDescent="0.25">
      <c r="A12" s="7"/>
      <c r="B12" s="7" t="s">
        <v>615</v>
      </c>
      <c r="C12" s="7"/>
      <c r="D12" s="7"/>
      <c r="E12" s="7"/>
      <c r="F12" s="7"/>
      <c r="G12" s="7"/>
      <c r="H12" s="7"/>
      <c r="I12" s="7"/>
      <c r="J12" s="7"/>
      <c r="K12" s="7"/>
      <c r="L12" s="9" t="s">
        <v>616</v>
      </c>
      <c r="M12" s="34">
        <v>47</v>
      </c>
      <c r="N12" s="34">
        <v>21</v>
      </c>
      <c r="O12" s="34">
        <v>27</v>
      </c>
      <c r="P12" s="34">
        <v>22</v>
      </c>
      <c r="Q12" s="34">
        <v>50</v>
      </c>
      <c r="R12" s="34">
        <v>28</v>
      </c>
      <c r="S12" s="34">
        <v>55</v>
      </c>
      <c r="T12" s="34">
        <v>10</v>
      </c>
      <c r="U12" s="34">
        <v>32</v>
      </c>
    </row>
    <row r="13" spans="1:21" ht="16.5" customHeight="1" x14ac:dyDescent="0.25">
      <c r="A13" s="7"/>
      <c r="B13" s="7" t="s">
        <v>617</v>
      </c>
      <c r="C13" s="7"/>
      <c r="D13" s="7"/>
      <c r="E13" s="7"/>
      <c r="F13" s="7"/>
      <c r="G13" s="7"/>
      <c r="H13" s="7"/>
      <c r="I13" s="7"/>
      <c r="J13" s="7"/>
      <c r="K13" s="7"/>
      <c r="L13" s="9" t="s">
        <v>616</v>
      </c>
      <c r="M13" s="34">
        <v>52</v>
      </c>
      <c r="N13" s="34">
        <v>31</v>
      </c>
      <c r="O13" s="34">
        <v>35</v>
      </c>
      <c r="P13" s="34">
        <v>18</v>
      </c>
      <c r="Q13" s="34">
        <v>43</v>
      </c>
      <c r="R13" s="34">
        <v>33</v>
      </c>
      <c r="S13" s="34">
        <v>56</v>
      </c>
      <c r="T13" s="34">
        <v>15</v>
      </c>
      <c r="U13" s="34">
        <v>34</v>
      </c>
    </row>
    <row r="14" spans="1:21" ht="16.5" customHeight="1" x14ac:dyDescent="0.25">
      <c r="A14" s="14"/>
      <c r="B14" s="14" t="s">
        <v>597</v>
      </c>
      <c r="C14" s="14"/>
      <c r="D14" s="14"/>
      <c r="E14" s="14"/>
      <c r="F14" s="14"/>
      <c r="G14" s="14"/>
      <c r="H14" s="14"/>
      <c r="I14" s="14"/>
      <c r="J14" s="14"/>
      <c r="K14" s="14"/>
      <c r="L14" s="15" t="s">
        <v>616</v>
      </c>
      <c r="M14" s="37">
        <v>50</v>
      </c>
      <c r="N14" s="37">
        <v>29</v>
      </c>
      <c r="O14" s="37">
        <v>33</v>
      </c>
      <c r="P14" s="37">
        <v>18</v>
      </c>
      <c r="Q14" s="37">
        <v>44</v>
      </c>
      <c r="R14" s="37">
        <v>32</v>
      </c>
      <c r="S14" s="37">
        <v>56</v>
      </c>
      <c r="T14" s="37">
        <v>14</v>
      </c>
      <c r="U14" s="37">
        <v>34</v>
      </c>
    </row>
    <row r="15" spans="1:21" ht="4.5" customHeight="1" x14ac:dyDescent="0.25">
      <c r="A15" s="27"/>
      <c r="B15" s="27"/>
      <c r="C15" s="2"/>
      <c r="D15" s="2"/>
      <c r="E15" s="2"/>
      <c r="F15" s="2"/>
      <c r="G15" s="2"/>
      <c r="H15" s="2"/>
      <c r="I15" s="2"/>
      <c r="J15" s="2"/>
      <c r="K15" s="2"/>
      <c r="L15" s="2"/>
      <c r="M15" s="2"/>
      <c r="N15" s="2"/>
      <c r="O15" s="2"/>
      <c r="P15" s="2"/>
      <c r="Q15" s="2"/>
      <c r="R15" s="2"/>
      <c r="S15" s="2"/>
      <c r="T15" s="2"/>
      <c r="U15" s="2"/>
    </row>
    <row r="16" spans="1:21" ht="16.5" customHeight="1" x14ac:dyDescent="0.25">
      <c r="A16" s="57"/>
      <c r="B16" s="57"/>
      <c r="C16" s="67" t="s">
        <v>618</v>
      </c>
      <c r="D16" s="67"/>
      <c r="E16" s="67"/>
      <c r="F16" s="67"/>
      <c r="G16" s="67"/>
      <c r="H16" s="67"/>
      <c r="I16" s="67"/>
      <c r="J16" s="67"/>
      <c r="K16" s="67"/>
      <c r="L16" s="67"/>
      <c r="M16" s="67"/>
      <c r="N16" s="67"/>
      <c r="O16" s="67"/>
      <c r="P16" s="67"/>
      <c r="Q16" s="67"/>
      <c r="R16" s="67"/>
      <c r="S16" s="67"/>
      <c r="T16" s="67"/>
      <c r="U16" s="67"/>
    </row>
    <row r="17" spans="1:21" ht="16.5" customHeight="1" x14ac:dyDescent="0.25">
      <c r="A17" s="55"/>
      <c r="B17" s="55"/>
      <c r="C17" s="67" t="s">
        <v>457</v>
      </c>
      <c r="D17" s="67"/>
      <c r="E17" s="67"/>
      <c r="F17" s="67"/>
      <c r="G17" s="67"/>
      <c r="H17" s="67"/>
      <c r="I17" s="67"/>
      <c r="J17" s="67"/>
      <c r="K17" s="67"/>
      <c r="L17" s="67"/>
      <c r="M17" s="67"/>
      <c r="N17" s="67"/>
      <c r="O17" s="67"/>
      <c r="P17" s="67"/>
      <c r="Q17" s="67"/>
      <c r="R17" s="67"/>
      <c r="S17" s="67"/>
      <c r="T17" s="67"/>
      <c r="U17" s="67"/>
    </row>
    <row r="18" spans="1:21" ht="4.5" customHeight="1" x14ac:dyDescent="0.25">
      <c r="A18" s="27"/>
      <c r="B18" s="27"/>
      <c r="C18" s="2"/>
      <c r="D18" s="2"/>
      <c r="E18" s="2"/>
      <c r="F18" s="2"/>
      <c r="G18" s="2"/>
      <c r="H18" s="2"/>
      <c r="I18" s="2"/>
      <c r="J18" s="2"/>
      <c r="K18" s="2"/>
      <c r="L18" s="2"/>
      <c r="M18" s="2"/>
      <c r="N18" s="2"/>
      <c r="O18" s="2"/>
      <c r="P18" s="2"/>
      <c r="Q18" s="2"/>
      <c r="R18" s="2"/>
      <c r="S18" s="2"/>
      <c r="T18" s="2"/>
      <c r="U18" s="2"/>
    </row>
    <row r="19" spans="1:21" ht="29.4" customHeight="1" x14ac:dyDescent="0.25">
      <c r="A19" s="27" t="s">
        <v>139</v>
      </c>
      <c r="B19" s="27"/>
      <c r="C19" s="67" t="s">
        <v>328</v>
      </c>
      <c r="D19" s="67"/>
      <c r="E19" s="67"/>
      <c r="F19" s="67"/>
      <c r="G19" s="67"/>
      <c r="H19" s="67"/>
      <c r="I19" s="67"/>
      <c r="J19" s="67"/>
      <c r="K19" s="67"/>
      <c r="L19" s="67"/>
      <c r="M19" s="67"/>
      <c r="N19" s="67"/>
      <c r="O19" s="67"/>
      <c r="P19" s="67"/>
      <c r="Q19" s="67"/>
      <c r="R19" s="67"/>
      <c r="S19" s="67"/>
      <c r="T19" s="67"/>
      <c r="U19" s="67"/>
    </row>
    <row r="20" spans="1:21" ht="29.4" customHeight="1" x14ac:dyDescent="0.25">
      <c r="A20" s="27" t="s">
        <v>141</v>
      </c>
      <c r="B20" s="27"/>
      <c r="C20" s="67" t="s">
        <v>619</v>
      </c>
      <c r="D20" s="67"/>
      <c r="E20" s="67"/>
      <c r="F20" s="67"/>
      <c r="G20" s="67"/>
      <c r="H20" s="67"/>
      <c r="I20" s="67"/>
      <c r="J20" s="67"/>
      <c r="K20" s="67"/>
      <c r="L20" s="67"/>
      <c r="M20" s="67"/>
      <c r="N20" s="67"/>
      <c r="O20" s="67"/>
      <c r="P20" s="67"/>
      <c r="Q20" s="67"/>
      <c r="R20" s="67"/>
      <c r="S20" s="67"/>
      <c r="T20" s="67"/>
      <c r="U20" s="67"/>
    </row>
    <row r="21" spans="1:21" ht="55.2" customHeight="1" x14ac:dyDescent="0.25">
      <c r="A21" s="27" t="s">
        <v>144</v>
      </c>
      <c r="B21" s="27"/>
      <c r="C21" s="67" t="s">
        <v>620</v>
      </c>
      <c r="D21" s="67"/>
      <c r="E21" s="67"/>
      <c r="F21" s="67"/>
      <c r="G21" s="67"/>
      <c r="H21" s="67"/>
      <c r="I21" s="67"/>
      <c r="J21" s="67"/>
      <c r="K21" s="67"/>
      <c r="L21" s="67"/>
      <c r="M21" s="67"/>
      <c r="N21" s="67"/>
      <c r="O21" s="67"/>
      <c r="P21" s="67"/>
      <c r="Q21" s="67"/>
      <c r="R21" s="67"/>
      <c r="S21" s="67"/>
      <c r="T21" s="67"/>
      <c r="U21" s="67"/>
    </row>
    <row r="22" spans="1:21" ht="4.5" customHeight="1" x14ac:dyDescent="0.25"/>
    <row r="23" spans="1:21" ht="16.5" customHeight="1" x14ac:dyDescent="0.25">
      <c r="A23" s="28" t="s">
        <v>167</v>
      </c>
      <c r="B23" s="27"/>
      <c r="C23" s="27"/>
      <c r="D23" s="27"/>
      <c r="E23" s="67" t="s">
        <v>342</v>
      </c>
      <c r="F23" s="67"/>
      <c r="G23" s="67"/>
      <c r="H23" s="67"/>
      <c r="I23" s="67"/>
      <c r="J23" s="67"/>
      <c r="K23" s="67"/>
      <c r="L23" s="67"/>
      <c r="M23" s="67"/>
      <c r="N23" s="67"/>
      <c r="O23" s="67"/>
      <c r="P23" s="67"/>
      <c r="Q23" s="67"/>
      <c r="R23" s="67"/>
      <c r="S23" s="67"/>
      <c r="T23" s="67"/>
      <c r="U23" s="67"/>
    </row>
  </sheetData>
  <mergeCells count="7">
    <mergeCell ref="C21:U21"/>
    <mergeCell ref="E23:U23"/>
    <mergeCell ref="K1:U1"/>
    <mergeCell ref="C16:U16"/>
    <mergeCell ref="C17:U17"/>
    <mergeCell ref="C19:U19"/>
    <mergeCell ref="C20:U20"/>
  </mergeCells>
  <pageMargins left="0.7" right="0.7" top="0.75" bottom="0.75" header="0.3" footer="0.3"/>
  <pageSetup paperSize="9" fitToHeight="0" orientation="landscape" horizontalDpi="300" verticalDpi="300"/>
  <headerFooter scaleWithDoc="0" alignWithMargins="0">
    <oddHeader>&amp;C&amp;"Arial"&amp;8TABLE 15A.32</oddHeader>
    <oddFooter>&amp;L&amp;"Arial"&amp;8REPORT ON
GOVERNMENT
SERVICES 2022&amp;R&amp;"Arial"&amp;8SERVICES FOR PEOPLE
WITH DISABILITY
PAGE &amp;B&amp;P&amp;B</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U22"/>
  <sheetViews>
    <sheetView showGridLines="0" zoomScaleNormal="100" workbookViewId="0"/>
  </sheetViews>
  <sheetFormatPr defaultRowHeight="13.2" x14ac:dyDescent="0.25"/>
  <cols>
    <col min="1" max="11" width="1.6640625" customWidth="1"/>
    <col min="12" max="12" width="5.44140625" customWidth="1"/>
    <col min="13" max="21" width="6.6640625" customWidth="1"/>
  </cols>
  <sheetData>
    <row r="1" spans="1:21" ht="33.9" customHeight="1" x14ac:dyDescent="0.25">
      <c r="A1" s="8" t="s">
        <v>621</v>
      </c>
      <c r="B1" s="8"/>
      <c r="C1" s="8"/>
      <c r="D1" s="8"/>
      <c r="E1" s="8"/>
      <c r="F1" s="8"/>
      <c r="G1" s="8"/>
      <c r="H1" s="8"/>
      <c r="I1" s="8"/>
      <c r="J1" s="8"/>
      <c r="K1" s="72" t="s">
        <v>622</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205</v>
      </c>
      <c r="N2" s="13" t="s">
        <v>206</v>
      </c>
      <c r="O2" s="13" t="s">
        <v>207</v>
      </c>
      <c r="P2" s="13" t="s">
        <v>208</v>
      </c>
      <c r="Q2" s="13" t="s">
        <v>209</v>
      </c>
      <c r="R2" s="13" t="s">
        <v>210</v>
      </c>
      <c r="S2" s="13" t="s">
        <v>211</v>
      </c>
      <c r="T2" s="13" t="s">
        <v>212</v>
      </c>
      <c r="U2" s="13" t="s">
        <v>214</v>
      </c>
    </row>
    <row r="3" spans="1:21" ht="16.5" customHeight="1" x14ac:dyDescent="0.25">
      <c r="A3" s="7" t="s">
        <v>314</v>
      </c>
      <c r="B3" s="7"/>
      <c r="C3" s="7"/>
      <c r="D3" s="7"/>
      <c r="E3" s="7"/>
      <c r="F3" s="7"/>
      <c r="G3" s="7"/>
      <c r="H3" s="7"/>
      <c r="I3" s="7"/>
      <c r="J3" s="7"/>
      <c r="K3" s="7"/>
      <c r="L3" s="9"/>
      <c r="M3" s="10"/>
      <c r="N3" s="10"/>
      <c r="O3" s="10"/>
      <c r="P3" s="10"/>
      <c r="Q3" s="10"/>
      <c r="R3" s="10"/>
      <c r="S3" s="10"/>
      <c r="T3" s="10"/>
      <c r="U3" s="10"/>
    </row>
    <row r="4" spans="1:21" ht="16.5" customHeight="1" x14ac:dyDescent="0.25">
      <c r="A4" s="7"/>
      <c r="B4" s="7" t="s">
        <v>615</v>
      </c>
      <c r="C4" s="7"/>
      <c r="D4" s="7"/>
      <c r="E4" s="7"/>
      <c r="F4" s="7"/>
      <c r="G4" s="7"/>
      <c r="H4" s="7"/>
      <c r="I4" s="7"/>
      <c r="J4" s="7"/>
      <c r="K4" s="7"/>
      <c r="L4" s="9" t="s">
        <v>616</v>
      </c>
      <c r="M4" s="34">
        <v>29</v>
      </c>
      <c r="N4" s="34">
        <v>57</v>
      </c>
      <c r="O4" s="34">
        <v>45</v>
      </c>
      <c r="P4" s="34">
        <v>83</v>
      </c>
      <c r="Q4" s="34">
        <v>45</v>
      </c>
      <c r="R4" s="34">
        <v>39</v>
      </c>
      <c r="S4" s="34">
        <v>21</v>
      </c>
      <c r="T4" s="34">
        <v>65</v>
      </c>
      <c r="U4" s="34">
        <v>45</v>
      </c>
    </row>
    <row r="5" spans="1:21" ht="16.5" customHeight="1" x14ac:dyDescent="0.25">
      <c r="A5" s="7"/>
      <c r="B5" s="7" t="s">
        <v>617</v>
      </c>
      <c r="C5" s="7"/>
      <c r="D5" s="7"/>
      <c r="E5" s="7"/>
      <c r="F5" s="7"/>
      <c r="G5" s="7"/>
      <c r="H5" s="7"/>
      <c r="I5" s="7"/>
      <c r="J5" s="7"/>
      <c r="K5" s="7"/>
      <c r="L5" s="9" t="s">
        <v>616</v>
      </c>
      <c r="M5" s="34">
        <v>43</v>
      </c>
      <c r="N5" s="34">
        <v>53</v>
      </c>
      <c r="O5" s="34">
        <v>48</v>
      </c>
      <c r="P5" s="34">
        <v>59</v>
      </c>
      <c r="Q5" s="34">
        <v>56</v>
      </c>
      <c r="R5" s="34">
        <v>50</v>
      </c>
      <c r="S5" s="34">
        <v>59</v>
      </c>
      <c r="T5" s="20">
        <v>135</v>
      </c>
      <c r="U5" s="34">
        <v>51</v>
      </c>
    </row>
    <row r="6" spans="1:21" ht="16.5" customHeight="1" x14ac:dyDescent="0.25">
      <c r="A6" s="7"/>
      <c r="B6" s="7" t="s">
        <v>597</v>
      </c>
      <c r="C6" s="7"/>
      <c r="D6" s="7"/>
      <c r="E6" s="7"/>
      <c r="F6" s="7"/>
      <c r="G6" s="7"/>
      <c r="H6" s="7"/>
      <c r="I6" s="7"/>
      <c r="J6" s="7"/>
      <c r="K6" s="7"/>
      <c r="L6" s="9" t="s">
        <v>616</v>
      </c>
      <c r="M6" s="34">
        <v>37</v>
      </c>
      <c r="N6" s="34">
        <v>55</v>
      </c>
      <c r="O6" s="34">
        <v>47</v>
      </c>
      <c r="P6" s="34">
        <v>65</v>
      </c>
      <c r="Q6" s="34">
        <v>52</v>
      </c>
      <c r="R6" s="34">
        <v>47</v>
      </c>
      <c r="S6" s="34">
        <v>43</v>
      </c>
      <c r="T6" s="20">
        <v>118</v>
      </c>
      <c r="U6" s="34">
        <v>49</v>
      </c>
    </row>
    <row r="7" spans="1:21" ht="16.5" customHeight="1" x14ac:dyDescent="0.25">
      <c r="A7" s="7" t="s">
        <v>325</v>
      </c>
      <c r="B7" s="7"/>
      <c r="C7" s="7"/>
      <c r="D7" s="7"/>
      <c r="E7" s="7"/>
      <c r="F7" s="7"/>
      <c r="G7" s="7"/>
      <c r="H7" s="7"/>
      <c r="I7" s="7"/>
      <c r="J7" s="7"/>
      <c r="K7" s="7"/>
      <c r="L7" s="9"/>
      <c r="M7" s="10"/>
      <c r="N7" s="10"/>
      <c r="O7" s="10"/>
      <c r="P7" s="10"/>
      <c r="Q7" s="10"/>
      <c r="R7" s="10"/>
      <c r="S7" s="10"/>
      <c r="T7" s="10"/>
      <c r="U7" s="10"/>
    </row>
    <row r="8" spans="1:21" ht="16.5" customHeight="1" x14ac:dyDescent="0.25">
      <c r="A8" s="7"/>
      <c r="B8" s="7" t="s">
        <v>615</v>
      </c>
      <c r="C8" s="7"/>
      <c r="D8" s="7"/>
      <c r="E8" s="7"/>
      <c r="F8" s="7"/>
      <c r="G8" s="7"/>
      <c r="H8" s="7"/>
      <c r="I8" s="7"/>
      <c r="J8" s="7"/>
      <c r="K8" s="7"/>
      <c r="L8" s="9" t="s">
        <v>616</v>
      </c>
      <c r="M8" s="34">
        <v>26</v>
      </c>
      <c r="N8" s="34">
        <v>49</v>
      </c>
      <c r="O8" s="34">
        <v>49</v>
      </c>
      <c r="P8" s="34">
        <v>92</v>
      </c>
      <c r="Q8" s="34">
        <v>46</v>
      </c>
      <c r="R8" s="34">
        <v>47</v>
      </c>
      <c r="S8" s="34">
        <v>17</v>
      </c>
      <c r="T8" s="34">
        <v>74</v>
      </c>
      <c r="U8" s="34">
        <v>48</v>
      </c>
    </row>
    <row r="9" spans="1:21" ht="16.5" customHeight="1" x14ac:dyDescent="0.25">
      <c r="A9" s="7"/>
      <c r="B9" s="7" t="s">
        <v>617</v>
      </c>
      <c r="C9" s="7"/>
      <c r="D9" s="7"/>
      <c r="E9" s="7"/>
      <c r="F9" s="7"/>
      <c r="G9" s="7"/>
      <c r="H9" s="7"/>
      <c r="I9" s="7"/>
      <c r="J9" s="7"/>
      <c r="K9" s="7"/>
      <c r="L9" s="9" t="s">
        <v>616</v>
      </c>
      <c r="M9" s="34">
        <v>52</v>
      </c>
      <c r="N9" s="34">
        <v>89</v>
      </c>
      <c r="O9" s="34">
        <v>55</v>
      </c>
      <c r="P9" s="20">
        <v>120</v>
      </c>
      <c r="Q9" s="34">
        <v>87</v>
      </c>
      <c r="R9" s="34">
        <v>40</v>
      </c>
      <c r="S9" s="34">
        <v>63</v>
      </c>
      <c r="T9" s="34">
        <v>86</v>
      </c>
      <c r="U9" s="34">
        <v>80</v>
      </c>
    </row>
    <row r="10" spans="1:21" ht="16.5" customHeight="1" x14ac:dyDescent="0.25">
      <c r="A10" s="7"/>
      <c r="B10" s="7" t="s">
        <v>597</v>
      </c>
      <c r="C10" s="7"/>
      <c r="D10" s="7"/>
      <c r="E10" s="7"/>
      <c r="F10" s="7"/>
      <c r="G10" s="7"/>
      <c r="H10" s="7"/>
      <c r="I10" s="7"/>
      <c r="J10" s="7"/>
      <c r="K10" s="7"/>
      <c r="L10" s="9" t="s">
        <v>616</v>
      </c>
      <c r="M10" s="34">
        <v>42</v>
      </c>
      <c r="N10" s="34">
        <v>74</v>
      </c>
      <c r="O10" s="34">
        <v>52</v>
      </c>
      <c r="P10" s="20">
        <v>115</v>
      </c>
      <c r="Q10" s="34">
        <v>70</v>
      </c>
      <c r="R10" s="34">
        <v>42</v>
      </c>
      <c r="S10" s="34">
        <v>42</v>
      </c>
      <c r="T10" s="34">
        <v>82</v>
      </c>
      <c r="U10" s="34">
        <v>69</v>
      </c>
    </row>
    <row r="11" spans="1:21" ht="16.5" customHeight="1" x14ac:dyDescent="0.25">
      <c r="A11" s="7" t="s">
        <v>326</v>
      </c>
      <c r="B11" s="7"/>
      <c r="C11" s="7"/>
      <c r="D11" s="7"/>
      <c r="E11" s="7"/>
      <c r="F11" s="7"/>
      <c r="G11" s="7"/>
      <c r="H11" s="7"/>
      <c r="I11" s="7"/>
      <c r="J11" s="7"/>
      <c r="K11" s="7"/>
      <c r="L11" s="9"/>
      <c r="M11" s="10"/>
      <c r="N11" s="10"/>
      <c r="O11" s="10"/>
      <c r="P11" s="10"/>
      <c r="Q11" s="10"/>
      <c r="R11" s="10"/>
      <c r="S11" s="10"/>
      <c r="T11" s="10"/>
      <c r="U11" s="10"/>
    </row>
    <row r="12" spans="1:21" ht="16.5" customHeight="1" x14ac:dyDescent="0.25">
      <c r="A12" s="7"/>
      <c r="B12" s="7" t="s">
        <v>615</v>
      </c>
      <c r="C12" s="7"/>
      <c r="D12" s="7"/>
      <c r="E12" s="7"/>
      <c r="F12" s="7"/>
      <c r="G12" s="7"/>
      <c r="H12" s="7"/>
      <c r="I12" s="7"/>
      <c r="J12" s="7"/>
      <c r="K12" s="7"/>
      <c r="L12" s="9" t="s">
        <v>616</v>
      </c>
      <c r="M12" s="34">
        <v>91</v>
      </c>
      <c r="N12" s="20">
        <v>164</v>
      </c>
      <c r="O12" s="20">
        <v>100</v>
      </c>
      <c r="P12" s="20">
        <v>171</v>
      </c>
      <c r="Q12" s="20">
        <v>222</v>
      </c>
      <c r="R12" s="34">
        <v>88</v>
      </c>
      <c r="S12" s="34">
        <v>53</v>
      </c>
      <c r="T12" s="34">
        <v>60</v>
      </c>
      <c r="U12" s="20">
        <v>131</v>
      </c>
    </row>
    <row r="13" spans="1:21" ht="16.5" customHeight="1" x14ac:dyDescent="0.25">
      <c r="A13" s="7"/>
      <c r="B13" s="7" t="s">
        <v>617</v>
      </c>
      <c r="C13" s="7"/>
      <c r="D13" s="7"/>
      <c r="E13" s="7"/>
      <c r="F13" s="7"/>
      <c r="G13" s="7"/>
      <c r="H13" s="7"/>
      <c r="I13" s="7"/>
      <c r="J13" s="7"/>
      <c r="K13" s="7"/>
      <c r="L13" s="9" t="s">
        <v>616</v>
      </c>
      <c r="M13" s="20">
        <v>107</v>
      </c>
      <c r="N13" s="20">
        <v>129</v>
      </c>
      <c r="O13" s="20">
        <v>101</v>
      </c>
      <c r="P13" s="20">
        <v>204</v>
      </c>
      <c r="Q13" s="20">
        <v>213</v>
      </c>
      <c r="R13" s="34">
        <v>70</v>
      </c>
      <c r="S13" s="20">
        <v>108</v>
      </c>
      <c r="T13" s="34">
        <v>80</v>
      </c>
      <c r="U13" s="20">
        <v>132</v>
      </c>
    </row>
    <row r="14" spans="1:21" ht="16.5" customHeight="1" x14ac:dyDescent="0.25">
      <c r="A14" s="14"/>
      <c r="B14" s="14" t="s">
        <v>597</v>
      </c>
      <c r="C14" s="14"/>
      <c r="D14" s="14"/>
      <c r="E14" s="14"/>
      <c r="F14" s="14"/>
      <c r="G14" s="14"/>
      <c r="H14" s="14"/>
      <c r="I14" s="14"/>
      <c r="J14" s="14"/>
      <c r="K14" s="14"/>
      <c r="L14" s="15" t="s">
        <v>616</v>
      </c>
      <c r="M14" s="38">
        <v>101</v>
      </c>
      <c r="N14" s="38">
        <v>139</v>
      </c>
      <c r="O14" s="38">
        <v>101</v>
      </c>
      <c r="P14" s="38">
        <v>201</v>
      </c>
      <c r="Q14" s="38">
        <v>214</v>
      </c>
      <c r="R14" s="37">
        <v>74</v>
      </c>
      <c r="S14" s="37">
        <v>82</v>
      </c>
      <c r="T14" s="37">
        <v>73</v>
      </c>
      <c r="U14" s="38">
        <v>132</v>
      </c>
    </row>
    <row r="15" spans="1:21" ht="4.5" customHeight="1" x14ac:dyDescent="0.25">
      <c r="A15" s="27"/>
      <c r="B15" s="27"/>
      <c r="C15" s="2"/>
      <c r="D15" s="2"/>
      <c r="E15" s="2"/>
      <c r="F15" s="2"/>
      <c r="G15" s="2"/>
      <c r="H15" s="2"/>
      <c r="I15" s="2"/>
      <c r="J15" s="2"/>
      <c r="K15" s="2"/>
      <c r="L15" s="2"/>
      <c r="M15" s="2"/>
      <c r="N15" s="2"/>
      <c r="O15" s="2"/>
      <c r="P15" s="2"/>
      <c r="Q15" s="2"/>
      <c r="R15" s="2"/>
      <c r="S15" s="2"/>
      <c r="T15" s="2"/>
      <c r="U15" s="2"/>
    </row>
    <row r="16" spans="1:21" ht="16.5" customHeight="1" x14ac:dyDescent="0.25">
      <c r="A16" s="55"/>
      <c r="B16" s="55"/>
      <c r="C16" s="67" t="s">
        <v>456</v>
      </c>
      <c r="D16" s="67"/>
      <c r="E16" s="67"/>
      <c r="F16" s="67"/>
      <c r="G16" s="67"/>
      <c r="H16" s="67"/>
      <c r="I16" s="67"/>
      <c r="J16" s="67"/>
      <c r="K16" s="67"/>
      <c r="L16" s="67"/>
      <c r="M16" s="67"/>
      <c r="N16" s="67"/>
      <c r="O16" s="67"/>
      <c r="P16" s="67"/>
      <c r="Q16" s="67"/>
      <c r="R16" s="67"/>
      <c r="S16" s="67"/>
      <c r="T16" s="67"/>
      <c r="U16" s="67"/>
    </row>
    <row r="17" spans="1:21" ht="16.5" customHeight="1" x14ac:dyDescent="0.25">
      <c r="A17" s="55"/>
      <c r="B17" s="55"/>
      <c r="C17" s="67" t="s">
        <v>457</v>
      </c>
      <c r="D17" s="67"/>
      <c r="E17" s="67"/>
      <c r="F17" s="67"/>
      <c r="G17" s="67"/>
      <c r="H17" s="67"/>
      <c r="I17" s="67"/>
      <c r="J17" s="67"/>
      <c r="K17" s="67"/>
      <c r="L17" s="67"/>
      <c r="M17" s="67"/>
      <c r="N17" s="67"/>
      <c r="O17" s="67"/>
      <c r="P17" s="67"/>
      <c r="Q17" s="67"/>
      <c r="R17" s="67"/>
      <c r="S17" s="67"/>
      <c r="T17" s="67"/>
      <c r="U17" s="67"/>
    </row>
    <row r="18" spans="1:21" ht="4.5" customHeight="1" x14ac:dyDescent="0.25">
      <c r="A18" s="27"/>
      <c r="B18" s="27"/>
      <c r="C18" s="2"/>
      <c r="D18" s="2"/>
      <c r="E18" s="2"/>
      <c r="F18" s="2"/>
      <c r="G18" s="2"/>
      <c r="H18" s="2"/>
      <c r="I18" s="2"/>
      <c r="J18" s="2"/>
      <c r="K18" s="2"/>
      <c r="L18" s="2"/>
      <c r="M18" s="2"/>
      <c r="N18" s="2"/>
      <c r="O18" s="2"/>
      <c r="P18" s="2"/>
      <c r="Q18" s="2"/>
      <c r="R18" s="2"/>
      <c r="S18" s="2"/>
      <c r="T18" s="2"/>
      <c r="U18" s="2"/>
    </row>
    <row r="19" spans="1:21" ht="29.4" customHeight="1" x14ac:dyDescent="0.25">
      <c r="A19" s="27" t="s">
        <v>139</v>
      </c>
      <c r="B19" s="27"/>
      <c r="C19" s="67" t="s">
        <v>623</v>
      </c>
      <c r="D19" s="67"/>
      <c r="E19" s="67"/>
      <c r="F19" s="67"/>
      <c r="G19" s="67"/>
      <c r="H19" s="67"/>
      <c r="I19" s="67"/>
      <c r="J19" s="67"/>
      <c r="K19" s="67"/>
      <c r="L19" s="67"/>
      <c r="M19" s="67"/>
      <c r="N19" s="67"/>
      <c r="O19" s="67"/>
      <c r="P19" s="67"/>
      <c r="Q19" s="67"/>
      <c r="R19" s="67"/>
      <c r="S19" s="67"/>
      <c r="T19" s="67"/>
      <c r="U19" s="67"/>
    </row>
    <row r="20" spans="1:21" ht="29.4" customHeight="1" x14ac:dyDescent="0.25">
      <c r="A20" s="27" t="s">
        <v>141</v>
      </c>
      <c r="B20" s="27"/>
      <c r="C20" s="67" t="s">
        <v>328</v>
      </c>
      <c r="D20" s="67"/>
      <c r="E20" s="67"/>
      <c r="F20" s="67"/>
      <c r="G20" s="67"/>
      <c r="H20" s="67"/>
      <c r="I20" s="67"/>
      <c r="J20" s="67"/>
      <c r="K20" s="67"/>
      <c r="L20" s="67"/>
      <c r="M20" s="67"/>
      <c r="N20" s="67"/>
      <c r="O20" s="67"/>
      <c r="P20" s="67"/>
      <c r="Q20" s="67"/>
      <c r="R20" s="67"/>
      <c r="S20" s="67"/>
      <c r="T20" s="67"/>
      <c r="U20" s="67"/>
    </row>
    <row r="21" spans="1:21" ht="4.5" customHeight="1" x14ac:dyDescent="0.25"/>
    <row r="22" spans="1:21" ht="16.5" customHeight="1" x14ac:dyDescent="0.25">
      <c r="A22" s="28" t="s">
        <v>167</v>
      </c>
      <c r="B22" s="27"/>
      <c r="C22" s="27"/>
      <c r="D22" s="27"/>
      <c r="E22" s="67" t="s">
        <v>342</v>
      </c>
      <c r="F22" s="67"/>
      <c r="G22" s="67"/>
      <c r="H22" s="67"/>
      <c r="I22" s="67"/>
      <c r="J22" s="67"/>
      <c r="K22" s="67"/>
      <c r="L22" s="67"/>
      <c r="M22" s="67"/>
      <c r="N22" s="67"/>
      <c r="O22" s="67"/>
      <c r="P22" s="67"/>
      <c r="Q22" s="67"/>
      <c r="R22" s="67"/>
      <c r="S22" s="67"/>
      <c r="T22" s="67"/>
      <c r="U22" s="67"/>
    </row>
  </sheetData>
  <mergeCells count="6">
    <mergeCell ref="E22:U22"/>
    <mergeCell ref="K1:U1"/>
    <mergeCell ref="C16:U16"/>
    <mergeCell ref="C17:U17"/>
    <mergeCell ref="C19:U19"/>
    <mergeCell ref="C20:U20"/>
  </mergeCells>
  <pageMargins left="0.7" right="0.7" top="0.75" bottom="0.75" header="0.3" footer="0.3"/>
  <pageSetup paperSize="9" fitToHeight="0" orientation="landscape" horizontalDpi="300" verticalDpi="300" r:id="rId1"/>
  <headerFooter scaleWithDoc="0" alignWithMargins="0">
    <oddHeader>&amp;C&amp;"Arial"&amp;8TABLE 15A.33</oddHeader>
    <oddFooter>&amp;L&amp;"Arial"&amp;8REPORT ON
GOVERNMENT
SERVICES 2022&amp;R&amp;"Arial"&amp;8SERVICES FOR PEOPLE
WITH DISABILITY
PAGE &amp;B&amp;P&amp;B</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U283"/>
  <sheetViews>
    <sheetView showGridLines="0" workbookViewId="0"/>
  </sheetViews>
  <sheetFormatPr defaultRowHeight="13.2" x14ac:dyDescent="0.25"/>
  <cols>
    <col min="1" max="11" width="1.6640625" customWidth="1"/>
    <col min="12" max="12" width="5.44140625" customWidth="1"/>
    <col min="13" max="21" width="8.5546875" customWidth="1"/>
  </cols>
  <sheetData>
    <row r="1" spans="1:21" ht="33.9" customHeight="1" x14ac:dyDescent="0.25">
      <c r="A1" s="8" t="s">
        <v>624</v>
      </c>
      <c r="B1" s="8"/>
      <c r="C1" s="8"/>
      <c r="D1" s="8"/>
      <c r="E1" s="8"/>
      <c r="F1" s="8"/>
      <c r="G1" s="8"/>
      <c r="H1" s="8"/>
      <c r="I1" s="8"/>
      <c r="J1" s="8"/>
      <c r="K1" s="72" t="s">
        <v>625</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205</v>
      </c>
      <c r="N2" s="13" t="s">
        <v>206</v>
      </c>
      <c r="O2" s="13" t="s">
        <v>207</v>
      </c>
      <c r="P2" s="13" t="s">
        <v>208</v>
      </c>
      <c r="Q2" s="13" t="s">
        <v>209</v>
      </c>
      <c r="R2" s="13" t="s">
        <v>210</v>
      </c>
      <c r="S2" s="13" t="s">
        <v>211</v>
      </c>
      <c r="T2" s="13" t="s">
        <v>212</v>
      </c>
      <c r="U2" s="13" t="s">
        <v>214</v>
      </c>
    </row>
    <row r="3" spans="1:21" ht="16.5" customHeight="1" x14ac:dyDescent="0.25">
      <c r="A3" s="7" t="s">
        <v>105</v>
      </c>
      <c r="B3" s="7"/>
      <c r="C3" s="7"/>
      <c r="D3" s="7"/>
      <c r="E3" s="7"/>
      <c r="F3" s="7"/>
      <c r="G3" s="7"/>
      <c r="H3" s="7"/>
      <c r="I3" s="7"/>
      <c r="J3" s="7"/>
      <c r="K3" s="7"/>
      <c r="L3" s="9"/>
      <c r="M3" s="10"/>
      <c r="N3" s="10"/>
      <c r="O3" s="10"/>
      <c r="P3" s="10"/>
      <c r="Q3" s="10"/>
      <c r="R3" s="10"/>
      <c r="S3" s="10"/>
      <c r="T3" s="10"/>
      <c r="U3" s="10"/>
    </row>
    <row r="4" spans="1:21" ht="16.5" customHeight="1" x14ac:dyDescent="0.25">
      <c r="A4" s="7"/>
      <c r="B4" s="7" t="s">
        <v>626</v>
      </c>
      <c r="C4" s="7"/>
      <c r="D4" s="7"/>
      <c r="E4" s="7"/>
      <c r="F4" s="7"/>
      <c r="G4" s="7"/>
      <c r="H4" s="7"/>
      <c r="I4" s="7"/>
      <c r="J4" s="7"/>
      <c r="K4" s="7"/>
      <c r="L4" s="9"/>
      <c r="M4" s="10"/>
      <c r="N4" s="10"/>
      <c r="O4" s="10"/>
      <c r="P4" s="10"/>
      <c r="Q4" s="10"/>
      <c r="R4" s="10"/>
      <c r="S4" s="10"/>
      <c r="T4" s="10"/>
      <c r="U4" s="10"/>
    </row>
    <row r="5" spans="1:21" ht="16.5" customHeight="1" x14ac:dyDescent="0.25">
      <c r="A5" s="7"/>
      <c r="B5" s="7"/>
      <c r="C5" s="7" t="s">
        <v>521</v>
      </c>
      <c r="D5" s="7"/>
      <c r="E5" s="7"/>
      <c r="F5" s="7"/>
      <c r="G5" s="7"/>
      <c r="H5" s="7"/>
      <c r="I5" s="7"/>
      <c r="J5" s="7"/>
      <c r="K5" s="7"/>
      <c r="L5" s="9"/>
      <c r="M5" s="10"/>
      <c r="N5" s="10"/>
      <c r="O5" s="10"/>
      <c r="P5" s="10"/>
      <c r="Q5" s="10"/>
      <c r="R5" s="10"/>
      <c r="S5" s="10"/>
      <c r="T5" s="10"/>
      <c r="U5" s="10"/>
    </row>
    <row r="6" spans="1:21" ht="16.5" customHeight="1" x14ac:dyDescent="0.25">
      <c r="A6" s="7"/>
      <c r="B6" s="7"/>
      <c r="C6" s="7"/>
      <c r="D6" s="7" t="s">
        <v>627</v>
      </c>
      <c r="E6" s="7"/>
      <c r="F6" s="7"/>
      <c r="G6" s="7"/>
      <c r="H6" s="7"/>
      <c r="I6" s="7"/>
      <c r="J6" s="7"/>
      <c r="K6" s="7"/>
      <c r="L6" s="9" t="s">
        <v>317</v>
      </c>
      <c r="M6" s="34">
        <v>16</v>
      </c>
      <c r="N6" s="34">
        <v>19</v>
      </c>
      <c r="O6" s="16">
        <v>6</v>
      </c>
      <c r="P6" s="16">
        <v>2</v>
      </c>
      <c r="Q6" s="16">
        <v>3</v>
      </c>
      <c r="R6" s="16" t="s">
        <v>110</v>
      </c>
      <c r="S6" s="16" t="s">
        <v>110</v>
      </c>
      <c r="T6" s="16" t="s">
        <v>110</v>
      </c>
      <c r="U6" s="34">
        <v>46</v>
      </c>
    </row>
    <row r="7" spans="1:21" ht="16.5" customHeight="1" x14ac:dyDescent="0.25">
      <c r="A7" s="7"/>
      <c r="B7" s="7"/>
      <c r="C7" s="7"/>
      <c r="D7" s="7" t="s">
        <v>628</v>
      </c>
      <c r="E7" s="7"/>
      <c r="F7" s="7"/>
      <c r="G7" s="7"/>
      <c r="H7" s="7"/>
      <c r="I7" s="7"/>
      <c r="J7" s="7"/>
      <c r="K7" s="7"/>
      <c r="L7" s="9" t="s">
        <v>317</v>
      </c>
      <c r="M7" s="20">
        <v>213</v>
      </c>
      <c r="N7" s="20">
        <v>235</v>
      </c>
      <c r="O7" s="20">
        <v>138</v>
      </c>
      <c r="P7" s="34">
        <v>68</v>
      </c>
      <c r="Q7" s="34">
        <v>62</v>
      </c>
      <c r="R7" s="34">
        <v>23</v>
      </c>
      <c r="S7" s="16">
        <v>4</v>
      </c>
      <c r="T7" s="16" t="s">
        <v>110</v>
      </c>
      <c r="U7" s="20">
        <v>743</v>
      </c>
    </row>
    <row r="8" spans="1:21" ht="16.5" customHeight="1" x14ac:dyDescent="0.25">
      <c r="A8" s="7"/>
      <c r="B8" s="7"/>
      <c r="C8" s="7" t="s">
        <v>629</v>
      </c>
      <c r="D8" s="7"/>
      <c r="E8" s="7"/>
      <c r="F8" s="7"/>
      <c r="G8" s="7"/>
      <c r="H8" s="7"/>
      <c r="I8" s="7"/>
      <c r="J8" s="7"/>
      <c r="K8" s="7"/>
      <c r="L8" s="9"/>
      <c r="M8" s="10"/>
      <c r="N8" s="10"/>
      <c r="O8" s="10"/>
      <c r="P8" s="10"/>
      <c r="Q8" s="10"/>
      <c r="R8" s="10"/>
      <c r="S8" s="10"/>
      <c r="T8" s="10"/>
      <c r="U8" s="10"/>
    </row>
    <row r="9" spans="1:21" ht="16.5" customHeight="1" x14ac:dyDescent="0.25">
      <c r="A9" s="7"/>
      <c r="B9" s="7"/>
      <c r="C9" s="7"/>
      <c r="D9" s="7" t="s">
        <v>627</v>
      </c>
      <c r="E9" s="7"/>
      <c r="F9" s="7"/>
      <c r="G9" s="7"/>
      <c r="H9" s="7"/>
      <c r="I9" s="7"/>
      <c r="J9" s="7"/>
      <c r="K9" s="7"/>
      <c r="L9" s="9" t="s">
        <v>317</v>
      </c>
      <c r="M9" s="16">
        <v>2</v>
      </c>
      <c r="N9" s="16">
        <v>1</v>
      </c>
      <c r="O9" s="16">
        <v>1</v>
      </c>
      <c r="P9" s="16">
        <v>1</v>
      </c>
      <c r="Q9" s="16">
        <v>1</v>
      </c>
      <c r="R9" s="16">
        <v>1</v>
      </c>
      <c r="S9" s="16" t="s">
        <v>110</v>
      </c>
      <c r="T9" s="16" t="s">
        <v>110</v>
      </c>
      <c r="U9" s="16">
        <v>7</v>
      </c>
    </row>
    <row r="10" spans="1:21" ht="16.5" customHeight="1" x14ac:dyDescent="0.25">
      <c r="A10" s="7"/>
      <c r="B10" s="7"/>
      <c r="C10" s="7" t="s">
        <v>453</v>
      </c>
      <c r="D10" s="7"/>
      <c r="E10" s="7"/>
      <c r="F10" s="7"/>
      <c r="G10" s="7"/>
      <c r="H10" s="7"/>
      <c r="I10" s="7"/>
      <c r="J10" s="7"/>
      <c r="K10" s="7"/>
      <c r="L10" s="9"/>
      <c r="M10" s="10"/>
      <c r="N10" s="10"/>
      <c r="O10" s="10"/>
      <c r="P10" s="10"/>
      <c r="Q10" s="10"/>
      <c r="R10" s="10"/>
      <c r="S10" s="10"/>
      <c r="T10" s="10"/>
      <c r="U10" s="10"/>
    </row>
    <row r="11" spans="1:21" ht="16.5" customHeight="1" x14ac:dyDescent="0.25">
      <c r="A11" s="7"/>
      <c r="B11" s="7"/>
      <c r="C11" s="7"/>
      <c r="D11" s="7" t="s">
        <v>630</v>
      </c>
      <c r="E11" s="7"/>
      <c r="F11" s="7"/>
      <c r="G11" s="7"/>
      <c r="H11" s="7"/>
      <c r="I11" s="7"/>
      <c r="J11" s="7"/>
      <c r="K11" s="7"/>
      <c r="L11" s="9" t="s">
        <v>317</v>
      </c>
      <c r="M11" s="20">
        <v>231</v>
      </c>
      <c r="N11" s="20">
        <v>255</v>
      </c>
      <c r="O11" s="20">
        <v>145</v>
      </c>
      <c r="P11" s="34">
        <v>71</v>
      </c>
      <c r="Q11" s="34">
        <v>66</v>
      </c>
      <c r="R11" s="34">
        <v>24</v>
      </c>
      <c r="S11" s="16">
        <v>4</v>
      </c>
      <c r="T11" s="16" t="s">
        <v>110</v>
      </c>
      <c r="U11" s="20">
        <v>796</v>
      </c>
    </row>
    <row r="12" spans="1:21" ht="16.5" customHeight="1" x14ac:dyDescent="0.25">
      <c r="A12" s="7" t="s">
        <v>325</v>
      </c>
      <c r="B12" s="7"/>
      <c r="C12" s="7"/>
      <c r="D12" s="7"/>
      <c r="E12" s="7"/>
      <c r="F12" s="7"/>
      <c r="G12" s="7"/>
      <c r="H12" s="7"/>
      <c r="I12" s="7"/>
      <c r="J12" s="7"/>
      <c r="K12" s="7"/>
      <c r="L12" s="9"/>
      <c r="M12" s="10"/>
      <c r="N12" s="10"/>
      <c r="O12" s="10"/>
      <c r="P12" s="10"/>
      <c r="Q12" s="10"/>
      <c r="R12" s="10"/>
      <c r="S12" s="10"/>
      <c r="T12" s="10"/>
      <c r="U12" s="10"/>
    </row>
    <row r="13" spans="1:21" ht="16.5" customHeight="1" x14ac:dyDescent="0.25">
      <c r="A13" s="7"/>
      <c r="B13" s="7" t="s">
        <v>631</v>
      </c>
      <c r="C13" s="7"/>
      <c r="D13" s="7"/>
      <c r="E13" s="7"/>
      <c r="F13" s="7"/>
      <c r="G13" s="7"/>
      <c r="H13" s="7"/>
      <c r="I13" s="7"/>
      <c r="J13" s="7"/>
      <c r="K13" s="7"/>
      <c r="L13" s="9"/>
      <c r="M13" s="10"/>
      <c r="N13" s="10"/>
      <c r="O13" s="10"/>
      <c r="P13" s="10"/>
      <c r="Q13" s="10"/>
      <c r="R13" s="10"/>
      <c r="S13" s="10"/>
      <c r="T13" s="10"/>
      <c r="U13" s="10"/>
    </row>
    <row r="14" spans="1:21" ht="16.5" customHeight="1" x14ac:dyDescent="0.25">
      <c r="A14" s="7"/>
      <c r="B14" s="7"/>
      <c r="C14" s="7" t="s">
        <v>521</v>
      </c>
      <c r="D14" s="7"/>
      <c r="E14" s="7"/>
      <c r="F14" s="7"/>
      <c r="G14" s="7"/>
      <c r="H14" s="7"/>
      <c r="I14" s="7"/>
      <c r="J14" s="7"/>
      <c r="K14" s="7"/>
      <c r="L14" s="9"/>
      <c r="M14" s="10"/>
      <c r="N14" s="10"/>
      <c r="O14" s="10"/>
      <c r="P14" s="10"/>
      <c r="Q14" s="10"/>
      <c r="R14" s="10"/>
      <c r="S14" s="10"/>
      <c r="T14" s="10"/>
      <c r="U14" s="10"/>
    </row>
    <row r="15" spans="1:21" ht="16.5" customHeight="1" x14ac:dyDescent="0.25">
      <c r="A15" s="7"/>
      <c r="B15" s="7"/>
      <c r="C15" s="7"/>
      <c r="D15" s="7" t="s">
        <v>627</v>
      </c>
      <c r="E15" s="7"/>
      <c r="F15" s="7"/>
      <c r="G15" s="7"/>
      <c r="H15" s="7"/>
      <c r="I15" s="7"/>
      <c r="J15" s="7"/>
      <c r="K15" s="7"/>
      <c r="L15" s="9" t="s">
        <v>317</v>
      </c>
      <c r="M15" s="18">
        <v>151427</v>
      </c>
      <c r="N15" s="18">
        <v>129841</v>
      </c>
      <c r="O15" s="18">
        <v>101010</v>
      </c>
      <c r="P15" s="21">
        <v>52355</v>
      </c>
      <c r="Q15" s="21">
        <v>32286</v>
      </c>
      <c r="R15" s="23">
        <v>9379</v>
      </c>
      <c r="S15" s="23">
        <v>8675</v>
      </c>
      <c r="T15" s="23">
        <v>5490</v>
      </c>
      <c r="U15" s="18">
        <v>490462</v>
      </c>
    </row>
    <row r="16" spans="1:21" ht="16.5" customHeight="1" x14ac:dyDescent="0.25">
      <c r="A16" s="7"/>
      <c r="B16" s="7"/>
      <c r="C16" s="7"/>
      <c r="D16" s="7" t="s">
        <v>628</v>
      </c>
      <c r="E16" s="7"/>
      <c r="F16" s="7"/>
      <c r="G16" s="7"/>
      <c r="H16" s="7"/>
      <c r="I16" s="7"/>
      <c r="J16" s="7"/>
      <c r="K16" s="7"/>
      <c r="L16" s="9" t="s">
        <v>317</v>
      </c>
      <c r="M16" s="21">
        <v>34576</v>
      </c>
      <c r="N16" s="21">
        <v>28011</v>
      </c>
      <c r="O16" s="21">
        <v>22134</v>
      </c>
      <c r="P16" s="21">
        <v>11289</v>
      </c>
      <c r="Q16" s="23">
        <v>8127</v>
      </c>
      <c r="R16" s="23">
        <v>2633</v>
      </c>
      <c r="S16" s="23">
        <v>1647</v>
      </c>
      <c r="T16" s="20">
        <v>692</v>
      </c>
      <c r="U16" s="18">
        <v>109109</v>
      </c>
    </row>
    <row r="17" spans="1:21" ht="16.5" customHeight="1" x14ac:dyDescent="0.25">
      <c r="A17" s="7"/>
      <c r="B17" s="7"/>
      <c r="C17" s="7" t="s">
        <v>629</v>
      </c>
      <c r="D17" s="7"/>
      <c r="E17" s="7"/>
      <c r="F17" s="7"/>
      <c r="G17" s="7"/>
      <c r="H17" s="7"/>
      <c r="I17" s="7"/>
      <c r="J17" s="7"/>
      <c r="K17" s="7"/>
      <c r="L17" s="9"/>
      <c r="M17" s="10"/>
      <c r="N17" s="10"/>
      <c r="O17" s="10"/>
      <c r="P17" s="10"/>
      <c r="Q17" s="10"/>
      <c r="R17" s="10"/>
      <c r="S17" s="10"/>
      <c r="T17" s="10"/>
      <c r="U17" s="10"/>
    </row>
    <row r="18" spans="1:21" ht="16.5" customHeight="1" x14ac:dyDescent="0.25">
      <c r="A18" s="7"/>
      <c r="B18" s="7"/>
      <c r="C18" s="7"/>
      <c r="D18" s="7" t="s">
        <v>627</v>
      </c>
      <c r="E18" s="7"/>
      <c r="F18" s="7"/>
      <c r="G18" s="7"/>
      <c r="H18" s="7"/>
      <c r="I18" s="7"/>
      <c r="J18" s="7"/>
      <c r="K18" s="7"/>
      <c r="L18" s="9" t="s">
        <v>317</v>
      </c>
      <c r="M18" s="21">
        <v>19772</v>
      </c>
      <c r="N18" s="23">
        <v>5043</v>
      </c>
      <c r="O18" s="21">
        <v>12303</v>
      </c>
      <c r="P18" s="23">
        <v>5006</v>
      </c>
      <c r="Q18" s="23">
        <v>2568</v>
      </c>
      <c r="R18" s="23">
        <v>1607</v>
      </c>
      <c r="S18" s="20">
        <v>558</v>
      </c>
      <c r="T18" s="23">
        <v>2811</v>
      </c>
      <c r="U18" s="21">
        <v>49669</v>
      </c>
    </row>
    <row r="19" spans="1:21" ht="16.5" customHeight="1" x14ac:dyDescent="0.25">
      <c r="A19" s="7"/>
      <c r="B19" s="7"/>
      <c r="C19" s="7" t="s">
        <v>453</v>
      </c>
      <c r="D19" s="7"/>
      <c r="E19" s="7"/>
      <c r="F19" s="7"/>
      <c r="G19" s="7"/>
      <c r="H19" s="7"/>
      <c r="I19" s="7"/>
      <c r="J19" s="7"/>
      <c r="K19" s="7"/>
      <c r="L19" s="9"/>
      <c r="M19" s="10"/>
      <c r="N19" s="10"/>
      <c r="O19" s="10"/>
      <c r="P19" s="10"/>
      <c r="Q19" s="10"/>
      <c r="R19" s="10"/>
      <c r="S19" s="10"/>
      <c r="T19" s="10"/>
      <c r="U19" s="10"/>
    </row>
    <row r="20" spans="1:21" ht="16.5" customHeight="1" x14ac:dyDescent="0.25">
      <c r="A20" s="7"/>
      <c r="B20" s="7"/>
      <c r="C20" s="7"/>
      <c r="D20" s="7" t="s">
        <v>630</v>
      </c>
      <c r="E20" s="7"/>
      <c r="F20" s="7"/>
      <c r="G20" s="7"/>
      <c r="H20" s="7"/>
      <c r="I20" s="7"/>
      <c r="J20" s="7"/>
      <c r="K20" s="7"/>
      <c r="L20" s="9" t="s">
        <v>317</v>
      </c>
      <c r="M20" s="18">
        <v>205775</v>
      </c>
      <c r="N20" s="18">
        <v>162895</v>
      </c>
      <c r="O20" s="18">
        <v>135447</v>
      </c>
      <c r="P20" s="21">
        <v>68650</v>
      </c>
      <c r="Q20" s="21">
        <v>42981</v>
      </c>
      <c r="R20" s="21">
        <v>13619</v>
      </c>
      <c r="S20" s="21">
        <v>10880</v>
      </c>
      <c r="T20" s="23">
        <v>8993</v>
      </c>
      <c r="U20" s="18">
        <v>649240</v>
      </c>
    </row>
    <row r="21" spans="1:21" ht="16.5" customHeight="1" x14ac:dyDescent="0.25">
      <c r="A21" s="7" t="s">
        <v>105</v>
      </c>
      <c r="B21" s="7"/>
      <c r="C21" s="7"/>
      <c r="D21" s="7"/>
      <c r="E21" s="7"/>
      <c r="F21" s="7"/>
      <c r="G21" s="7"/>
      <c r="H21" s="7"/>
      <c r="I21" s="7"/>
      <c r="J21" s="7"/>
      <c r="K21" s="7"/>
      <c r="L21" s="9"/>
      <c r="M21" s="10"/>
      <c r="N21" s="10"/>
      <c r="O21" s="10"/>
      <c r="P21" s="10"/>
      <c r="Q21" s="10"/>
      <c r="R21" s="10"/>
      <c r="S21" s="10"/>
      <c r="T21" s="10"/>
      <c r="U21" s="10"/>
    </row>
    <row r="22" spans="1:21" ht="16.5" customHeight="1" x14ac:dyDescent="0.25">
      <c r="A22" s="7"/>
      <c r="B22" s="7" t="s">
        <v>632</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521</v>
      </c>
      <c r="D23" s="7"/>
      <c r="E23" s="7"/>
      <c r="F23" s="7"/>
      <c r="G23" s="7"/>
      <c r="H23" s="7"/>
      <c r="I23" s="7"/>
      <c r="J23" s="7"/>
      <c r="K23" s="7"/>
      <c r="L23" s="9"/>
      <c r="M23" s="10"/>
      <c r="N23" s="10"/>
      <c r="O23" s="10"/>
      <c r="P23" s="10"/>
      <c r="Q23" s="10"/>
      <c r="R23" s="10"/>
      <c r="S23" s="10"/>
      <c r="T23" s="10"/>
      <c r="U23" s="10"/>
    </row>
    <row r="24" spans="1:21" ht="16.5" customHeight="1" x14ac:dyDescent="0.25">
      <c r="A24" s="7"/>
      <c r="B24" s="7"/>
      <c r="C24" s="7"/>
      <c r="D24" s="7" t="s">
        <v>627</v>
      </c>
      <c r="E24" s="7"/>
      <c r="F24" s="7"/>
      <c r="G24" s="7"/>
      <c r="H24" s="7"/>
      <c r="I24" s="7"/>
      <c r="J24" s="7"/>
      <c r="K24" s="7"/>
      <c r="L24" s="9" t="s">
        <v>367</v>
      </c>
      <c r="M24" s="31">
        <v>1.1000000000000001</v>
      </c>
      <c r="N24" s="31">
        <v>1.5</v>
      </c>
      <c r="O24" s="31">
        <v>0.6</v>
      </c>
      <c r="P24" s="31">
        <v>0.4</v>
      </c>
      <c r="Q24" s="31">
        <v>0.9</v>
      </c>
      <c r="R24" s="31" t="s">
        <v>110</v>
      </c>
      <c r="S24" s="31" t="s">
        <v>110</v>
      </c>
      <c r="T24" s="31" t="s">
        <v>110</v>
      </c>
      <c r="U24" s="31">
        <v>0.9</v>
      </c>
    </row>
    <row r="25" spans="1:21" ht="16.5" customHeight="1" x14ac:dyDescent="0.25">
      <c r="A25" s="7"/>
      <c r="B25" s="7"/>
      <c r="C25" s="7"/>
      <c r="D25" s="7" t="s">
        <v>628</v>
      </c>
      <c r="E25" s="7"/>
      <c r="F25" s="7"/>
      <c r="G25" s="7"/>
      <c r="H25" s="7"/>
      <c r="I25" s="7"/>
      <c r="J25" s="7"/>
      <c r="K25" s="7"/>
      <c r="L25" s="9" t="s">
        <v>367</v>
      </c>
      <c r="M25" s="32">
        <v>61.6</v>
      </c>
      <c r="N25" s="32">
        <v>83.9</v>
      </c>
      <c r="O25" s="32">
        <v>62.3</v>
      </c>
      <c r="P25" s="32">
        <v>60.2</v>
      </c>
      <c r="Q25" s="32">
        <v>76.3</v>
      </c>
      <c r="R25" s="32">
        <v>87.4</v>
      </c>
      <c r="S25" s="32">
        <v>24.3</v>
      </c>
      <c r="T25" s="31" t="s">
        <v>110</v>
      </c>
      <c r="U25" s="32">
        <v>68.099999999999994</v>
      </c>
    </row>
    <row r="26" spans="1:21" ht="16.5" customHeight="1" x14ac:dyDescent="0.25">
      <c r="A26" s="7"/>
      <c r="B26" s="7"/>
      <c r="C26" s="7" t="s">
        <v>629</v>
      </c>
      <c r="D26" s="7"/>
      <c r="E26" s="7"/>
      <c r="F26" s="7"/>
      <c r="G26" s="7"/>
      <c r="H26" s="7"/>
      <c r="I26" s="7"/>
      <c r="J26" s="7"/>
      <c r="K26" s="7"/>
      <c r="L26" s="9"/>
      <c r="M26" s="10"/>
      <c r="N26" s="10"/>
      <c r="O26" s="10"/>
      <c r="P26" s="10"/>
      <c r="Q26" s="10"/>
      <c r="R26" s="10"/>
      <c r="S26" s="10"/>
      <c r="T26" s="10"/>
      <c r="U26" s="10"/>
    </row>
    <row r="27" spans="1:21" ht="16.5" customHeight="1" x14ac:dyDescent="0.25">
      <c r="A27" s="7"/>
      <c r="B27" s="7"/>
      <c r="C27" s="7"/>
      <c r="D27" s="7" t="s">
        <v>627</v>
      </c>
      <c r="E27" s="7"/>
      <c r="F27" s="7"/>
      <c r="G27" s="7"/>
      <c r="H27" s="7"/>
      <c r="I27" s="7"/>
      <c r="J27" s="7"/>
      <c r="K27" s="7"/>
      <c r="L27" s="9" t="s">
        <v>367</v>
      </c>
      <c r="M27" s="31">
        <v>1</v>
      </c>
      <c r="N27" s="31">
        <v>2</v>
      </c>
      <c r="O27" s="31">
        <v>0.8</v>
      </c>
      <c r="P27" s="31">
        <v>2</v>
      </c>
      <c r="Q27" s="31">
        <v>3.9</v>
      </c>
      <c r="R27" s="31">
        <v>6.2</v>
      </c>
      <c r="S27" s="31" t="s">
        <v>110</v>
      </c>
      <c r="T27" s="31" t="s">
        <v>110</v>
      </c>
      <c r="U27" s="31">
        <v>1.4</v>
      </c>
    </row>
    <row r="28" spans="1:21" ht="16.5" customHeight="1" x14ac:dyDescent="0.25">
      <c r="A28" s="7"/>
      <c r="B28" s="7"/>
      <c r="C28" s="7" t="s">
        <v>453</v>
      </c>
      <c r="D28" s="7"/>
      <c r="E28" s="7"/>
      <c r="F28" s="7"/>
      <c r="G28" s="7"/>
      <c r="H28" s="7"/>
      <c r="I28" s="7"/>
      <c r="J28" s="7"/>
      <c r="K28" s="7"/>
      <c r="L28" s="9"/>
      <c r="M28" s="10"/>
      <c r="N28" s="10"/>
      <c r="O28" s="10"/>
      <c r="P28" s="10"/>
      <c r="Q28" s="10"/>
      <c r="R28" s="10"/>
      <c r="S28" s="10"/>
      <c r="T28" s="10"/>
      <c r="U28" s="10"/>
    </row>
    <row r="29" spans="1:21" ht="16.5" customHeight="1" x14ac:dyDescent="0.25">
      <c r="A29" s="7"/>
      <c r="B29" s="7"/>
      <c r="C29" s="7"/>
      <c r="D29" s="7" t="s">
        <v>630</v>
      </c>
      <c r="E29" s="7"/>
      <c r="F29" s="7"/>
      <c r="G29" s="7"/>
      <c r="H29" s="7"/>
      <c r="I29" s="7"/>
      <c r="J29" s="7"/>
      <c r="K29" s="7"/>
      <c r="L29" s="9" t="s">
        <v>367</v>
      </c>
      <c r="M29" s="32">
        <v>11.2</v>
      </c>
      <c r="N29" s="32">
        <v>15.7</v>
      </c>
      <c r="O29" s="32">
        <v>10.7</v>
      </c>
      <c r="P29" s="32">
        <v>10.3</v>
      </c>
      <c r="Q29" s="32">
        <v>15.4</v>
      </c>
      <c r="R29" s="32">
        <v>17.600000000000001</v>
      </c>
      <c r="S29" s="31">
        <v>3.7</v>
      </c>
      <c r="T29" s="31" t="s">
        <v>110</v>
      </c>
      <c r="U29" s="32">
        <v>12.3</v>
      </c>
    </row>
    <row r="30" spans="1:21" ht="16.5" customHeight="1" x14ac:dyDescent="0.25">
      <c r="A30" s="7" t="s">
        <v>107</v>
      </c>
      <c r="B30" s="7"/>
      <c r="C30" s="7"/>
      <c r="D30" s="7"/>
      <c r="E30" s="7"/>
      <c r="F30" s="7"/>
      <c r="G30" s="7"/>
      <c r="H30" s="7"/>
      <c r="I30" s="7"/>
      <c r="J30" s="7"/>
      <c r="K30" s="7"/>
      <c r="L30" s="9"/>
      <c r="M30" s="10"/>
      <c r="N30" s="10"/>
      <c r="O30" s="10"/>
      <c r="P30" s="10"/>
      <c r="Q30" s="10"/>
      <c r="R30" s="10"/>
      <c r="S30" s="10"/>
      <c r="T30" s="10"/>
      <c r="U30" s="10"/>
    </row>
    <row r="31" spans="1:21" ht="16.5" customHeight="1" x14ac:dyDescent="0.25">
      <c r="A31" s="7"/>
      <c r="B31" s="7" t="s">
        <v>626</v>
      </c>
      <c r="C31" s="7"/>
      <c r="D31" s="7"/>
      <c r="E31" s="7"/>
      <c r="F31" s="7"/>
      <c r="G31" s="7"/>
      <c r="H31" s="7"/>
      <c r="I31" s="7"/>
      <c r="J31" s="7"/>
      <c r="K31" s="7"/>
      <c r="L31" s="9"/>
      <c r="M31" s="10"/>
      <c r="N31" s="10"/>
      <c r="O31" s="10"/>
      <c r="P31" s="10"/>
      <c r="Q31" s="10"/>
      <c r="R31" s="10"/>
      <c r="S31" s="10"/>
      <c r="T31" s="10"/>
      <c r="U31" s="10"/>
    </row>
    <row r="32" spans="1:21" ht="16.5" customHeight="1" x14ac:dyDescent="0.25">
      <c r="A32" s="7"/>
      <c r="B32" s="7"/>
      <c r="C32" s="7" t="s">
        <v>521</v>
      </c>
      <c r="D32" s="7"/>
      <c r="E32" s="7"/>
      <c r="F32" s="7"/>
      <c r="G32" s="7"/>
      <c r="H32" s="7"/>
      <c r="I32" s="7"/>
      <c r="J32" s="7"/>
      <c r="K32" s="7"/>
      <c r="L32" s="9"/>
      <c r="M32" s="10"/>
      <c r="N32" s="10"/>
      <c r="O32" s="10"/>
      <c r="P32" s="10"/>
      <c r="Q32" s="10"/>
      <c r="R32" s="10"/>
      <c r="S32" s="10"/>
      <c r="T32" s="10"/>
      <c r="U32" s="10"/>
    </row>
    <row r="33" spans="1:21" ht="16.5" customHeight="1" x14ac:dyDescent="0.25">
      <c r="A33" s="7"/>
      <c r="B33" s="7"/>
      <c r="C33" s="7"/>
      <c r="D33" s="7" t="s">
        <v>627</v>
      </c>
      <c r="E33" s="7"/>
      <c r="F33" s="7"/>
      <c r="G33" s="7"/>
      <c r="H33" s="7"/>
      <c r="I33" s="7"/>
      <c r="J33" s="7"/>
      <c r="K33" s="7"/>
      <c r="L33" s="9" t="s">
        <v>317</v>
      </c>
      <c r="M33" s="34">
        <v>30</v>
      </c>
      <c r="N33" s="34">
        <v>39</v>
      </c>
      <c r="O33" s="34">
        <v>19</v>
      </c>
      <c r="P33" s="16">
        <v>2</v>
      </c>
      <c r="Q33" s="16">
        <v>2</v>
      </c>
      <c r="R33" s="16">
        <v>2</v>
      </c>
      <c r="S33" s="16" t="s">
        <v>110</v>
      </c>
      <c r="T33" s="16" t="s">
        <v>110</v>
      </c>
      <c r="U33" s="34">
        <v>94</v>
      </c>
    </row>
    <row r="34" spans="1:21" ht="16.5" customHeight="1" x14ac:dyDescent="0.25">
      <c r="A34" s="7"/>
      <c r="B34" s="7"/>
      <c r="C34" s="7"/>
      <c r="D34" s="7" t="s">
        <v>628</v>
      </c>
      <c r="E34" s="7"/>
      <c r="F34" s="7"/>
      <c r="G34" s="7"/>
      <c r="H34" s="7"/>
      <c r="I34" s="7"/>
      <c r="J34" s="7"/>
      <c r="K34" s="7"/>
      <c r="L34" s="9" t="s">
        <v>317</v>
      </c>
      <c r="M34" s="20">
        <v>437</v>
      </c>
      <c r="N34" s="20">
        <v>416</v>
      </c>
      <c r="O34" s="20">
        <v>244</v>
      </c>
      <c r="P34" s="34">
        <v>93</v>
      </c>
      <c r="Q34" s="34">
        <v>97</v>
      </c>
      <c r="R34" s="34">
        <v>37</v>
      </c>
      <c r="S34" s="16">
        <v>1</v>
      </c>
      <c r="T34" s="16">
        <v>1</v>
      </c>
      <c r="U34" s="23">
        <v>1326</v>
      </c>
    </row>
    <row r="35" spans="1:21" ht="16.5" customHeight="1" x14ac:dyDescent="0.25">
      <c r="A35" s="7"/>
      <c r="B35" s="7"/>
      <c r="C35" s="7" t="s">
        <v>629</v>
      </c>
      <c r="D35" s="7"/>
      <c r="E35" s="7"/>
      <c r="F35" s="7"/>
      <c r="G35" s="7"/>
      <c r="H35" s="7"/>
      <c r="I35" s="7"/>
      <c r="J35" s="7"/>
      <c r="K35" s="7"/>
      <c r="L35" s="9"/>
      <c r="M35" s="10"/>
      <c r="N35" s="10"/>
      <c r="O35" s="10"/>
      <c r="P35" s="10"/>
      <c r="Q35" s="10"/>
      <c r="R35" s="10"/>
      <c r="S35" s="10"/>
      <c r="T35" s="10"/>
      <c r="U35" s="10"/>
    </row>
    <row r="36" spans="1:21" ht="16.5" customHeight="1" x14ac:dyDescent="0.25">
      <c r="A36" s="7"/>
      <c r="B36" s="7"/>
      <c r="C36" s="7"/>
      <c r="D36" s="7" t="s">
        <v>627</v>
      </c>
      <c r="E36" s="7"/>
      <c r="F36" s="7"/>
      <c r="G36" s="7"/>
      <c r="H36" s="7"/>
      <c r="I36" s="7"/>
      <c r="J36" s="7"/>
      <c r="K36" s="7"/>
      <c r="L36" s="9" t="s">
        <v>317</v>
      </c>
      <c r="M36" s="16">
        <v>4</v>
      </c>
      <c r="N36" s="16">
        <v>2</v>
      </c>
      <c r="O36" s="16">
        <v>1</v>
      </c>
      <c r="P36" s="16">
        <v>2</v>
      </c>
      <c r="Q36" s="16">
        <v>2</v>
      </c>
      <c r="R36" s="16" t="s">
        <v>110</v>
      </c>
      <c r="S36" s="16" t="s">
        <v>110</v>
      </c>
      <c r="T36" s="16" t="s">
        <v>110</v>
      </c>
      <c r="U36" s="34">
        <v>11</v>
      </c>
    </row>
    <row r="37" spans="1:21" ht="16.5" customHeight="1" x14ac:dyDescent="0.25">
      <c r="A37" s="7"/>
      <c r="B37" s="7"/>
      <c r="C37" s="7" t="s">
        <v>453</v>
      </c>
      <c r="D37" s="7"/>
      <c r="E37" s="7"/>
      <c r="F37" s="7"/>
      <c r="G37" s="7"/>
      <c r="H37" s="7"/>
      <c r="I37" s="7"/>
      <c r="J37" s="7"/>
      <c r="K37" s="7"/>
      <c r="L37" s="9"/>
      <c r="M37" s="10"/>
      <c r="N37" s="10"/>
      <c r="O37" s="10"/>
      <c r="P37" s="10"/>
      <c r="Q37" s="10"/>
      <c r="R37" s="10"/>
      <c r="S37" s="10"/>
      <c r="T37" s="10"/>
      <c r="U37" s="10"/>
    </row>
    <row r="38" spans="1:21" ht="16.5" customHeight="1" x14ac:dyDescent="0.25">
      <c r="A38" s="7"/>
      <c r="B38" s="7"/>
      <c r="C38" s="7"/>
      <c r="D38" s="7" t="s">
        <v>630</v>
      </c>
      <c r="E38" s="7"/>
      <c r="F38" s="7"/>
      <c r="G38" s="7"/>
      <c r="H38" s="7"/>
      <c r="I38" s="7"/>
      <c r="J38" s="7"/>
      <c r="K38" s="7"/>
      <c r="L38" s="9" t="s">
        <v>317</v>
      </c>
      <c r="M38" s="20">
        <v>471</v>
      </c>
      <c r="N38" s="20">
        <v>457</v>
      </c>
      <c r="O38" s="20">
        <v>264</v>
      </c>
      <c r="P38" s="34">
        <v>97</v>
      </c>
      <c r="Q38" s="20">
        <v>101</v>
      </c>
      <c r="R38" s="34">
        <v>39</v>
      </c>
      <c r="S38" s="16">
        <v>1</v>
      </c>
      <c r="T38" s="16">
        <v>1</v>
      </c>
      <c r="U38" s="23">
        <v>1431</v>
      </c>
    </row>
    <row r="39" spans="1:21" ht="16.5" customHeight="1" x14ac:dyDescent="0.25">
      <c r="A39" s="7" t="s">
        <v>326</v>
      </c>
      <c r="B39" s="7"/>
      <c r="C39" s="7"/>
      <c r="D39" s="7"/>
      <c r="E39" s="7"/>
      <c r="F39" s="7"/>
      <c r="G39" s="7"/>
      <c r="H39" s="7"/>
      <c r="I39" s="7"/>
      <c r="J39" s="7"/>
      <c r="K39" s="7"/>
      <c r="L39" s="9"/>
      <c r="M39" s="10"/>
      <c r="N39" s="10"/>
      <c r="O39" s="10"/>
      <c r="P39" s="10"/>
      <c r="Q39" s="10"/>
      <c r="R39" s="10"/>
      <c r="S39" s="10"/>
      <c r="T39" s="10"/>
      <c r="U39" s="10"/>
    </row>
    <row r="40" spans="1:21" ht="16.5" customHeight="1" x14ac:dyDescent="0.25">
      <c r="A40" s="7"/>
      <c r="B40" s="7" t="s">
        <v>631</v>
      </c>
      <c r="C40" s="7"/>
      <c r="D40" s="7"/>
      <c r="E40" s="7"/>
      <c r="F40" s="7"/>
      <c r="G40" s="7"/>
      <c r="H40" s="7"/>
      <c r="I40" s="7"/>
      <c r="J40" s="7"/>
      <c r="K40" s="7"/>
      <c r="L40" s="9"/>
      <c r="M40" s="10"/>
      <c r="N40" s="10"/>
      <c r="O40" s="10"/>
      <c r="P40" s="10"/>
      <c r="Q40" s="10"/>
      <c r="R40" s="10"/>
      <c r="S40" s="10"/>
      <c r="T40" s="10"/>
      <c r="U40" s="10"/>
    </row>
    <row r="41" spans="1:21" ht="16.5" customHeight="1" x14ac:dyDescent="0.25">
      <c r="A41" s="7"/>
      <c r="B41" s="7"/>
      <c r="C41" s="7" t="s">
        <v>521</v>
      </c>
      <c r="D41" s="7"/>
      <c r="E41" s="7"/>
      <c r="F41" s="7"/>
      <c r="G41" s="7"/>
      <c r="H41" s="7"/>
      <c r="I41" s="7"/>
      <c r="J41" s="7"/>
      <c r="K41" s="7"/>
      <c r="L41" s="9"/>
      <c r="M41" s="10"/>
      <c r="N41" s="10"/>
      <c r="O41" s="10"/>
      <c r="P41" s="10"/>
      <c r="Q41" s="10"/>
      <c r="R41" s="10"/>
      <c r="S41" s="10"/>
      <c r="T41" s="10"/>
      <c r="U41" s="10"/>
    </row>
    <row r="42" spans="1:21" ht="16.5" customHeight="1" x14ac:dyDescent="0.25">
      <c r="A42" s="7"/>
      <c r="B42" s="7"/>
      <c r="C42" s="7"/>
      <c r="D42" s="7" t="s">
        <v>627</v>
      </c>
      <c r="E42" s="7"/>
      <c r="F42" s="7"/>
      <c r="G42" s="7"/>
      <c r="H42" s="7"/>
      <c r="I42" s="7"/>
      <c r="J42" s="7"/>
      <c r="K42" s="7"/>
      <c r="L42" s="9" t="s">
        <v>317</v>
      </c>
      <c r="M42" s="18">
        <v>149194</v>
      </c>
      <c r="N42" s="18">
        <v>127263</v>
      </c>
      <c r="O42" s="21">
        <v>98288</v>
      </c>
      <c r="P42" s="21">
        <v>51251</v>
      </c>
      <c r="Q42" s="21">
        <v>31504</v>
      </c>
      <c r="R42" s="23">
        <v>9124</v>
      </c>
      <c r="S42" s="23">
        <v>8593</v>
      </c>
      <c r="T42" s="23">
        <v>5538</v>
      </c>
      <c r="U42" s="18">
        <v>480756</v>
      </c>
    </row>
    <row r="43" spans="1:21" ht="16.5" customHeight="1" x14ac:dyDescent="0.25">
      <c r="A43" s="7"/>
      <c r="B43" s="7"/>
      <c r="C43" s="7"/>
      <c r="D43" s="7" t="s">
        <v>628</v>
      </c>
      <c r="E43" s="7"/>
      <c r="F43" s="7"/>
      <c r="G43" s="7"/>
      <c r="H43" s="7"/>
      <c r="I43" s="7"/>
      <c r="J43" s="7"/>
      <c r="K43" s="7"/>
      <c r="L43" s="9" t="s">
        <v>317</v>
      </c>
      <c r="M43" s="21">
        <v>42703</v>
      </c>
      <c r="N43" s="21">
        <v>34558</v>
      </c>
      <c r="O43" s="21">
        <v>27259</v>
      </c>
      <c r="P43" s="21">
        <v>13914</v>
      </c>
      <c r="Q43" s="21">
        <v>10050</v>
      </c>
      <c r="R43" s="23">
        <v>3233</v>
      </c>
      <c r="S43" s="23">
        <v>2041</v>
      </c>
      <c r="T43" s="20">
        <v>856</v>
      </c>
      <c r="U43" s="18">
        <v>134613</v>
      </c>
    </row>
    <row r="44" spans="1:21" ht="16.5" customHeight="1" x14ac:dyDescent="0.25">
      <c r="A44" s="7"/>
      <c r="B44" s="7"/>
      <c r="C44" s="7" t="s">
        <v>629</v>
      </c>
      <c r="D44" s="7"/>
      <c r="E44" s="7"/>
      <c r="F44" s="7"/>
      <c r="G44" s="7"/>
      <c r="H44" s="7"/>
      <c r="I44" s="7"/>
      <c r="J44" s="7"/>
      <c r="K44" s="7"/>
      <c r="L44" s="9"/>
      <c r="M44" s="10"/>
      <c r="N44" s="10"/>
      <c r="O44" s="10"/>
      <c r="P44" s="10"/>
      <c r="Q44" s="10"/>
      <c r="R44" s="10"/>
      <c r="S44" s="10"/>
      <c r="T44" s="10"/>
      <c r="U44" s="10"/>
    </row>
    <row r="45" spans="1:21" ht="16.5" customHeight="1" x14ac:dyDescent="0.25">
      <c r="A45" s="7"/>
      <c r="B45" s="7"/>
      <c r="C45" s="7"/>
      <c r="D45" s="7" t="s">
        <v>627</v>
      </c>
      <c r="E45" s="7"/>
      <c r="F45" s="7"/>
      <c r="G45" s="7"/>
      <c r="H45" s="7"/>
      <c r="I45" s="7"/>
      <c r="J45" s="7"/>
      <c r="K45" s="7"/>
      <c r="L45" s="9" t="s">
        <v>317</v>
      </c>
      <c r="M45" s="21">
        <v>19026</v>
      </c>
      <c r="N45" s="23">
        <v>4851</v>
      </c>
      <c r="O45" s="21">
        <v>11802</v>
      </c>
      <c r="P45" s="23">
        <v>4881</v>
      </c>
      <c r="Q45" s="23">
        <v>2470</v>
      </c>
      <c r="R45" s="23">
        <v>1536</v>
      </c>
      <c r="S45" s="20">
        <v>551</v>
      </c>
      <c r="T45" s="23">
        <v>2751</v>
      </c>
      <c r="U45" s="21">
        <v>47868</v>
      </c>
    </row>
    <row r="46" spans="1:21" ht="16.5" customHeight="1" x14ac:dyDescent="0.25">
      <c r="A46" s="7"/>
      <c r="B46" s="7"/>
      <c r="C46" s="7" t="s">
        <v>453</v>
      </c>
      <c r="D46" s="7"/>
      <c r="E46" s="7"/>
      <c r="F46" s="7"/>
      <c r="G46" s="7"/>
      <c r="H46" s="7"/>
      <c r="I46" s="7"/>
      <c r="J46" s="7"/>
      <c r="K46" s="7"/>
      <c r="L46" s="9"/>
      <c r="M46" s="10"/>
      <c r="N46" s="10"/>
      <c r="O46" s="10"/>
      <c r="P46" s="10"/>
      <c r="Q46" s="10"/>
      <c r="R46" s="10"/>
      <c r="S46" s="10"/>
      <c r="T46" s="10"/>
      <c r="U46" s="10"/>
    </row>
    <row r="47" spans="1:21" ht="16.5" customHeight="1" x14ac:dyDescent="0.25">
      <c r="A47" s="7"/>
      <c r="B47" s="7"/>
      <c r="C47" s="7"/>
      <c r="D47" s="7" t="s">
        <v>630</v>
      </c>
      <c r="E47" s="7"/>
      <c r="F47" s="7"/>
      <c r="G47" s="7"/>
      <c r="H47" s="7"/>
      <c r="I47" s="7"/>
      <c r="J47" s="7"/>
      <c r="K47" s="7"/>
      <c r="L47" s="9" t="s">
        <v>317</v>
      </c>
      <c r="M47" s="18">
        <v>210923</v>
      </c>
      <c r="N47" s="18">
        <v>166672</v>
      </c>
      <c r="O47" s="18">
        <v>137349</v>
      </c>
      <c r="P47" s="21">
        <v>70046</v>
      </c>
      <c r="Q47" s="21">
        <v>44024</v>
      </c>
      <c r="R47" s="21">
        <v>13893</v>
      </c>
      <c r="S47" s="21">
        <v>11185</v>
      </c>
      <c r="T47" s="23">
        <v>9145</v>
      </c>
      <c r="U47" s="18">
        <v>663237</v>
      </c>
    </row>
    <row r="48" spans="1:21" ht="16.5" customHeight="1" x14ac:dyDescent="0.25">
      <c r="A48" s="7" t="s">
        <v>107</v>
      </c>
      <c r="B48" s="7"/>
      <c r="C48" s="7"/>
      <c r="D48" s="7"/>
      <c r="E48" s="7"/>
      <c r="F48" s="7"/>
      <c r="G48" s="7"/>
      <c r="H48" s="7"/>
      <c r="I48" s="7"/>
      <c r="J48" s="7"/>
      <c r="K48" s="7"/>
      <c r="L48" s="9"/>
      <c r="M48" s="10"/>
      <c r="N48" s="10"/>
      <c r="O48" s="10"/>
      <c r="P48" s="10"/>
      <c r="Q48" s="10"/>
      <c r="R48" s="10"/>
      <c r="S48" s="10"/>
      <c r="T48" s="10"/>
      <c r="U48" s="10"/>
    </row>
    <row r="49" spans="1:21" ht="16.5" customHeight="1" x14ac:dyDescent="0.25">
      <c r="A49" s="7"/>
      <c r="B49" s="7" t="s">
        <v>632</v>
      </c>
      <c r="C49" s="7"/>
      <c r="D49" s="7"/>
      <c r="E49" s="7"/>
      <c r="F49" s="7"/>
      <c r="G49" s="7"/>
      <c r="H49" s="7"/>
      <c r="I49" s="7"/>
      <c r="J49" s="7"/>
      <c r="K49" s="7"/>
      <c r="L49" s="9"/>
      <c r="M49" s="10"/>
      <c r="N49" s="10"/>
      <c r="O49" s="10"/>
      <c r="P49" s="10"/>
      <c r="Q49" s="10"/>
      <c r="R49" s="10"/>
      <c r="S49" s="10"/>
      <c r="T49" s="10"/>
      <c r="U49" s="10"/>
    </row>
    <row r="50" spans="1:21" ht="16.5" customHeight="1" x14ac:dyDescent="0.25">
      <c r="A50" s="7"/>
      <c r="B50" s="7"/>
      <c r="C50" s="7" t="s">
        <v>521</v>
      </c>
      <c r="D50" s="7"/>
      <c r="E50" s="7"/>
      <c r="F50" s="7"/>
      <c r="G50" s="7"/>
      <c r="H50" s="7"/>
      <c r="I50" s="7"/>
      <c r="J50" s="7"/>
      <c r="K50" s="7"/>
      <c r="L50" s="9"/>
      <c r="M50" s="10"/>
      <c r="N50" s="10"/>
      <c r="O50" s="10"/>
      <c r="P50" s="10"/>
      <c r="Q50" s="10"/>
      <c r="R50" s="10"/>
      <c r="S50" s="10"/>
      <c r="T50" s="10"/>
      <c r="U50" s="10"/>
    </row>
    <row r="51" spans="1:21" ht="16.5" customHeight="1" x14ac:dyDescent="0.25">
      <c r="A51" s="7"/>
      <c r="B51" s="7"/>
      <c r="C51" s="7"/>
      <c r="D51" s="7" t="s">
        <v>627</v>
      </c>
      <c r="E51" s="7"/>
      <c r="F51" s="7"/>
      <c r="G51" s="7"/>
      <c r="H51" s="7"/>
      <c r="I51" s="7"/>
      <c r="J51" s="7"/>
      <c r="K51" s="7"/>
      <c r="L51" s="9" t="s">
        <v>367</v>
      </c>
      <c r="M51" s="31">
        <v>2</v>
      </c>
      <c r="N51" s="31">
        <v>3.1</v>
      </c>
      <c r="O51" s="31">
        <v>1.9</v>
      </c>
      <c r="P51" s="31">
        <v>0.4</v>
      </c>
      <c r="Q51" s="31">
        <v>0.6</v>
      </c>
      <c r="R51" s="31">
        <v>2.2000000000000002</v>
      </c>
      <c r="S51" s="31" t="s">
        <v>110</v>
      </c>
      <c r="T51" s="31" t="s">
        <v>110</v>
      </c>
      <c r="U51" s="31">
        <v>2</v>
      </c>
    </row>
    <row r="52" spans="1:21" ht="16.5" customHeight="1" x14ac:dyDescent="0.25">
      <c r="A52" s="7"/>
      <c r="B52" s="7"/>
      <c r="C52" s="7"/>
      <c r="D52" s="7" t="s">
        <v>628</v>
      </c>
      <c r="E52" s="7"/>
      <c r="F52" s="7"/>
      <c r="G52" s="7"/>
      <c r="H52" s="7"/>
      <c r="I52" s="7"/>
      <c r="J52" s="7"/>
      <c r="K52" s="7"/>
      <c r="L52" s="9" t="s">
        <v>367</v>
      </c>
      <c r="M52" s="29">
        <v>102.3</v>
      </c>
      <c r="N52" s="29">
        <v>120.4</v>
      </c>
      <c r="O52" s="32">
        <v>89.5</v>
      </c>
      <c r="P52" s="32">
        <v>66.8</v>
      </c>
      <c r="Q52" s="32">
        <v>96.5</v>
      </c>
      <c r="R52" s="29">
        <v>114.4</v>
      </c>
      <c r="S52" s="31">
        <v>4.9000000000000004</v>
      </c>
      <c r="T52" s="32">
        <v>11.7</v>
      </c>
      <c r="U52" s="32">
        <v>98.5</v>
      </c>
    </row>
    <row r="53" spans="1:21" ht="16.5" customHeight="1" x14ac:dyDescent="0.25">
      <c r="A53" s="7"/>
      <c r="B53" s="7"/>
      <c r="C53" s="7" t="s">
        <v>629</v>
      </c>
      <c r="D53" s="7"/>
      <c r="E53" s="7"/>
      <c r="F53" s="7"/>
      <c r="G53" s="7"/>
      <c r="H53" s="7"/>
      <c r="I53" s="7"/>
      <c r="J53" s="7"/>
      <c r="K53" s="7"/>
      <c r="L53" s="9"/>
      <c r="M53" s="10"/>
      <c r="N53" s="10"/>
      <c r="O53" s="10"/>
      <c r="P53" s="10"/>
      <c r="Q53" s="10"/>
      <c r="R53" s="10"/>
      <c r="S53" s="10"/>
      <c r="T53" s="10"/>
      <c r="U53" s="10"/>
    </row>
    <row r="54" spans="1:21" ht="16.5" customHeight="1" x14ac:dyDescent="0.25">
      <c r="A54" s="7"/>
      <c r="B54" s="7"/>
      <c r="C54" s="7"/>
      <c r="D54" s="7" t="s">
        <v>627</v>
      </c>
      <c r="E54" s="7"/>
      <c r="F54" s="7"/>
      <c r="G54" s="7"/>
      <c r="H54" s="7"/>
      <c r="I54" s="7"/>
      <c r="J54" s="7"/>
      <c r="K54" s="7"/>
      <c r="L54" s="9" t="s">
        <v>367</v>
      </c>
      <c r="M54" s="31">
        <v>2.1</v>
      </c>
      <c r="N54" s="31">
        <v>4.0999999999999996</v>
      </c>
      <c r="O54" s="31">
        <v>0.8</v>
      </c>
      <c r="P54" s="31">
        <v>4.0999999999999996</v>
      </c>
      <c r="Q54" s="31">
        <v>8.1</v>
      </c>
      <c r="R54" s="31" t="s">
        <v>110</v>
      </c>
      <c r="S54" s="31" t="s">
        <v>110</v>
      </c>
      <c r="T54" s="31" t="s">
        <v>110</v>
      </c>
      <c r="U54" s="31">
        <v>2.2999999999999998</v>
      </c>
    </row>
    <row r="55" spans="1:21" ht="16.5" customHeight="1" x14ac:dyDescent="0.25">
      <c r="A55" s="7"/>
      <c r="B55" s="7"/>
      <c r="C55" s="7" t="s">
        <v>453</v>
      </c>
      <c r="D55" s="7"/>
      <c r="E55" s="7"/>
      <c r="F55" s="7"/>
      <c r="G55" s="7"/>
      <c r="H55" s="7"/>
      <c r="I55" s="7"/>
      <c r="J55" s="7"/>
      <c r="K55" s="7"/>
      <c r="L55" s="9"/>
      <c r="M55" s="10"/>
      <c r="N55" s="10"/>
      <c r="O55" s="10"/>
      <c r="P55" s="10"/>
      <c r="Q55" s="10"/>
      <c r="R55" s="10"/>
      <c r="S55" s="10"/>
      <c r="T55" s="10"/>
      <c r="U55" s="10"/>
    </row>
    <row r="56" spans="1:21" ht="16.5" customHeight="1" x14ac:dyDescent="0.25">
      <c r="A56" s="7"/>
      <c r="B56" s="7"/>
      <c r="C56" s="7"/>
      <c r="D56" s="7" t="s">
        <v>630</v>
      </c>
      <c r="E56" s="7"/>
      <c r="F56" s="7"/>
      <c r="G56" s="7"/>
      <c r="H56" s="7"/>
      <c r="I56" s="7"/>
      <c r="J56" s="7"/>
      <c r="K56" s="7"/>
      <c r="L56" s="9" t="s">
        <v>367</v>
      </c>
      <c r="M56" s="32">
        <v>22.3</v>
      </c>
      <c r="N56" s="32">
        <v>27.4</v>
      </c>
      <c r="O56" s="32">
        <v>19.2</v>
      </c>
      <c r="P56" s="32">
        <v>13.8</v>
      </c>
      <c r="Q56" s="32">
        <v>22.9</v>
      </c>
      <c r="R56" s="32">
        <v>28.1</v>
      </c>
      <c r="S56" s="31">
        <v>0.9</v>
      </c>
      <c r="T56" s="31">
        <v>1.1000000000000001</v>
      </c>
      <c r="U56" s="32">
        <v>21.6</v>
      </c>
    </row>
    <row r="57" spans="1:21" ht="16.5" customHeight="1" x14ac:dyDescent="0.25">
      <c r="A57" s="7" t="s">
        <v>121</v>
      </c>
      <c r="B57" s="7"/>
      <c r="C57" s="7"/>
      <c r="D57" s="7"/>
      <c r="E57" s="7"/>
      <c r="F57" s="7"/>
      <c r="G57" s="7"/>
      <c r="H57" s="7"/>
      <c r="I57" s="7"/>
      <c r="J57" s="7"/>
      <c r="K57" s="7"/>
      <c r="L57" s="9"/>
      <c r="M57" s="10"/>
      <c r="N57" s="10"/>
      <c r="O57" s="10"/>
      <c r="P57" s="10"/>
      <c r="Q57" s="10"/>
      <c r="R57" s="10"/>
      <c r="S57" s="10"/>
      <c r="T57" s="10"/>
      <c r="U57" s="10"/>
    </row>
    <row r="58" spans="1:21" ht="16.5" customHeight="1" x14ac:dyDescent="0.25">
      <c r="A58" s="7"/>
      <c r="B58" s="7" t="s">
        <v>626</v>
      </c>
      <c r="C58" s="7"/>
      <c r="D58" s="7"/>
      <c r="E58" s="7"/>
      <c r="F58" s="7"/>
      <c r="G58" s="7"/>
      <c r="H58" s="7"/>
      <c r="I58" s="7"/>
      <c r="J58" s="7"/>
      <c r="K58" s="7"/>
      <c r="L58" s="9"/>
      <c r="M58" s="10"/>
      <c r="N58" s="10"/>
      <c r="O58" s="10"/>
      <c r="P58" s="10"/>
      <c r="Q58" s="10"/>
      <c r="R58" s="10"/>
      <c r="S58" s="10"/>
      <c r="T58" s="10"/>
      <c r="U58" s="10"/>
    </row>
    <row r="59" spans="1:21" ht="16.5" customHeight="1" x14ac:dyDescent="0.25">
      <c r="A59" s="7"/>
      <c r="B59" s="7"/>
      <c r="C59" s="7" t="s">
        <v>521</v>
      </c>
      <c r="D59" s="7"/>
      <c r="E59" s="7"/>
      <c r="F59" s="7"/>
      <c r="G59" s="7"/>
      <c r="H59" s="7"/>
      <c r="I59" s="7"/>
      <c r="J59" s="7"/>
      <c r="K59" s="7"/>
      <c r="L59" s="9"/>
      <c r="M59" s="10"/>
      <c r="N59" s="10"/>
      <c r="O59" s="10"/>
      <c r="P59" s="10"/>
      <c r="Q59" s="10"/>
      <c r="R59" s="10"/>
      <c r="S59" s="10"/>
      <c r="T59" s="10"/>
      <c r="U59" s="10"/>
    </row>
    <row r="60" spans="1:21" ht="16.5" customHeight="1" x14ac:dyDescent="0.25">
      <c r="A60" s="7"/>
      <c r="B60" s="7"/>
      <c r="C60" s="7"/>
      <c r="D60" s="7" t="s">
        <v>627</v>
      </c>
      <c r="E60" s="7"/>
      <c r="F60" s="7"/>
      <c r="G60" s="7"/>
      <c r="H60" s="7"/>
      <c r="I60" s="7"/>
      <c r="J60" s="7"/>
      <c r="K60" s="7"/>
      <c r="L60" s="9" t="s">
        <v>317</v>
      </c>
      <c r="M60" s="34">
        <v>46</v>
      </c>
      <c r="N60" s="34">
        <v>58</v>
      </c>
      <c r="O60" s="34">
        <v>17</v>
      </c>
      <c r="P60" s="16">
        <v>3</v>
      </c>
      <c r="Q60" s="16">
        <v>4</v>
      </c>
      <c r="R60" s="16">
        <v>3</v>
      </c>
      <c r="S60" s="16" t="s">
        <v>110</v>
      </c>
      <c r="T60" s="16" t="s">
        <v>110</v>
      </c>
      <c r="U60" s="20">
        <v>131</v>
      </c>
    </row>
    <row r="61" spans="1:21" ht="16.5" customHeight="1" x14ac:dyDescent="0.25">
      <c r="A61" s="7"/>
      <c r="B61" s="7"/>
      <c r="C61" s="7"/>
      <c r="D61" s="7" t="s">
        <v>628</v>
      </c>
      <c r="E61" s="7"/>
      <c r="F61" s="7"/>
      <c r="G61" s="7"/>
      <c r="H61" s="7"/>
      <c r="I61" s="7"/>
      <c r="J61" s="7"/>
      <c r="K61" s="7"/>
      <c r="L61" s="9" t="s">
        <v>317</v>
      </c>
      <c r="M61" s="20">
        <v>578</v>
      </c>
      <c r="N61" s="20">
        <v>558</v>
      </c>
      <c r="O61" s="20">
        <v>342</v>
      </c>
      <c r="P61" s="20">
        <v>162</v>
      </c>
      <c r="Q61" s="34">
        <v>97</v>
      </c>
      <c r="R61" s="34">
        <v>51</v>
      </c>
      <c r="S61" s="34">
        <v>14</v>
      </c>
      <c r="T61" s="16">
        <v>1</v>
      </c>
      <c r="U61" s="23">
        <v>1803</v>
      </c>
    </row>
    <row r="62" spans="1:21" ht="16.5" customHeight="1" x14ac:dyDescent="0.25">
      <c r="A62" s="7"/>
      <c r="B62" s="7"/>
      <c r="C62" s="7" t="s">
        <v>629</v>
      </c>
      <c r="D62" s="7"/>
      <c r="E62" s="7"/>
      <c r="F62" s="7"/>
      <c r="G62" s="7"/>
      <c r="H62" s="7"/>
      <c r="I62" s="7"/>
      <c r="J62" s="7"/>
      <c r="K62" s="7"/>
      <c r="L62" s="9"/>
      <c r="M62" s="10"/>
      <c r="N62" s="10"/>
      <c r="O62" s="10"/>
      <c r="P62" s="10"/>
      <c r="Q62" s="10"/>
      <c r="R62" s="10"/>
      <c r="S62" s="10"/>
      <c r="T62" s="10"/>
      <c r="U62" s="10"/>
    </row>
    <row r="63" spans="1:21" ht="16.5" customHeight="1" x14ac:dyDescent="0.25">
      <c r="A63" s="7"/>
      <c r="B63" s="7"/>
      <c r="C63" s="7"/>
      <c r="D63" s="7" t="s">
        <v>627</v>
      </c>
      <c r="E63" s="7"/>
      <c r="F63" s="7"/>
      <c r="G63" s="7"/>
      <c r="H63" s="7"/>
      <c r="I63" s="7"/>
      <c r="J63" s="7"/>
      <c r="K63" s="7"/>
      <c r="L63" s="9" t="s">
        <v>317</v>
      </c>
      <c r="M63" s="16">
        <v>2</v>
      </c>
      <c r="N63" s="16">
        <v>2</v>
      </c>
      <c r="O63" s="16" t="s">
        <v>110</v>
      </c>
      <c r="P63" s="16">
        <v>8</v>
      </c>
      <c r="Q63" s="16">
        <v>2</v>
      </c>
      <c r="R63" s="16" t="s">
        <v>110</v>
      </c>
      <c r="S63" s="16" t="s">
        <v>110</v>
      </c>
      <c r="T63" s="16" t="s">
        <v>110</v>
      </c>
      <c r="U63" s="34">
        <v>14</v>
      </c>
    </row>
    <row r="64" spans="1:21" ht="16.5" customHeight="1" x14ac:dyDescent="0.25">
      <c r="A64" s="7"/>
      <c r="B64" s="7"/>
      <c r="C64" s="7" t="s">
        <v>453</v>
      </c>
      <c r="D64" s="7"/>
      <c r="E64" s="7"/>
      <c r="F64" s="7"/>
      <c r="G64" s="7"/>
      <c r="H64" s="7"/>
      <c r="I64" s="7"/>
      <c r="J64" s="7"/>
      <c r="K64" s="7"/>
      <c r="L64" s="9"/>
      <c r="M64" s="10"/>
      <c r="N64" s="10"/>
      <c r="O64" s="10"/>
      <c r="P64" s="10"/>
      <c r="Q64" s="10"/>
      <c r="R64" s="10"/>
      <c r="S64" s="10"/>
      <c r="T64" s="10"/>
      <c r="U64" s="10"/>
    </row>
    <row r="65" spans="1:21" ht="16.5" customHeight="1" x14ac:dyDescent="0.25">
      <c r="A65" s="7"/>
      <c r="B65" s="7"/>
      <c r="C65" s="7"/>
      <c r="D65" s="7" t="s">
        <v>630</v>
      </c>
      <c r="E65" s="7"/>
      <c r="F65" s="7"/>
      <c r="G65" s="7"/>
      <c r="H65" s="7"/>
      <c r="I65" s="7"/>
      <c r="J65" s="7"/>
      <c r="K65" s="7"/>
      <c r="L65" s="9" t="s">
        <v>317</v>
      </c>
      <c r="M65" s="20">
        <v>626</v>
      </c>
      <c r="N65" s="20">
        <v>618</v>
      </c>
      <c r="O65" s="20">
        <v>359</v>
      </c>
      <c r="P65" s="20">
        <v>173</v>
      </c>
      <c r="Q65" s="20">
        <v>103</v>
      </c>
      <c r="R65" s="34">
        <v>54</v>
      </c>
      <c r="S65" s="34">
        <v>14</v>
      </c>
      <c r="T65" s="16">
        <v>1</v>
      </c>
      <c r="U65" s="23">
        <v>1948</v>
      </c>
    </row>
    <row r="66" spans="1:21" ht="16.5" customHeight="1" x14ac:dyDescent="0.25">
      <c r="A66" s="7" t="s">
        <v>297</v>
      </c>
      <c r="B66" s="7"/>
      <c r="C66" s="7"/>
      <c r="D66" s="7"/>
      <c r="E66" s="7"/>
      <c r="F66" s="7"/>
      <c r="G66" s="7"/>
      <c r="H66" s="7"/>
      <c r="I66" s="7"/>
      <c r="J66" s="7"/>
      <c r="K66" s="7"/>
      <c r="L66" s="9"/>
      <c r="M66" s="10"/>
      <c r="N66" s="10"/>
      <c r="O66" s="10"/>
      <c r="P66" s="10"/>
      <c r="Q66" s="10"/>
      <c r="R66" s="10"/>
      <c r="S66" s="10"/>
      <c r="T66" s="10"/>
      <c r="U66" s="10"/>
    </row>
    <row r="67" spans="1:21" ht="16.5" customHeight="1" x14ac:dyDescent="0.25">
      <c r="A67" s="7"/>
      <c r="B67" s="7" t="s">
        <v>631</v>
      </c>
      <c r="C67" s="7"/>
      <c r="D67" s="7"/>
      <c r="E67" s="7"/>
      <c r="F67" s="7"/>
      <c r="G67" s="7"/>
      <c r="H67" s="7"/>
      <c r="I67" s="7"/>
      <c r="J67" s="7"/>
      <c r="K67" s="7"/>
      <c r="L67" s="9"/>
      <c r="M67" s="10"/>
      <c r="N67" s="10"/>
      <c r="O67" s="10"/>
      <c r="P67" s="10"/>
      <c r="Q67" s="10"/>
      <c r="R67" s="10"/>
      <c r="S67" s="10"/>
      <c r="T67" s="10"/>
      <c r="U67" s="10"/>
    </row>
    <row r="68" spans="1:21" ht="16.5" customHeight="1" x14ac:dyDescent="0.25">
      <c r="A68" s="7"/>
      <c r="B68" s="7"/>
      <c r="C68" s="7" t="s">
        <v>521</v>
      </c>
      <c r="D68" s="7"/>
      <c r="E68" s="7"/>
      <c r="F68" s="7"/>
      <c r="G68" s="7"/>
      <c r="H68" s="7"/>
      <c r="I68" s="7"/>
      <c r="J68" s="7"/>
      <c r="K68" s="7"/>
      <c r="L68" s="9"/>
      <c r="M68" s="10"/>
      <c r="N68" s="10"/>
      <c r="O68" s="10"/>
      <c r="P68" s="10"/>
      <c r="Q68" s="10"/>
      <c r="R68" s="10"/>
      <c r="S68" s="10"/>
      <c r="T68" s="10"/>
      <c r="U68" s="10"/>
    </row>
    <row r="69" spans="1:21" ht="16.5" customHeight="1" x14ac:dyDescent="0.25">
      <c r="A69" s="7"/>
      <c r="B69" s="7"/>
      <c r="C69" s="7"/>
      <c r="D69" s="7" t="s">
        <v>627</v>
      </c>
      <c r="E69" s="7"/>
      <c r="F69" s="7"/>
      <c r="G69" s="7"/>
      <c r="H69" s="7"/>
      <c r="I69" s="7"/>
      <c r="J69" s="7"/>
      <c r="K69" s="7"/>
      <c r="L69" s="9" t="s">
        <v>317</v>
      </c>
      <c r="M69" s="18">
        <v>145065</v>
      </c>
      <c r="N69" s="18">
        <v>122957</v>
      </c>
      <c r="O69" s="21">
        <v>95492</v>
      </c>
      <c r="P69" s="21">
        <v>50128</v>
      </c>
      <c r="Q69" s="21">
        <v>30814</v>
      </c>
      <c r="R69" s="23">
        <v>8918</v>
      </c>
      <c r="S69" s="23">
        <v>8348</v>
      </c>
      <c r="T69" s="23">
        <v>5492</v>
      </c>
      <c r="U69" s="18">
        <v>467213</v>
      </c>
    </row>
    <row r="70" spans="1:21" ht="16.5" customHeight="1" x14ac:dyDescent="0.25">
      <c r="A70" s="7"/>
      <c r="B70" s="7"/>
      <c r="C70" s="7"/>
      <c r="D70" s="7" t="s">
        <v>628</v>
      </c>
      <c r="E70" s="7"/>
      <c r="F70" s="7"/>
      <c r="G70" s="7"/>
      <c r="H70" s="7"/>
      <c r="I70" s="7"/>
      <c r="J70" s="7"/>
      <c r="K70" s="7"/>
      <c r="L70" s="9" t="s">
        <v>317</v>
      </c>
      <c r="M70" s="21">
        <v>42211</v>
      </c>
      <c r="N70" s="21">
        <v>33812</v>
      </c>
      <c r="O70" s="21">
        <v>26687</v>
      </c>
      <c r="P70" s="21">
        <v>13640</v>
      </c>
      <c r="Q70" s="23">
        <v>9954</v>
      </c>
      <c r="R70" s="23">
        <v>3207</v>
      </c>
      <c r="S70" s="23">
        <v>2003</v>
      </c>
      <c r="T70" s="20">
        <v>861</v>
      </c>
      <c r="U70" s="18">
        <v>132373</v>
      </c>
    </row>
    <row r="71" spans="1:21" ht="16.5" customHeight="1" x14ac:dyDescent="0.25">
      <c r="A71" s="7"/>
      <c r="B71" s="7"/>
      <c r="C71" s="7" t="s">
        <v>629</v>
      </c>
      <c r="D71" s="7"/>
      <c r="E71" s="7"/>
      <c r="F71" s="7"/>
      <c r="G71" s="7"/>
      <c r="H71" s="7"/>
      <c r="I71" s="7"/>
      <c r="J71" s="7"/>
      <c r="K71" s="7"/>
      <c r="L71" s="9"/>
      <c r="M71" s="10"/>
      <c r="N71" s="10"/>
      <c r="O71" s="10"/>
      <c r="P71" s="10"/>
      <c r="Q71" s="10"/>
      <c r="R71" s="10"/>
      <c r="S71" s="10"/>
      <c r="T71" s="10"/>
      <c r="U71" s="10"/>
    </row>
    <row r="72" spans="1:21" ht="16.5" customHeight="1" x14ac:dyDescent="0.25">
      <c r="A72" s="7"/>
      <c r="B72" s="7"/>
      <c r="C72" s="7"/>
      <c r="D72" s="7" t="s">
        <v>627</v>
      </c>
      <c r="E72" s="7"/>
      <c r="F72" s="7"/>
      <c r="G72" s="7"/>
      <c r="H72" s="7"/>
      <c r="I72" s="7"/>
      <c r="J72" s="7"/>
      <c r="K72" s="7"/>
      <c r="L72" s="9" t="s">
        <v>317</v>
      </c>
      <c r="M72" s="21">
        <v>18388</v>
      </c>
      <c r="N72" s="23">
        <v>4658</v>
      </c>
      <c r="O72" s="21">
        <v>11389</v>
      </c>
      <c r="P72" s="23">
        <v>4732</v>
      </c>
      <c r="Q72" s="23">
        <v>2383</v>
      </c>
      <c r="R72" s="23">
        <v>1491</v>
      </c>
      <c r="S72" s="20">
        <v>526</v>
      </c>
      <c r="T72" s="23">
        <v>2708</v>
      </c>
      <c r="U72" s="21">
        <v>46275</v>
      </c>
    </row>
    <row r="73" spans="1:21" ht="16.5" customHeight="1" x14ac:dyDescent="0.25">
      <c r="A73" s="7"/>
      <c r="B73" s="7"/>
      <c r="C73" s="7" t="s">
        <v>453</v>
      </c>
      <c r="D73" s="7"/>
      <c r="E73" s="7"/>
      <c r="F73" s="7"/>
      <c r="G73" s="7"/>
      <c r="H73" s="7"/>
      <c r="I73" s="7"/>
      <c r="J73" s="7"/>
      <c r="K73" s="7"/>
      <c r="L73" s="9"/>
      <c r="M73" s="10"/>
      <c r="N73" s="10"/>
      <c r="O73" s="10"/>
      <c r="P73" s="10"/>
      <c r="Q73" s="10"/>
      <c r="R73" s="10"/>
      <c r="S73" s="10"/>
      <c r="T73" s="10"/>
      <c r="U73" s="10"/>
    </row>
    <row r="74" spans="1:21" ht="16.5" customHeight="1" x14ac:dyDescent="0.25">
      <c r="A74" s="7"/>
      <c r="B74" s="7"/>
      <c r="C74" s="7"/>
      <c r="D74" s="7" t="s">
        <v>630</v>
      </c>
      <c r="E74" s="7"/>
      <c r="F74" s="7"/>
      <c r="G74" s="7"/>
      <c r="H74" s="7"/>
      <c r="I74" s="7"/>
      <c r="J74" s="7"/>
      <c r="K74" s="7"/>
      <c r="L74" s="9" t="s">
        <v>317</v>
      </c>
      <c r="M74" s="18">
        <v>205663</v>
      </c>
      <c r="N74" s="18">
        <v>161427</v>
      </c>
      <c r="O74" s="18">
        <v>133567</v>
      </c>
      <c r="P74" s="21">
        <v>68499</v>
      </c>
      <c r="Q74" s="21">
        <v>43151</v>
      </c>
      <c r="R74" s="21">
        <v>13616</v>
      </c>
      <c r="S74" s="21">
        <v>10876</v>
      </c>
      <c r="T74" s="23">
        <v>9061</v>
      </c>
      <c r="U74" s="18">
        <v>645861</v>
      </c>
    </row>
    <row r="75" spans="1:21" ht="16.5" customHeight="1" x14ac:dyDescent="0.25">
      <c r="A75" s="7" t="s">
        <v>121</v>
      </c>
      <c r="B75" s="7"/>
      <c r="C75" s="7"/>
      <c r="D75" s="7"/>
      <c r="E75" s="7"/>
      <c r="F75" s="7"/>
      <c r="G75" s="7"/>
      <c r="H75" s="7"/>
      <c r="I75" s="7"/>
      <c r="J75" s="7"/>
      <c r="K75" s="7"/>
      <c r="L75" s="9"/>
      <c r="M75" s="10"/>
      <c r="N75" s="10"/>
      <c r="O75" s="10"/>
      <c r="P75" s="10"/>
      <c r="Q75" s="10"/>
      <c r="R75" s="10"/>
      <c r="S75" s="10"/>
      <c r="T75" s="10"/>
      <c r="U75" s="10"/>
    </row>
    <row r="76" spans="1:21" ht="16.5" customHeight="1" x14ac:dyDescent="0.25">
      <c r="A76" s="7"/>
      <c r="B76" s="7" t="s">
        <v>632</v>
      </c>
      <c r="C76" s="7"/>
      <c r="D76" s="7"/>
      <c r="E76" s="7"/>
      <c r="F76" s="7"/>
      <c r="G76" s="7"/>
      <c r="H76" s="7"/>
      <c r="I76" s="7"/>
      <c r="J76" s="7"/>
      <c r="K76" s="7"/>
      <c r="L76" s="9"/>
      <c r="M76" s="10"/>
      <c r="N76" s="10"/>
      <c r="O76" s="10"/>
      <c r="P76" s="10"/>
      <c r="Q76" s="10"/>
      <c r="R76" s="10"/>
      <c r="S76" s="10"/>
      <c r="T76" s="10"/>
      <c r="U76" s="10"/>
    </row>
    <row r="77" spans="1:21" ht="16.5" customHeight="1" x14ac:dyDescent="0.25">
      <c r="A77" s="7"/>
      <c r="B77" s="7"/>
      <c r="C77" s="7" t="s">
        <v>521</v>
      </c>
      <c r="D77" s="7"/>
      <c r="E77" s="7"/>
      <c r="F77" s="7"/>
      <c r="G77" s="7"/>
      <c r="H77" s="7"/>
      <c r="I77" s="7"/>
      <c r="J77" s="7"/>
      <c r="K77" s="7"/>
      <c r="L77" s="9"/>
      <c r="M77" s="10"/>
      <c r="N77" s="10"/>
      <c r="O77" s="10"/>
      <c r="P77" s="10"/>
      <c r="Q77" s="10"/>
      <c r="R77" s="10"/>
      <c r="S77" s="10"/>
      <c r="T77" s="10"/>
      <c r="U77" s="10"/>
    </row>
    <row r="78" spans="1:21" ht="16.5" customHeight="1" x14ac:dyDescent="0.25">
      <c r="A78" s="7"/>
      <c r="B78" s="7"/>
      <c r="C78" s="7"/>
      <c r="D78" s="7" t="s">
        <v>627</v>
      </c>
      <c r="E78" s="7"/>
      <c r="F78" s="7"/>
      <c r="G78" s="7"/>
      <c r="H78" s="7"/>
      <c r="I78" s="7"/>
      <c r="J78" s="7"/>
      <c r="K78" s="7"/>
      <c r="L78" s="9" t="s">
        <v>367</v>
      </c>
      <c r="M78" s="31">
        <v>3.2</v>
      </c>
      <c r="N78" s="31">
        <v>4.7</v>
      </c>
      <c r="O78" s="31">
        <v>1.8</v>
      </c>
      <c r="P78" s="31">
        <v>0.6</v>
      </c>
      <c r="Q78" s="31">
        <v>1.3</v>
      </c>
      <c r="R78" s="31">
        <v>3.4</v>
      </c>
      <c r="S78" s="31" t="s">
        <v>110</v>
      </c>
      <c r="T78" s="31" t="s">
        <v>110</v>
      </c>
      <c r="U78" s="31">
        <v>2.8</v>
      </c>
    </row>
    <row r="79" spans="1:21" ht="16.5" customHeight="1" x14ac:dyDescent="0.25">
      <c r="A79" s="7"/>
      <c r="B79" s="7"/>
      <c r="C79" s="7"/>
      <c r="D79" s="7" t="s">
        <v>628</v>
      </c>
      <c r="E79" s="7"/>
      <c r="F79" s="7"/>
      <c r="G79" s="7"/>
      <c r="H79" s="7"/>
      <c r="I79" s="7"/>
      <c r="J79" s="7"/>
      <c r="K79" s="7"/>
      <c r="L79" s="9" t="s">
        <v>367</v>
      </c>
      <c r="M79" s="29">
        <v>136.9</v>
      </c>
      <c r="N79" s="29">
        <v>165</v>
      </c>
      <c r="O79" s="29">
        <v>128.19999999999999</v>
      </c>
      <c r="P79" s="29">
        <v>118.8</v>
      </c>
      <c r="Q79" s="32">
        <v>97.4</v>
      </c>
      <c r="R79" s="29">
        <v>159</v>
      </c>
      <c r="S79" s="32">
        <v>69.900000000000006</v>
      </c>
      <c r="T79" s="32">
        <v>11.6</v>
      </c>
      <c r="U79" s="29">
        <v>136.19999999999999</v>
      </c>
    </row>
    <row r="80" spans="1:21" ht="16.5" customHeight="1" x14ac:dyDescent="0.25">
      <c r="A80" s="7"/>
      <c r="B80" s="7"/>
      <c r="C80" s="7" t="s">
        <v>629</v>
      </c>
      <c r="D80" s="7"/>
      <c r="E80" s="7"/>
      <c r="F80" s="7"/>
      <c r="G80" s="7"/>
      <c r="H80" s="7"/>
      <c r="I80" s="7"/>
      <c r="J80" s="7"/>
      <c r="K80" s="7"/>
      <c r="L80" s="9"/>
      <c r="M80" s="10"/>
      <c r="N80" s="10"/>
      <c r="O80" s="10"/>
      <c r="P80" s="10"/>
      <c r="Q80" s="10"/>
      <c r="R80" s="10"/>
      <c r="S80" s="10"/>
      <c r="T80" s="10"/>
      <c r="U80" s="10"/>
    </row>
    <row r="81" spans="1:21" ht="16.5" customHeight="1" x14ac:dyDescent="0.25">
      <c r="A81" s="7"/>
      <c r="B81" s="7"/>
      <c r="C81" s="7"/>
      <c r="D81" s="7" t="s">
        <v>627</v>
      </c>
      <c r="E81" s="7"/>
      <c r="F81" s="7"/>
      <c r="G81" s="7"/>
      <c r="H81" s="7"/>
      <c r="I81" s="7"/>
      <c r="J81" s="7"/>
      <c r="K81" s="7"/>
      <c r="L81" s="9" t="s">
        <v>367</v>
      </c>
      <c r="M81" s="31">
        <v>1.1000000000000001</v>
      </c>
      <c r="N81" s="31">
        <v>4.3</v>
      </c>
      <c r="O81" s="31" t="s">
        <v>110</v>
      </c>
      <c r="P81" s="32">
        <v>16.899999999999999</v>
      </c>
      <c r="Q81" s="31">
        <v>8.4</v>
      </c>
      <c r="R81" s="31" t="s">
        <v>110</v>
      </c>
      <c r="S81" s="31" t="s">
        <v>110</v>
      </c>
      <c r="T81" s="31" t="s">
        <v>110</v>
      </c>
      <c r="U81" s="31">
        <v>3</v>
      </c>
    </row>
    <row r="82" spans="1:21" ht="16.5" customHeight="1" x14ac:dyDescent="0.25">
      <c r="A82" s="7"/>
      <c r="B82" s="7"/>
      <c r="C82" s="7" t="s">
        <v>453</v>
      </c>
      <c r="D82" s="7"/>
      <c r="E82" s="7"/>
      <c r="F82" s="7"/>
      <c r="G82" s="7"/>
      <c r="H82" s="7"/>
      <c r="I82" s="7"/>
      <c r="J82" s="7"/>
      <c r="K82" s="7"/>
      <c r="L82" s="9"/>
      <c r="M82" s="10"/>
      <c r="N82" s="10"/>
      <c r="O82" s="10"/>
      <c r="P82" s="10"/>
      <c r="Q82" s="10"/>
      <c r="R82" s="10"/>
      <c r="S82" s="10"/>
      <c r="T82" s="10"/>
      <c r="U82" s="10"/>
    </row>
    <row r="83" spans="1:21" ht="16.5" customHeight="1" x14ac:dyDescent="0.25">
      <c r="A83" s="7"/>
      <c r="B83" s="7"/>
      <c r="C83" s="7"/>
      <c r="D83" s="7" t="s">
        <v>630</v>
      </c>
      <c r="E83" s="7"/>
      <c r="F83" s="7"/>
      <c r="G83" s="7"/>
      <c r="H83" s="7"/>
      <c r="I83" s="7"/>
      <c r="J83" s="7"/>
      <c r="K83" s="7"/>
      <c r="L83" s="9" t="s">
        <v>367</v>
      </c>
      <c r="M83" s="32">
        <v>30.4</v>
      </c>
      <c r="N83" s="32">
        <v>38.299999999999997</v>
      </c>
      <c r="O83" s="32">
        <v>26.9</v>
      </c>
      <c r="P83" s="32">
        <v>25.3</v>
      </c>
      <c r="Q83" s="32">
        <v>23.9</v>
      </c>
      <c r="R83" s="32">
        <v>39.700000000000003</v>
      </c>
      <c r="S83" s="32">
        <v>12.9</v>
      </c>
      <c r="T83" s="31">
        <v>1.1000000000000001</v>
      </c>
      <c r="U83" s="32">
        <v>30.2</v>
      </c>
    </row>
    <row r="84" spans="1:21" ht="16.5" customHeight="1" x14ac:dyDescent="0.25">
      <c r="A84" s="7" t="s">
        <v>122</v>
      </c>
      <c r="B84" s="7"/>
      <c r="C84" s="7"/>
      <c r="D84" s="7"/>
      <c r="E84" s="7"/>
      <c r="F84" s="7"/>
      <c r="G84" s="7"/>
      <c r="H84" s="7"/>
      <c r="I84" s="7"/>
      <c r="J84" s="7"/>
      <c r="K84" s="7"/>
      <c r="L84" s="9"/>
      <c r="M84" s="10"/>
      <c r="N84" s="10"/>
      <c r="O84" s="10"/>
      <c r="P84" s="10"/>
      <c r="Q84" s="10"/>
      <c r="R84" s="10"/>
      <c r="S84" s="10"/>
      <c r="T84" s="10"/>
      <c r="U84" s="10"/>
    </row>
    <row r="85" spans="1:21" ht="16.5" customHeight="1" x14ac:dyDescent="0.25">
      <c r="A85" s="7"/>
      <c r="B85" s="7" t="s">
        <v>626</v>
      </c>
      <c r="C85" s="7"/>
      <c r="D85" s="7"/>
      <c r="E85" s="7"/>
      <c r="F85" s="7"/>
      <c r="G85" s="7"/>
      <c r="H85" s="7"/>
      <c r="I85" s="7"/>
      <c r="J85" s="7"/>
      <c r="K85" s="7"/>
      <c r="L85" s="9"/>
      <c r="M85" s="10"/>
      <c r="N85" s="10"/>
      <c r="O85" s="10"/>
      <c r="P85" s="10"/>
      <c r="Q85" s="10"/>
      <c r="R85" s="10"/>
      <c r="S85" s="10"/>
      <c r="T85" s="10"/>
      <c r="U85" s="10"/>
    </row>
    <row r="86" spans="1:21" ht="16.5" customHeight="1" x14ac:dyDescent="0.25">
      <c r="A86" s="7"/>
      <c r="B86" s="7"/>
      <c r="C86" s="7" t="s">
        <v>521</v>
      </c>
      <c r="D86" s="7"/>
      <c r="E86" s="7"/>
      <c r="F86" s="7"/>
      <c r="G86" s="7"/>
      <c r="H86" s="7"/>
      <c r="I86" s="7"/>
      <c r="J86" s="7"/>
      <c r="K86" s="7"/>
      <c r="L86" s="9"/>
      <c r="M86" s="10"/>
      <c r="N86" s="10"/>
      <c r="O86" s="10"/>
      <c r="P86" s="10"/>
      <c r="Q86" s="10"/>
      <c r="R86" s="10"/>
      <c r="S86" s="10"/>
      <c r="T86" s="10"/>
      <c r="U86" s="10"/>
    </row>
    <row r="87" spans="1:21" ht="16.5" customHeight="1" x14ac:dyDescent="0.25">
      <c r="A87" s="7"/>
      <c r="B87" s="7"/>
      <c r="C87" s="7"/>
      <c r="D87" s="7" t="s">
        <v>627</v>
      </c>
      <c r="E87" s="7"/>
      <c r="F87" s="7"/>
      <c r="G87" s="7"/>
      <c r="H87" s="7"/>
      <c r="I87" s="7"/>
      <c r="J87" s="7"/>
      <c r="K87" s="7"/>
      <c r="L87" s="9" t="s">
        <v>317</v>
      </c>
      <c r="M87" s="34">
        <v>48</v>
      </c>
      <c r="N87" s="34">
        <v>45</v>
      </c>
      <c r="O87" s="34">
        <v>31</v>
      </c>
      <c r="P87" s="16">
        <v>7</v>
      </c>
      <c r="Q87" s="34">
        <v>10</v>
      </c>
      <c r="R87" s="16">
        <v>8</v>
      </c>
      <c r="S87" s="16" t="s">
        <v>110</v>
      </c>
      <c r="T87" s="16">
        <v>1</v>
      </c>
      <c r="U87" s="20">
        <v>150</v>
      </c>
    </row>
    <row r="88" spans="1:21" ht="16.5" customHeight="1" x14ac:dyDescent="0.25">
      <c r="A88" s="7"/>
      <c r="B88" s="7"/>
      <c r="C88" s="7"/>
      <c r="D88" s="7" t="s">
        <v>628</v>
      </c>
      <c r="E88" s="7"/>
      <c r="F88" s="7"/>
      <c r="G88" s="7"/>
      <c r="H88" s="7"/>
      <c r="I88" s="7"/>
      <c r="J88" s="7"/>
      <c r="K88" s="7"/>
      <c r="L88" s="9" t="s">
        <v>317</v>
      </c>
      <c r="M88" s="20">
        <v>587</v>
      </c>
      <c r="N88" s="20">
        <v>477</v>
      </c>
      <c r="O88" s="20">
        <v>323</v>
      </c>
      <c r="P88" s="20">
        <v>127</v>
      </c>
      <c r="Q88" s="20">
        <v>138</v>
      </c>
      <c r="R88" s="34">
        <v>38</v>
      </c>
      <c r="S88" s="34">
        <v>15</v>
      </c>
      <c r="T88" s="16">
        <v>3</v>
      </c>
      <c r="U88" s="23">
        <v>1708</v>
      </c>
    </row>
    <row r="89" spans="1:21" ht="16.5" customHeight="1" x14ac:dyDescent="0.25">
      <c r="A89" s="7"/>
      <c r="B89" s="7"/>
      <c r="C89" s="7" t="s">
        <v>629</v>
      </c>
      <c r="D89" s="7"/>
      <c r="E89" s="7"/>
      <c r="F89" s="7"/>
      <c r="G89" s="7"/>
      <c r="H89" s="7"/>
      <c r="I89" s="7"/>
      <c r="J89" s="7"/>
      <c r="K89" s="7"/>
      <c r="L89" s="9"/>
      <c r="M89" s="10"/>
      <c r="N89" s="10"/>
      <c r="O89" s="10"/>
      <c r="P89" s="10"/>
      <c r="Q89" s="10"/>
      <c r="R89" s="10"/>
      <c r="S89" s="10"/>
      <c r="T89" s="10"/>
      <c r="U89" s="10"/>
    </row>
    <row r="90" spans="1:21" ht="16.5" customHeight="1" x14ac:dyDescent="0.25">
      <c r="A90" s="7"/>
      <c r="B90" s="7"/>
      <c r="C90" s="7"/>
      <c r="D90" s="7" t="s">
        <v>627</v>
      </c>
      <c r="E90" s="7"/>
      <c r="F90" s="7"/>
      <c r="G90" s="7"/>
      <c r="H90" s="7"/>
      <c r="I90" s="7"/>
      <c r="J90" s="7"/>
      <c r="K90" s="7"/>
      <c r="L90" s="9" t="s">
        <v>317</v>
      </c>
      <c r="M90" s="16">
        <v>3</v>
      </c>
      <c r="N90" s="16" t="s">
        <v>110</v>
      </c>
      <c r="O90" s="16">
        <v>5</v>
      </c>
      <c r="P90" s="16">
        <v>6</v>
      </c>
      <c r="Q90" s="16">
        <v>1</v>
      </c>
      <c r="R90" s="16" t="s">
        <v>110</v>
      </c>
      <c r="S90" s="16" t="s">
        <v>110</v>
      </c>
      <c r="T90" s="16" t="s">
        <v>110</v>
      </c>
      <c r="U90" s="34">
        <v>15</v>
      </c>
    </row>
    <row r="91" spans="1:21" ht="16.5" customHeight="1" x14ac:dyDescent="0.25">
      <c r="A91" s="7"/>
      <c r="B91" s="7"/>
      <c r="C91" s="7" t="s">
        <v>453</v>
      </c>
      <c r="D91" s="7"/>
      <c r="E91" s="7"/>
      <c r="F91" s="7"/>
      <c r="G91" s="7"/>
      <c r="H91" s="7"/>
      <c r="I91" s="7"/>
      <c r="J91" s="7"/>
      <c r="K91" s="7"/>
      <c r="L91" s="9"/>
      <c r="M91" s="10"/>
      <c r="N91" s="10"/>
      <c r="O91" s="10"/>
      <c r="P91" s="10"/>
      <c r="Q91" s="10"/>
      <c r="R91" s="10"/>
      <c r="S91" s="10"/>
      <c r="T91" s="10"/>
      <c r="U91" s="10"/>
    </row>
    <row r="92" spans="1:21" ht="16.5" customHeight="1" x14ac:dyDescent="0.25">
      <c r="A92" s="7"/>
      <c r="B92" s="7"/>
      <c r="C92" s="7"/>
      <c r="D92" s="7" t="s">
        <v>630</v>
      </c>
      <c r="E92" s="7"/>
      <c r="F92" s="7"/>
      <c r="G92" s="7"/>
      <c r="H92" s="7"/>
      <c r="I92" s="7"/>
      <c r="J92" s="7"/>
      <c r="K92" s="7"/>
      <c r="L92" s="9" t="s">
        <v>317</v>
      </c>
      <c r="M92" s="20">
        <v>638</v>
      </c>
      <c r="N92" s="20">
        <v>522</v>
      </c>
      <c r="O92" s="20">
        <v>359</v>
      </c>
      <c r="P92" s="20">
        <v>140</v>
      </c>
      <c r="Q92" s="20">
        <v>149</v>
      </c>
      <c r="R92" s="34">
        <v>46</v>
      </c>
      <c r="S92" s="34">
        <v>15</v>
      </c>
      <c r="T92" s="16">
        <v>4</v>
      </c>
      <c r="U92" s="23">
        <v>1873</v>
      </c>
    </row>
    <row r="93" spans="1:21" ht="16.5" customHeight="1" x14ac:dyDescent="0.25">
      <c r="A93" s="7" t="s">
        <v>423</v>
      </c>
      <c r="B93" s="7"/>
      <c r="C93" s="7"/>
      <c r="D93" s="7"/>
      <c r="E93" s="7"/>
      <c r="F93" s="7"/>
      <c r="G93" s="7"/>
      <c r="H93" s="7"/>
      <c r="I93" s="7"/>
      <c r="J93" s="7"/>
      <c r="K93" s="7"/>
      <c r="L93" s="9"/>
      <c r="M93" s="10"/>
      <c r="N93" s="10"/>
      <c r="O93" s="10"/>
      <c r="P93" s="10"/>
      <c r="Q93" s="10"/>
      <c r="R93" s="10"/>
      <c r="S93" s="10"/>
      <c r="T93" s="10"/>
      <c r="U93" s="10"/>
    </row>
    <row r="94" spans="1:21" ht="16.5" customHeight="1" x14ac:dyDescent="0.25">
      <c r="A94" s="7"/>
      <c r="B94" s="7" t="s">
        <v>631</v>
      </c>
      <c r="C94" s="7"/>
      <c r="D94" s="7"/>
      <c r="E94" s="7"/>
      <c r="F94" s="7"/>
      <c r="G94" s="7"/>
      <c r="H94" s="7"/>
      <c r="I94" s="7"/>
      <c r="J94" s="7"/>
      <c r="K94" s="7"/>
      <c r="L94" s="9"/>
      <c r="M94" s="10"/>
      <c r="N94" s="10"/>
      <c r="O94" s="10"/>
      <c r="P94" s="10"/>
      <c r="Q94" s="10"/>
      <c r="R94" s="10"/>
      <c r="S94" s="10"/>
      <c r="T94" s="10"/>
      <c r="U94" s="10"/>
    </row>
    <row r="95" spans="1:21" ht="16.5" customHeight="1" x14ac:dyDescent="0.25">
      <c r="A95" s="7"/>
      <c r="B95" s="7"/>
      <c r="C95" s="7" t="s">
        <v>521</v>
      </c>
      <c r="D95" s="7"/>
      <c r="E95" s="7"/>
      <c r="F95" s="7"/>
      <c r="G95" s="7"/>
      <c r="H95" s="7"/>
      <c r="I95" s="7"/>
      <c r="J95" s="7"/>
      <c r="K95" s="7"/>
      <c r="L95" s="9"/>
      <c r="M95" s="10"/>
      <c r="N95" s="10"/>
      <c r="O95" s="10"/>
      <c r="P95" s="10"/>
      <c r="Q95" s="10"/>
      <c r="R95" s="10"/>
      <c r="S95" s="10"/>
      <c r="T95" s="10"/>
      <c r="U95" s="10"/>
    </row>
    <row r="96" spans="1:21" ht="16.5" customHeight="1" x14ac:dyDescent="0.25">
      <c r="A96" s="7"/>
      <c r="B96" s="7"/>
      <c r="C96" s="7"/>
      <c r="D96" s="7" t="s">
        <v>627</v>
      </c>
      <c r="E96" s="7"/>
      <c r="F96" s="7"/>
      <c r="G96" s="7"/>
      <c r="H96" s="7"/>
      <c r="I96" s="7"/>
      <c r="J96" s="7"/>
      <c r="K96" s="7"/>
      <c r="L96" s="9" t="s">
        <v>317</v>
      </c>
      <c r="M96" s="18">
        <v>142064</v>
      </c>
      <c r="N96" s="18">
        <v>118955</v>
      </c>
      <c r="O96" s="21">
        <v>93175</v>
      </c>
      <c r="P96" s="21">
        <v>49531</v>
      </c>
      <c r="Q96" s="21">
        <v>30330</v>
      </c>
      <c r="R96" s="23">
        <v>8755</v>
      </c>
      <c r="S96" s="23">
        <v>8087</v>
      </c>
      <c r="T96" s="23">
        <v>5436</v>
      </c>
      <c r="U96" s="18">
        <v>456334</v>
      </c>
    </row>
    <row r="97" spans="1:21" ht="16.5" customHeight="1" x14ac:dyDescent="0.25">
      <c r="A97" s="7"/>
      <c r="B97" s="7"/>
      <c r="C97" s="7"/>
      <c r="D97" s="7" t="s">
        <v>628</v>
      </c>
      <c r="E97" s="7"/>
      <c r="F97" s="7"/>
      <c r="G97" s="7"/>
      <c r="H97" s="7"/>
      <c r="I97" s="7"/>
      <c r="J97" s="7"/>
      <c r="K97" s="7"/>
      <c r="L97" s="9" t="s">
        <v>317</v>
      </c>
      <c r="M97" s="21">
        <v>42130</v>
      </c>
      <c r="N97" s="21">
        <v>33323</v>
      </c>
      <c r="O97" s="21">
        <v>26346</v>
      </c>
      <c r="P97" s="21">
        <v>13510</v>
      </c>
      <c r="Q97" s="23">
        <v>9904</v>
      </c>
      <c r="R97" s="23">
        <v>3200</v>
      </c>
      <c r="S97" s="23">
        <v>1977</v>
      </c>
      <c r="T97" s="20">
        <v>888</v>
      </c>
      <c r="U97" s="18">
        <v>131279</v>
      </c>
    </row>
    <row r="98" spans="1:21" ht="16.5" customHeight="1" x14ac:dyDescent="0.25">
      <c r="A98" s="7"/>
      <c r="B98" s="7"/>
      <c r="C98" s="7" t="s">
        <v>629</v>
      </c>
      <c r="D98" s="7"/>
      <c r="E98" s="7"/>
      <c r="F98" s="7"/>
      <c r="G98" s="7"/>
      <c r="H98" s="7"/>
      <c r="I98" s="7"/>
      <c r="J98" s="7"/>
      <c r="K98" s="7"/>
      <c r="L98" s="9"/>
      <c r="M98" s="10"/>
      <c r="N98" s="10"/>
      <c r="O98" s="10"/>
      <c r="P98" s="10"/>
      <c r="Q98" s="10"/>
      <c r="R98" s="10"/>
      <c r="S98" s="10"/>
      <c r="T98" s="10"/>
      <c r="U98" s="10"/>
    </row>
    <row r="99" spans="1:21" ht="16.5" customHeight="1" x14ac:dyDescent="0.25">
      <c r="A99" s="7"/>
      <c r="B99" s="7"/>
      <c r="C99" s="7"/>
      <c r="D99" s="7" t="s">
        <v>627</v>
      </c>
      <c r="E99" s="7"/>
      <c r="F99" s="7"/>
      <c r="G99" s="7"/>
      <c r="H99" s="7"/>
      <c r="I99" s="7"/>
      <c r="J99" s="7"/>
      <c r="K99" s="7"/>
      <c r="L99" s="9" t="s">
        <v>317</v>
      </c>
      <c r="M99" s="21">
        <v>15387</v>
      </c>
      <c r="N99" s="23">
        <v>4228</v>
      </c>
      <c r="O99" s="21">
        <v>10684</v>
      </c>
      <c r="P99" s="23">
        <v>4450</v>
      </c>
      <c r="Q99" s="23">
        <v>2259</v>
      </c>
      <c r="R99" s="23">
        <v>1394</v>
      </c>
      <c r="S99" s="20">
        <v>474</v>
      </c>
      <c r="T99" s="23">
        <v>2666</v>
      </c>
      <c r="U99" s="21">
        <v>41541</v>
      </c>
    </row>
    <row r="100" spans="1:21" ht="16.5" customHeight="1" x14ac:dyDescent="0.25">
      <c r="A100" s="7"/>
      <c r="B100" s="7"/>
      <c r="C100" s="7" t="s">
        <v>453</v>
      </c>
      <c r="D100" s="7"/>
      <c r="E100" s="7"/>
      <c r="F100" s="7"/>
      <c r="G100" s="7"/>
      <c r="H100" s="7"/>
      <c r="I100" s="7"/>
      <c r="J100" s="7"/>
      <c r="K100" s="7"/>
      <c r="L100" s="9"/>
      <c r="M100" s="10"/>
      <c r="N100" s="10"/>
      <c r="O100" s="10"/>
      <c r="P100" s="10"/>
      <c r="Q100" s="10"/>
      <c r="R100" s="10"/>
      <c r="S100" s="10"/>
      <c r="T100" s="10"/>
      <c r="U100" s="10"/>
    </row>
    <row r="101" spans="1:21" ht="16.5" customHeight="1" x14ac:dyDescent="0.25">
      <c r="A101" s="7"/>
      <c r="B101" s="7"/>
      <c r="C101" s="7"/>
      <c r="D101" s="7" t="s">
        <v>630</v>
      </c>
      <c r="E101" s="7"/>
      <c r="F101" s="7"/>
      <c r="G101" s="7"/>
      <c r="H101" s="7"/>
      <c r="I101" s="7"/>
      <c r="J101" s="7"/>
      <c r="K101" s="7"/>
      <c r="L101" s="9" t="s">
        <v>317</v>
      </c>
      <c r="M101" s="18">
        <v>199581</v>
      </c>
      <c r="N101" s="18">
        <v>156506</v>
      </c>
      <c r="O101" s="18">
        <v>130205</v>
      </c>
      <c r="P101" s="21">
        <v>67491</v>
      </c>
      <c r="Q101" s="21">
        <v>42493</v>
      </c>
      <c r="R101" s="21">
        <v>13349</v>
      </c>
      <c r="S101" s="21">
        <v>10538</v>
      </c>
      <c r="T101" s="23">
        <v>8990</v>
      </c>
      <c r="U101" s="18">
        <v>629154</v>
      </c>
    </row>
    <row r="102" spans="1:21" ht="16.5" customHeight="1" x14ac:dyDescent="0.25">
      <c r="A102" s="7" t="s">
        <v>122</v>
      </c>
      <c r="B102" s="7"/>
      <c r="C102" s="7"/>
      <c r="D102" s="7"/>
      <c r="E102" s="7"/>
      <c r="F102" s="7"/>
      <c r="G102" s="7"/>
      <c r="H102" s="7"/>
      <c r="I102" s="7"/>
      <c r="J102" s="7"/>
      <c r="K102" s="7"/>
      <c r="L102" s="9"/>
      <c r="M102" s="10"/>
      <c r="N102" s="10"/>
      <c r="O102" s="10"/>
      <c r="P102" s="10"/>
      <c r="Q102" s="10"/>
      <c r="R102" s="10"/>
      <c r="S102" s="10"/>
      <c r="T102" s="10"/>
      <c r="U102" s="10"/>
    </row>
    <row r="103" spans="1:21" ht="16.5" customHeight="1" x14ac:dyDescent="0.25">
      <c r="A103" s="7"/>
      <c r="B103" s="7" t="s">
        <v>632</v>
      </c>
      <c r="C103" s="7"/>
      <c r="D103" s="7"/>
      <c r="E103" s="7"/>
      <c r="F103" s="7"/>
      <c r="G103" s="7"/>
      <c r="H103" s="7"/>
      <c r="I103" s="7"/>
      <c r="J103" s="7"/>
      <c r="K103" s="7"/>
      <c r="L103" s="9"/>
      <c r="M103" s="10"/>
      <c r="N103" s="10"/>
      <c r="O103" s="10"/>
      <c r="P103" s="10"/>
      <c r="Q103" s="10"/>
      <c r="R103" s="10"/>
      <c r="S103" s="10"/>
      <c r="T103" s="10"/>
      <c r="U103" s="10"/>
    </row>
    <row r="104" spans="1:21" ht="16.5" customHeight="1" x14ac:dyDescent="0.25">
      <c r="A104" s="7"/>
      <c r="B104" s="7"/>
      <c r="C104" s="7" t="s">
        <v>521</v>
      </c>
      <c r="D104" s="7"/>
      <c r="E104" s="7"/>
      <c r="F104" s="7"/>
      <c r="G104" s="7"/>
      <c r="H104" s="7"/>
      <c r="I104" s="7"/>
      <c r="J104" s="7"/>
      <c r="K104" s="7"/>
      <c r="L104" s="9"/>
      <c r="M104" s="10"/>
      <c r="N104" s="10"/>
      <c r="O104" s="10"/>
      <c r="P104" s="10"/>
      <c r="Q104" s="10"/>
      <c r="R104" s="10"/>
      <c r="S104" s="10"/>
      <c r="T104" s="10"/>
      <c r="U104" s="10"/>
    </row>
    <row r="105" spans="1:21" ht="16.5" customHeight="1" x14ac:dyDescent="0.25">
      <c r="A105" s="7"/>
      <c r="B105" s="7"/>
      <c r="C105" s="7"/>
      <c r="D105" s="7" t="s">
        <v>627</v>
      </c>
      <c r="E105" s="7"/>
      <c r="F105" s="7"/>
      <c r="G105" s="7"/>
      <c r="H105" s="7"/>
      <c r="I105" s="7"/>
      <c r="J105" s="7"/>
      <c r="K105" s="7"/>
      <c r="L105" s="9" t="s">
        <v>367</v>
      </c>
      <c r="M105" s="31">
        <v>3.4</v>
      </c>
      <c r="N105" s="31">
        <v>3.8</v>
      </c>
      <c r="O105" s="31">
        <v>3.3</v>
      </c>
      <c r="P105" s="31">
        <v>1.4</v>
      </c>
      <c r="Q105" s="31">
        <v>3.3</v>
      </c>
      <c r="R105" s="31">
        <v>9.1</v>
      </c>
      <c r="S105" s="31" t="s">
        <v>110</v>
      </c>
      <c r="T105" s="31">
        <v>1.8</v>
      </c>
      <c r="U105" s="31">
        <v>3.3</v>
      </c>
    </row>
    <row r="106" spans="1:21" ht="16.5" customHeight="1" x14ac:dyDescent="0.25">
      <c r="A106" s="7"/>
      <c r="B106" s="7"/>
      <c r="C106" s="7"/>
      <c r="D106" s="7" t="s">
        <v>628</v>
      </c>
      <c r="E106" s="7"/>
      <c r="F106" s="7"/>
      <c r="G106" s="7"/>
      <c r="H106" s="7"/>
      <c r="I106" s="7"/>
      <c r="J106" s="7"/>
      <c r="K106" s="7"/>
      <c r="L106" s="9" t="s">
        <v>367</v>
      </c>
      <c r="M106" s="29">
        <v>139.30000000000001</v>
      </c>
      <c r="N106" s="29">
        <v>143.1</v>
      </c>
      <c r="O106" s="29">
        <v>122.6</v>
      </c>
      <c r="P106" s="32">
        <v>94</v>
      </c>
      <c r="Q106" s="29">
        <v>139.30000000000001</v>
      </c>
      <c r="R106" s="29">
        <v>118.7</v>
      </c>
      <c r="S106" s="32">
        <v>75.900000000000006</v>
      </c>
      <c r="T106" s="32">
        <v>33.799999999999997</v>
      </c>
      <c r="U106" s="29">
        <v>130.1</v>
      </c>
    </row>
    <row r="107" spans="1:21" ht="16.5" customHeight="1" x14ac:dyDescent="0.25">
      <c r="A107" s="7"/>
      <c r="B107" s="7"/>
      <c r="C107" s="7" t="s">
        <v>629</v>
      </c>
      <c r="D107" s="7"/>
      <c r="E107" s="7"/>
      <c r="F107" s="7"/>
      <c r="G107" s="7"/>
      <c r="H107" s="7"/>
      <c r="I107" s="7"/>
      <c r="J107" s="7"/>
      <c r="K107" s="7"/>
      <c r="L107" s="9"/>
      <c r="M107" s="10"/>
      <c r="N107" s="10"/>
      <c r="O107" s="10"/>
      <c r="P107" s="10"/>
      <c r="Q107" s="10"/>
      <c r="R107" s="10"/>
      <c r="S107" s="10"/>
      <c r="T107" s="10"/>
      <c r="U107" s="10"/>
    </row>
    <row r="108" spans="1:21" ht="16.5" customHeight="1" x14ac:dyDescent="0.25">
      <c r="A108" s="7"/>
      <c r="B108" s="7"/>
      <c r="C108" s="7"/>
      <c r="D108" s="7" t="s">
        <v>627</v>
      </c>
      <c r="E108" s="7"/>
      <c r="F108" s="7"/>
      <c r="G108" s="7"/>
      <c r="H108" s="7"/>
      <c r="I108" s="7"/>
      <c r="J108" s="7"/>
      <c r="K108" s="7"/>
      <c r="L108" s="9" t="s">
        <v>367</v>
      </c>
      <c r="M108" s="31">
        <v>1.9</v>
      </c>
      <c r="N108" s="31" t="s">
        <v>110</v>
      </c>
      <c r="O108" s="31">
        <v>4.7</v>
      </c>
      <c r="P108" s="32">
        <v>13.5</v>
      </c>
      <c r="Q108" s="31">
        <v>4.4000000000000004</v>
      </c>
      <c r="R108" s="31" t="s">
        <v>110</v>
      </c>
      <c r="S108" s="31" t="s">
        <v>110</v>
      </c>
      <c r="T108" s="31" t="s">
        <v>110</v>
      </c>
      <c r="U108" s="31">
        <v>3.6</v>
      </c>
    </row>
    <row r="109" spans="1:21" ht="16.5" customHeight="1" x14ac:dyDescent="0.25">
      <c r="A109" s="7"/>
      <c r="B109" s="7"/>
      <c r="C109" s="7" t="s">
        <v>453</v>
      </c>
      <c r="D109" s="7"/>
      <c r="E109" s="7"/>
      <c r="F109" s="7"/>
      <c r="G109" s="7"/>
      <c r="H109" s="7"/>
      <c r="I109" s="7"/>
      <c r="J109" s="7"/>
      <c r="K109" s="7"/>
      <c r="L109" s="9"/>
      <c r="M109" s="10"/>
      <c r="N109" s="10"/>
      <c r="O109" s="10"/>
      <c r="P109" s="10"/>
      <c r="Q109" s="10"/>
      <c r="R109" s="10"/>
      <c r="S109" s="10"/>
      <c r="T109" s="10"/>
      <c r="U109" s="10"/>
    </row>
    <row r="110" spans="1:21" ht="16.5" customHeight="1" x14ac:dyDescent="0.25">
      <c r="A110" s="7"/>
      <c r="B110" s="7"/>
      <c r="C110" s="7"/>
      <c r="D110" s="7" t="s">
        <v>630</v>
      </c>
      <c r="E110" s="7"/>
      <c r="F110" s="7"/>
      <c r="G110" s="7"/>
      <c r="H110" s="7"/>
      <c r="I110" s="7"/>
      <c r="J110" s="7"/>
      <c r="K110" s="7"/>
      <c r="L110" s="9" t="s">
        <v>367</v>
      </c>
      <c r="M110" s="32">
        <v>32</v>
      </c>
      <c r="N110" s="32">
        <v>33.4</v>
      </c>
      <c r="O110" s="32">
        <v>27.6</v>
      </c>
      <c r="P110" s="32">
        <v>20.7</v>
      </c>
      <c r="Q110" s="32">
        <v>35.1</v>
      </c>
      <c r="R110" s="32">
        <v>34.5</v>
      </c>
      <c r="S110" s="32">
        <v>14.2</v>
      </c>
      <c r="T110" s="31">
        <v>4.4000000000000004</v>
      </c>
      <c r="U110" s="32">
        <v>29.8</v>
      </c>
    </row>
    <row r="111" spans="1:21" ht="16.5" customHeight="1" x14ac:dyDescent="0.25">
      <c r="A111" s="7" t="s">
        <v>123</v>
      </c>
      <c r="B111" s="7"/>
      <c r="C111" s="7"/>
      <c r="D111" s="7"/>
      <c r="E111" s="7"/>
      <c r="F111" s="7"/>
      <c r="G111" s="7"/>
      <c r="H111" s="7"/>
      <c r="I111" s="7"/>
      <c r="J111" s="7"/>
      <c r="K111" s="7"/>
      <c r="L111" s="9"/>
      <c r="M111" s="10"/>
      <c r="N111" s="10"/>
      <c r="O111" s="10"/>
      <c r="P111" s="10"/>
      <c r="Q111" s="10"/>
      <c r="R111" s="10"/>
      <c r="S111" s="10"/>
      <c r="T111" s="10"/>
      <c r="U111" s="10"/>
    </row>
    <row r="112" spans="1:21" ht="16.5" customHeight="1" x14ac:dyDescent="0.25">
      <c r="A112" s="7"/>
      <c r="B112" s="7" t="s">
        <v>626</v>
      </c>
      <c r="C112" s="7"/>
      <c r="D112" s="7"/>
      <c r="E112" s="7"/>
      <c r="F112" s="7"/>
      <c r="G112" s="7"/>
      <c r="H112" s="7"/>
      <c r="I112" s="7"/>
      <c r="J112" s="7"/>
      <c r="K112" s="7"/>
      <c r="L112" s="9"/>
      <c r="M112" s="10"/>
      <c r="N112" s="10"/>
      <c r="O112" s="10"/>
      <c r="P112" s="10"/>
      <c r="Q112" s="10"/>
      <c r="R112" s="10"/>
      <c r="S112" s="10"/>
      <c r="T112" s="10"/>
      <c r="U112" s="10"/>
    </row>
    <row r="113" spans="1:21" ht="16.5" customHeight="1" x14ac:dyDescent="0.25">
      <c r="A113" s="7"/>
      <c r="B113" s="7"/>
      <c r="C113" s="7" t="s">
        <v>521</v>
      </c>
      <c r="D113" s="7"/>
      <c r="E113" s="7"/>
      <c r="F113" s="7"/>
      <c r="G113" s="7"/>
      <c r="H113" s="7"/>
      <c r="I113" s="7"/>
      <c r="J113" s="7"/>
      <c r="K113" s="7"/>
      <c r="L113" s="9"/>
      <c r="M113" s="10"/>
      <c r="N113" s="10"/>
      <c r="O113" s="10"/>
      <c r="P113" s="10"/>
      <c r="Q113" s="10"/>
      <c r="R113" s="10"/>
      <c r="S113" s="10"/>
      <c r="T113" s="10"/>
      <c r="U113" s="10"/>
    </row>
    <row r="114" spans="1:21" ht="16.5" customHeight="1" x14ac:dyDescent="0.25">
      <c r="A114" s="7"/>
      <c r="B114" s="7"/>
      <c r="C114" s="7"/>
      <c r="D114" s="7" t="s">
        <v>627</v>
      </c>
      <c r="E114" s="7"/>
      <c r="F114" s="7"/>
      <c r="G114" s="7"/>
      <c r="H114" s="7"/>
      <c r="I114" s="7"/>
      <c r="J114" s="7"/>
      <c r="K114" s="7"/>
      <c r="L114" s="9" t="s">
        <v>317</v>
      </c>
      <c r="M114" s="34">
        <v>58</v>
      </c>
      <c r="N114" s="34">
        <v>74</v>
      </c>
      <c r="O114" s="34">
        <v>28</v>
      </c>
      <c r="P114" s="16">
        <v>8</v>
      </c>
      <c r="Q114" s="16">
        <v>6</v>
      </c>
      <c r="R114" s="16">
        <v>6</v>
      </c>
      <c r="S114" s="16" t="s">
        <v>110</v>
      </c>
      <c r="T114" s="16" t="s">
        <v>110</v>
      </c>
      <c r="U114" s="20">
        <v>180</v>
      </c>
    </row>
    <row r="115" spans="1:21" ht="16.5" customHeight="1" x14ac:dyDescent="0.25">
      <c r="A115" s="7"/>
      <c r="B115" s="7"/>
      <c r="C115" s="7"/>
      <c r="D115" s="7" t="s">
        <v>628</v>
      </c>
      <c r="E115" s="7"/>
      <c r="F115" s="7"/>
      <c r="G115" s="7"/>
      <c r="H115" s="7"/>
      <c r="I115" s="7"/>
      <c r="J115" s="7"/>
      <c r="K115" s="7"/>
      <c r="L115" s="9" t="s">
        <v>317</v>
      </c>
      <c r="M115" s="20">
        <v>614</v>
      </c>
      <c r="N115" s="20">
        <v>486</v>
      </c>
      <c r="O115" s="20">
        <v>358</v>
      </c>
      <c r="P115" s="20">
        <v>134</v>
      </c>
      <c r="Q115" s="20">
        <v>140</v>
      </c>
      <c r="R115" s="34">
        <v>61</v>
      </c>
      <c r="S115" s="34">
        <v>12</v>
      </c>
      <c r="T115" s="16">
        <v>2</v>
      </c>
      <c r="U115" s="23">
        <v>1807</v>
      </c>
    </row>
    <row r="116" spans="1:21" ht="16.5" customHeight="1" x14ac:dyDescent="0.25">
      <c r="A116" s="7"/>
      <c r="B116" s="7"/>
      <c r="C116" s="7" t="s">
        <v>629</v>
      </c>
      <c r="D116" s="7"/>
      <c r="E116" s="7"/>
      <c r="F116" s="7"/>
      <c r="G116" s="7"/>
      <c r="H116" s="7"/>
      <c r="I116" s="7"/>
      <c r="J116" s="7"/>
      <c r="K116" s="7"/>
      <c r="L116" s="9"/>
      <c r="M116" s="10"/>
      <c r="N116" s="10"/>
      <c r="O116" s="10"/>
      <c r="P116" s="10"/>
      <c r="Q116" s="10"/>
      <c r="R116" s="10"/>
      <c r="S116" s="10"/>
      <c r="T116" s="10"/>
      <c r="U116" s="10"/>
    </row>
    <row r="117" spans="1:21" ht="16.5" customHeight="1" x14ac:dyDescent="0.25">
      <c r="A117" s="7"/>
      <c r="B117" s="7"/>
      <c r="C117" s="7"/>
      <c r="D117" s="7" t="s">
        <v>627</v>
      </c>
      <c r="E117" s="7"/>
      <c r="F117" s="7"/>
      <c r="G117" s="7"/>
      <c r="H117" s="7"/>
      <c r="I117" s="7"/>
      <c r="J117" s="7"/>
      <c r="K117" s="7"/>
      <c r="L117" s="9" t="s">
        <v>317</v>
      </c>
      <c r="M117" s="16">
        <v>5</v>
      </c>
      <c r="N117" s="16">
        <v>4</v>
      </c>
      <c r="O117" s="16">
        <v>4</v>
      </c>
      <c r="P117" s="16">
        <v>9</v>
      </c>
      <c r="Q117" s="16" t="s">
        <v>110</v>
      </c>
      <c r="R117" s="16" t="s">
        <v>110</v>
      </c>
      <c r="S117" s="16" t="s">
        <v>110</v>
      </c>
      <c r="T117" s="16" t="s">
        <v>110</v>
      </c>
      <c r="U117" s="34">
        <v>22</v>
      </c>
    </row>
    <row r="118" spans="1:21" ht="16.5" customHeight="1" x14ac:dyDescent="0.25">
      <c r="A118" s="7"/>
      <c r="B118" s="7"/>
      <c r="C118" s="7" t="s">
        <v>453</v>
      </c>
      <c r="D118" s="7"/>
      <c r="E118" s="7"/>
      <c r="F118" s="7"/>
      <c r="G118" s="7"/>
      <c r="H118" s="7"/>
      <c r="I118" s="7"/>
      <c r="J118" s="7"/>
      <c r="K118" s="7"/>
      <c r="L118" s="9"/>
      <c r="M118" s="10"/>
      <c r="N118" s="10"/>
      <c r="O118" s="10"/>
      <c r="P118" s="10"/>
      <c r="Q118" s="10"/>
      <c r="R118" s="10"/>
      <c r="S118" s="10"/>
      <c r="T118" s="10"/>
      <c r="U118" s="10"/>
    </row>
    <row r="119" spans="1:21" ht="16.5" customHeight="1" x14ac:dyDescent="0.25">
      <c r="A119" s="7"/>
      <c r="B119" s="7"/>
      <c r="C119" s="7"/>
      <c r="D119" s="7" t="s">
        <v>630</v>
      </c>
      <c r="E119" s="7"/>
      <c r="F119" s="7"/>
      <c r="G119" s="7"/>
      <c r="H119" s="7"/>
      <c r="I119" s="7"/>
      <c r="J119" s="7"/>
      <c r="K119" s="7"/>
      <c r="L119" s="9" t="s">
        <v>317</v>
      </c>
      <c r="M119" s="20">
        <v>677</v>
      </c>
      <c r="N119" s="20">
        <v>564</v>
      </c>
      <c r="O119" s="20">
        <v>390</v>
      </c>
      <c r="P119" s="20">
        <v>151</v>
      </c>
      <c r="Q119" s="20">
        <v>146</v>
      </c>
      <c r="R119" s="34">
        <v>67</v>
      </c>
      <c r="S119" s="34">
        <v>12</v>
      </c>
      <c r="T119" s="16">
        <v>2</v>
      </c>
      <c r="U119" s="23">
        <v>2009</v>
      </c>
    </row>
    <row r="120" spans="1:21" ht="16.5" customHeight="1" x14ac:dyDescent="0.25">
      <c r="A120" s="7" t="s">
        <v>424</v>
      </c>
      <c r="B120" s="7"/>
      <c r="C120" s="7"/>
      <c r="D120" s="7"/>
      <c r="E120" s="7"/>
      <c r="F120" s="7"/>
      <c r="G120" s="7"/>
      <c r="H120" s="7"/>
      <c r="I120" s="7"/>
      <c r="J120" s="7"/>
      <c r="K120" s="7"/>
      <c r="L120" s="9"/>
      <c r="M120" s="10"/>
      <c r="N120" s="10"/>
      <c r="O120" s="10"/>
      <c r="P120" s="10"/>
      <c r="Q120" s="10"/>
      <c r="R120" s="10"/>
      <c r="S120" s="10"/>
      <c r="T120" s="10"/>
      <c r="U120" s="10"/>
    </row>
    <row r="121" spans="1:21" ht="16.5" customHeight="1" x14ac:dyDescent="0.25">
      <c r="A121" s="7"/>
      <c r="B121" s="7" t="s">
        <v>631</v>
      </c>
      <c r="C121" s="7"/>
      <c r="D121" s="7"/>
      <c r="E121" s="7"/>
      <c r="F121" s="7"/>
      <c r="G121" s="7"/>
      <c r="H121" s="7"/>
      <c r="I121" s="7"/>
      <c r="J121" s="7"/>
      <c r="K121" s="7"/>
      <c r="L121" s="9"/>
      <c r="M121" s="10"/>
      <c r="N121" s="10"/>
      <c r="O121" s="10"/>
      <c r="P121" s="10"/>
      <c r="Q121" s="10"/>
      <c r="R121" s="10"/>
      <c r="S121" s="10"/>
      <c r="T121" s="10"/>
      <c r="U121" s="10"/>
    </row>
    <row r="122" spans="1:21" ht="16.5" customHeight="1" x14ac:dyDescent="0.25">
      <c r="A122" s="7"/>
      <c r="B122" s="7"/>
      <c r="C122" s="7" t="s">
        <v>521</v>
      </c>
      <c r="D122" s="7"/>
      <c r="E122" s="7"/>
      <c r="F122" s="7"/>
      <c r="G122" s="7"/>
      <c r="H122" s="7"/>
      <c r="I122" s="7"/>
      <c r="J122" s="7"/>
      <c r="K122" s="7"/>
      <c r="L122" s="9"/>
      <c r="M122" s="10"/>
      <c r="N122" s="10"/>
      <c r="O122" s="10"/>
      <c r="P122" s="10"/>
      <c r="Q122" s="10"/>
      <c r="R122" s="10"/>
      <c r="S122" s="10"/>
      <c r="T122" s="10"/>
      <c r="U122" s="10"/>
    </row>
    <row r="123" spans="1:21" ht="16.5" customHeight="1" x14ac:dyDescent="0.25">
      <c r="A123" s="7"/>
      <c r="B123" s="7"/>
      <c r="C123" s="7"/>
      <c r="D123" s="7" t="s">
        <v>627</v>
      </c>
      <c r="E123" s="7"/>
      <c r="F123" s="7"/>
      <c r="G123" s="7"/>
      <c r="H123" s="7"/>
      <c r="I123" s="7"/>
      <c r="J123" s="7"/>
      <c r="K123" s="7"/>
      <c r="L123" s="9" t="s">
        <v>317</v>
      </c>
      <c r="M123" s="18">
        <v>137898</v>
      </c>
      <c r="N123" s="18">
        <v>114329</v>
      </c>
      <c r="O123" s="21">
        <v>90478</v>
      </c>
      <c r="P123" s="21">
        <v>48522</v>
      </c>
      <c r="Q123" s="21">
        <v>29772</v>
      </c>
      <c r="R123" s="23">
        <v>8607</v>
      </c>
      <c r="S123" s="23">
        <v>7828</v>
      </c>
      <c r="T123" s="23">
        <v>5339</v>
      </c>
      <c r="U123" s="18">
        <v>442773</v>
      </c>
    </row>
    <row r="124" spans="1:21" ht="16.5" customHeight="1" x14ac:dyDescent="0.25">
      <c r="A124" s="7"/>
      <c r="B124" s="7"/>
      <c r="C124" s="7"/>
      <c r="D124" s="7" t="s">
        <v>628</v>
      </c>
      <c r="E124" s="7"/>
      <c r="F124" s="7"/>
      <c r="G124" s="7"/>
      <c r="H124" s="7"/>
      <c r="I124" s="7"/>
      <c r="J124" s="7"/>
      <c r="K124" s="7"/>
      <c r="L124" s="9" t="s">
        <v>317</v>
      </c>
      <c r="M124" s="21">
        <v>41527</v>
      </c>
      <c r="N124" s="21">
        <v>32611</v>
      </c>
      <c r="O124" s="21">
        <v>25824</v>
      </c>
      <c r="P124" s="21">
        <v>13292</v>
      </c>
      <c r="Q124" s="23">
        <v>9818</v>
      </c>
      <c r="R124" s="23">
        <v>3190</v>
      </c>
      <c r="S124" s="23">
        <v>1946</v>
      </c>
      <c r="T124" s="20">
        <v>886</v>
      </c>
      <c r="U124" s="18">
        <v>129093</v>
      </c>
    </row>
    <row r="125" spans="1:21" ht="16.5" customHeight="1" x14ac:dyDescent="0.25">
      <c r="A125" s="7"/>
      <c r="B125" s="7"/>
      <c r="C125" s="7" t="s">
        <v>629</v>
      </c>
      <c r="D125" s="7"/>
      <c r="E125" s="7"/>
      <c r="F125" s="7"/>
      <c r="G125" s="7"/>
      <c r="H125" s="7"/>
      <c r="I125" s="7"/>
      <c r="J125" s="7"/>
      <c r="K125" s="7"/>
      <c r="L125" s="9"/>
      <c r="M125" s="10"/>
      <c r="N125" s="10"/>
      <c r="O125" s="10"/>
      <c r="P125" s="10"/>
      <c r="Q125" s="10"/>
      <c r="R125" s="10"/>
      <c r="S125" s="10"/>
      <c r="T125" s="10"/>
      <c r="U125" s="10"/>
    </row>
    <row r="126" spans="1:21" ht="16.5" customHeight="1" x14ac:dyDescent="0.25">
      <c r="A126" s="7"/>
      <c r="B126" s="7"/>
      <c r="C126" s="7"/>
      <c r="D126" s="7" t="s">
        <v>627</v>
      </c>
      <c r="E126" s="7"/>
      <c r="F126" s="7"/>
      <c r="G126" s="7"/>
      <c r="H126" s="7"/>
      <c r="I126" s="7"/>
      <c r="J126" s="7"/>
      <c r="K126" s="7"/>
      <c r="L126" s="9" t="s">
        <v>317</v>
      </c>
      <c r="M126" s="21">
        <v>14820</v>
      </c>
      <c r="N126" s="23">
        <v>4046</v>
      </c>
      <c r="O126" s="21">
        <v>10252</v>
      </c>
      <c r="P126" s="23">
        <v>4313</v>
      </c>
      <c r="Q126" s="23">
        <v>2182</v>
      </c>
      <c r="R126" s="23">
        <v>1340</v>
      </c>
      <c r="S126" s="20">
        <v>450</v>
      </c>
      <c r="T126" s="23">
        <v>2612</v>
      </c>
      <c r="U126" s="21">
        <v>40016</v>
      </c>
    </row>
    <row r="127" spans="1:21" ht="16.5" customHeight="1" x14ac:dyDescent="0.25">
      <c r="A127" s="7"/>
      <c r="B127" s="7"/>
      <c r="C127" s="7" t="s">
        <v>453</v>
      </c>
      <c r="D127" s="7"/>
      <c r="E127" s="7"/>
      <c r="F127" s="7"/>
      <c r="G127" s="7"/>
      <c r="H127" s="7"/>
      <c r="I127" s="7"/>
      <c r="J127" s="7"/>
      <c r="K127" s="7"/>
      <c r="L127" s="9"/>
      <c r="M127" s="10"/>
      <c r="N127" s="10"/>
      <c r="O127" s="10"/>
      <c r="P127" s="10"/>
      <c r="Q127" s="10"/>
      <c r="R127" s="10"/>
      <c r="S127" s="10"/>
      <c r="T127" s="10"/>
      <c r="U127" s="10"/>
    </row>
    <row r="128" spans="1:21" ht="16.5" customHeight="1" x14ac:dyDescent="0.25">
      <c r="A128" s="7"/>
      <c r="B128" s="7"/>
      <c r="C128" s="7"/>
      <c r="D128" s="7" t="s">
        <v>630</v>
      </c>
      <c r="E128" s="7"/>
      <c r="F128" s="7"/>
      <c r="G128" s="7"/>
      <c r="H128" s="7"/>
      <c r="I128" s="7"/>
      <c r="J128" s="7"/>
      <c r="K128" s="7"/>
      <c r="L128" s="9" t="s">
        <v>317</v>
      </c>
      <c r="M128" s="18">
        <v>194245</v>
      </c>
      <c r="N128" s="18">
        <v>150986</v>
      </c>
      <c r="O128" s="18">
        <v>126554</v>
      </c>
      <c r="P128" s="21">
        <v>66128</v>
      </c>
      <c r="Q128" s="21">
        <v>41772</v>
      </c>
      <c r="R128" s="21">
        <v>13136</v>
      </c>
      <c r="S128" s="21">
        <v>10225</v>
      </c>
      <c r="T128" s="23">
        <v>8837</v>
      </c>
      <c r="U128" s="18">
        <v>611882</v>
      </c>
    </row>
    <row r="129" spans="1:21" ht="16.5" customHeight="1" x14ac:dyDescent="0.25">
      <c r="A129" s="7" t="s">
        <v>123</v>
      </c>
      <c r="B129" s="7"/>
      <c r="C129" s="7"/>
      <c r="D129" s="7"/>
      <c r="E129" s="7"/>
      <c r="F129" s="7"/>
      <c r="G129" s="7"/>
      <c r="H129" s="7"/>
      <c r="I129" s="7"/>
      <c r="J129" s="7"/>
      <c r="K129" s="7"/>
      <c r="L129" s="9"/>
      <c r="M129" s="10"/>
      <c r="N129" s="10"/>
      <c r="O129" s="10"/>
      <c r="P129" s="10"/>
      <c r="Q129" s="10"/>
      <c r="R129" s="10"/>
      <c r="S129" s="10"/>
      <c r="T129" s="10"/>
      <c r="U129" s="10"/>
    </row>
    <row r="130" spans="1:21" ht="16.5" customHeight="1" x14ac:dyDescent="0.25">
      <c r="A130" s="7"/>
      <c r="B130" s="7" t="s">
        <v>632</v>
      </c>
      <c r="C130" s="7"/>
      <c r="D130" s="7"/>
      <c r="E130" s="7"/>
      <c r="F130" s="7"/>
      <c r="G130" s="7"/>
      <c r="H130" s="7"/>
      <c r="I130" s="7"/>
      <c r="J130" s="7"/>
      <c r="K130" s="7"/>
      <c r="L130" s="9"/>
      <c r="M130" s="10"/>
      <c r="N130" s="10"/>
      <c r="O130" s="10"/>
      <c r="P130" s="10"/>
      <c r="Q130" s="10"/>
      <c r="R130" s="10"/>
      <c r="S130" s="10"/>
      <c r="T130" s="10"/>
      <c r="U130" s="10"/>
    </row>
    <row r="131" spans="1:21" ht="16.5" customHeight="1" x14ac:dyDescent="0.25">
      <c r="A131" s="7"/>
      <c r="B131" s="7"/>
      <c r="C131" s="7" t="s">
        <v>521</v>
      </c>
      <c r="D131" s="7"/>
      <c r="E131" s="7"/>
      <c r="F131" s="7"/>
      <c r="G131" s="7"/>
      <c r="H131" s="7"/>
      <c r="I131" s="7"/>
      <c r="J131" s="7"/>
      <c r="K131" s="7"/>
      <c r="L131" s="9"/>
      <c r="M131" s="10"/>
      <c r="N131" s="10"/>
      <c r="O131" s="10"/>
      <c r="P131" s="10"/>
      <c r="Q131" s="10"/>
      <c r="R131" s="10"/>
      <c r="S131" s="10"/>
      <c r="T131" s="10"/>
      <c r="U131" s="10"/>
    </row>
    <row r="132" spans="1:21" ht="16.5" customHeight="1" x14ac:dyDescent="0.25">
      <c r="A132" s="7"/>
      <c r="B132" s="7"/>
      <c r="C132" s="7"/>
      <c r="D132" s="7" t="s">
        <v>627</v>
      </c>
      <c r="E132" s="7"/>
      <c r="F132" s="7"/>
      <c r="G132" s="7"/>
      <c r="H132" s="7"/>
      <c r="I132" s="7"/>
      <c r="J132" s="7"/>
      <c r="K132" s="7"/>
      <c r="L132" s="9" t="s">
        <v>367</v>
      </c>
      <c r="M132" s="31">
        <v>4.2</v>
      </c>
      <c r="N132" s="31">
        <v>6.5</v>
      </c>
      <c r="O132" s="31">
        <v>3.1</v>
      </c>
      <c r="P132" s="31">
        <v>1.6</v>
      </c>
      <c r="Q132" s="31">
        <v>2</v>
      </c>
      <c r="R132" s="31">
        <v>7</v>
      </c>
      <c r="S132" s="31" t="s">
        <v>110</v>
      </c>
      <c r="T132" s="31" t="s">
        <v>110</v>
      </c>
      <c r="U132" s="31">
        <v>4.0999999999999996</v>
      </c>
    </row>
    <row r="133" spans="1:21" ht="16.5" customHeight="1" x14ac:dyDescent="0.25">
      <c r="A133" s="7"/>
      <c r="B133" s="7"/>
      <c r="C133" s="7"/>
      <c r="D133" s="7" t="s">
        <v>628</v>
      </c>
      <c r="E133" s="7"/>
      <c r="F133" s="7"/>
      <c r="G133" s="7"/>
      <c r="H133" s="7"/>
      <c r="I133" s="7"/>
      <c r="J133" s="7"/>
      <c r="K133" s="7"/>
      <c r="L133" s="9" t="s">
        <v>367</v>
      </c>
      <c r="M133" s="29">
        <v>147.9</v>
      </c>
      <c r="N133" s="29">
        <v>149</v>
      </c>
      <c r="O133" s="29">
        <v>138.6</v>
      </c>
      <c r="P133" s="29">
        <v>100.8</v>
      </c>
      <c r="Q133" s="29">
        <v>142.6</v>
      </c>
      <c r="R133" s="29">
        <v>191.2</v>
      </c>
      <c r="S133" s="32">
        <v>61.7</v>
      </c>
      <c r="T133" s="32">
        <v>22.6</v>
      </c>
      <c r="U133" s="29">
        <v>140</v>
      </c>
    </row>
    <row r="134" spans="1:21" ht="16.5" customHeight="1" x14ac:dyDescent="0.25">
      <c r="A134" s="7"/>
      <c r="B134" s="7"/>
      <c r="C134" s="7" t="s">
        <v>629</v>
      </c>
      <c r="D134" s="7"/>
      <c r="E134" s="7"/>
      <c r="F134" s="7"/>
      <c r="G134" s="7"/>
      <c r="H134" s="7"/>
      <c r="I134" s="7"/>
      <c r="J134" s="7"/>
      <c r="K134" s="7"/>
      <c r="L134" s="9"/>
      <c r="M134" s="10"/>
      <c r="N134" s="10"/>
      <c r="O134" s="10"/>
      <c r="P134" s="10"/>
      <c r="Q134" s="10"/>
      <c r="R134" s="10"/>
      <c r="S134" s="10"/>
      <c r="T134" s="10"/>
      <c r="U134" s="10"/>
    </row>
    <row r="135" spans="1:21" ht="16.5" customHeight="1" x14ac:dyDescent="0.25">
      <c r="A135" s="7"/>
      <c r="B135" s="7"/>
      <c r="C135" s="7"/>
      <c r="D135" s="7" t="s">
        <v>627</v>
      </c>
      <c r="E135" s="7"/>
      <c r="F135" s="7"/>
      <c r="G135" s="7"/>
      <c r="H135" s="7"/>
      <c r="I135" s="7"/>
      <c r="J135" s="7"/>
      <c r="K135" s="7"/>
      <c r="L135" s="9" t="s">
        <v>367</v>
      </c>
      <c r="M135" s="31">
        <v>3.4</v>
      </c>
      <c r="N135" s="31">
        <v>9.9</v>
      </c>
      <c r="O135" s="31">
        <v>3.9</v>
      </c>
      <c r="P135" s="32">
        <v>20.9</v>
      </c>
      <c r="Q135" s="31" t="s">
        <v>110</v>
      </c>
      <c r="R135" s="31" t="s">
        <v>110</v>
      </c>
      <c r="S135" s="31" t="s">
        <v>110</v>
      </c>
      <c r="T135" s="31" t="s">
        <v>110</v>
      </c>
      <c r="U135" s="31">
        <v>5.5</v>
      </c>
    </row>
    <row r="136" spans="1:21" ht="16.5" customHeight="1" x14ac:dyDescent="0.25">
      <c r="A136" s="7"/>
      <c r="B136" s="7"/>
      <c r="C136" s="7" t="s">
        <v>453</v>
      </c>
      <c r="D136" s="7"/>
      <c r="E136" s="7"/>
      <c r="F136" s="7"/>
      <c r="G136" s="7"/>
      <c r="H136" s="7"/>
      <c r="I136" s="7"/>
      <c r="J136" s="7"/>
      <c r="K136" s="7"/>
      <c r="L136" s="9"/>
      <c r="M136" s="10"/>
      <c r="N136" s="10"/>
      <c r="O136" s="10"/>
      <c r="P136" s="10"/>
      <c r="Q136" s="10"/>
      <c r="R136" s="10"/>
      <c r="S136" s="10"/>
      <c r="T136" s="10"/>
      <c r="U136" s="10"/>
    </row>
    <row r="137" spans="1:21" ht="16.5" customHeight="1" x14ac:dyDescent="0.25">
      <c r="A137" s="7"/>
      <c r="B137" s="7"/>
      <c r="C137" s="7"/>
      <c r="D137" s="7" t="s">
        <v>630</v>
      </c>
      <c r="E137" s="7"/>
      <c r="F137" s="7"/>
      <c r="G137" s="7"/>
      <c r="H137" s="7"/>
      <c r="I137" s="7"/>
      <c r="J137" s="7"/>
      <c r="K137" s="7"/>
      <c r="L137" s="9" t="s">
        <v>367</v>
      </c>
      <c r="M137" s="32">
        <v>34.9</v>
      </c>
      <c r="N137" s="32">
        <v>37.4</v>
      </c>
      <c r="O137" s="32">
        <v>30.8</v>
      </c>
      <c r="P137" s="32">
        <v>22.8</v>
      </c>
      <c r="Q137" s="32">
        <v>35</v>
      </c>
      <c r="R137" s="32">
        <v>51</v>
      </c>
      <c r="S137" s="32">
        <v>11.7</v>
      </c>
      <c r="T137" s="31">
        <v>2.2999999999999998</v>
      </c>
      <c r="U137" s="32">
        <v>32.799999999999997</v>
      </c>
    </row>
    <row r="138" spans="1:21" ht="16.5" customHeight="1" x14ac:dyDescent="0.25">
      <c r="A138" s="7" t="s">
        <v>124</v>
      </c>
      <c r="B138" s="7"/>
      <c r="C138" s="7"/>
      <c r="D138" s="7"/>
      <c r="E138" s="7"/>
      <c r="F138" s="7"/>
      <c r="G138" s="7"/>
      <c r="H138" s="7"/>
      <c r="I138" s="7"/>
      <c r="J138" s="7"/>
      <c r="K138" s="7"/>
      <c r="L138" s="9"/>
      <c r="M138" s="10"/>
      <c r="N138" s="10"/>
      <c r="O138" s="10"/>
      <c r="P138" s="10"/>
      <c r="Q138" s="10"/>
      <c r="R138" s="10"/>
      <c r="S138" s="10"/>
      <c r="T138" s="10"/>
      <c r="U138" s="10"/>
    </row>
    <row r="139" spans="1:21" ht="16.5" customHeight="1" x14ac:dyDescent="0.25">
      <c r="A139" s="7"/>
      <c r="B139" s="7" t="s">
        <v>626</v>
      </c>
      <c r="C139" s="7"/>
      <c r="D139" s="7"/>
      <c r="E139" s="7"/>
      <c r="F139" s="7"/>
      <c r="G139" s="7"/>
      <c r="H139" s="7"/>
      <c r="I139" s="7"/>
      <c r="J139" s="7"/>
      <c r="K139" s="7"/>
      <c r="L139" s="9"/>
      <c r="M139" s="10"/>
      <c r="N139" s="10"/>
      <c r="O139" s="10"/>
      <c r="P139" s="10"/>
      <c r="Q139" s="10"/>
      <c r="R139" s="10"/>
      <c r="S139" s="10"/>
      <c r="T139" s="10"/>
      <c r="U139" s="10"/>
    </row>
    <row r="140" spans="1:21" ht="16.5" customHeight="1" x14ac:dyDescent="0.25">
      <c r="A140" s="7"/>
      <c r="B140" s="7"/>
      <c r="C140" s="7" t="s">
        <v>521</v>
      </c>
      <c r="D140" s="7"/>
      <c r="E140" s="7"/>
      <c r="F140" s="7"/>
      <c r="G140" s="7"/>
      <c r="H140" s="7"/>
      <c r="I140" s="7"/>
      <c r="J140" s="7"/>
      <c r="K140" s="7"/>
      <c r="L140" s="9"/>
      <c r="M140" s="10"/>
      <c r="N140" s="10"/>
      <c r="O140" s="10"/>
      <c r="P140" s="10"/>
      <c r="Q140" s="10"/>
      <c r="R140" s="10"/>
      <c r="S140" s="10"/>
      <c r="T140" s="10"/>
      <c r="U140" s="10"/>
    </row>
    <row r="141" spans="1:21" ht="16.5" customHeight="1" x14ac:dyDescent="0.25">
      <c r="A141" s="7"/>
      <c r="B141" s="7"/>
      <c r="C141" s="7"/>
      <c r="D141" s="7" t="s">
        <v>627</v>
      </c>
      <c r="E141" s="7"/>
      <c r="F141" s="7"/>
      <c r="G141" s="7"/>
      <c r="H141" s="7"/>
      <c r="I141" s="7"/>
      <c r="J141" s="7"/>
      <c r="K141" s="7"/>
      <c r="L141" s="9" t="s">
        <v>317</v>
      </c>
      <c r="M141" s="34">
        <v>63</v>
      </c>
      <c r="N141" s="34">
        <v>57</v>
      </c>
      <c r="O141" s="34">
        <v>36</v>
      </c>
      <c r="P141" s="34">
        <v>11</v>
      </c>
      <c r="Q141" s="34">
        <v>21</v>
      </c>
      <c r="R141" s="16">
        <v>7</v>
      </c>
      <c r="S141" s="16">
        <v>1</v>
      </c>
      <c r="T141" s="16" t="s">
        <v>110</v>
      </c>
      <c r="U141" s="20">
        <v>196</v>
      </c>
    </row>
    <row r="142" spans="1:21" ht="16.5" customHeight="1" x14ac:dyDescent="0.25">
      <c r="A142" s="7"/>
      <c r="B142" s="7"/>
      <c r="C142" s="7"/>
      <c r="D142" s="7" t="s">
        <v>628</v>
      </c>
      <c r="E142" s="7"/>
      <c r="F142" s="7"/>
      <c r="G142" s="7"/>
      <c r="H142" s="7"/>
      <c r="I142" s="7"/>
      <c r="J142" s="7"/>
      <c r="K142" s="7"/>
      <c r="L142" s="9" t="s">
        <v>317</v>
      </c>
      <c r="M142" s="20">
        <v>648</v>
      </c>
      <c r="N142" s="20">
        <v>459</v>
      </c>
      <c r="O142" s="20">
        <v>342</v>
      </c>
      <c r="P142" s="20">
        <v>112</v>
      </c>
      <c r="Q142" s="20">
        <v>123</v>
      </c>
      <c r="R142" s="34">
        <v>43</v>
      </c>
      <c r="S142" s="34">
        <v>17</v>
      </c>
      <c r="T142" s="16">
        <v>7</v>
      </c>
      <c r="U142" s="23">
        <v>1751</v>
      </c>
    </row>
    <row r="143" spans="1:21" ht="16.5" customHeight="1" x14ac:dyDescent="0.25">
      <c r="A143" s="7"/>
      <c r="B143" s="7"/>
      <c r="C143" s="7" t="s">
        <v>629</v>
      </c>
      <c r="D143" s="7"/>
      <c r="E143" s="7"/>
      <c r="F143" s="7"/>
      <c r="G143" s="7"/>
      <c r="H143" s="7"/>
      <c r="I143" s="7"/>
      <c r="J143" s="7"/>
      <c r="K143" s="7"/>
      <c r="L143" s="9"/>
      <c r="M143" s="10"/>
      <c r="N143" s="10"/>
      <c r="O143" s="10"/>
      <c r="P143" s="10"/>
      <c r="Q143" s="10"/>
      <c r="R143" s="10"/>
      <c r="S143" s="10"/>
      <c r="T143" s="10"/>
      <c r="U143" s="10"/>
    </row>
    <row r="144" spans="1:21" ht="16.5" customHeight="1" x14ac:dyDescent="0.25">
      <c r="A144" s="7"/>
      <c r="B144" s="7"/>
      <c r="C144" s="7"/>
      <c r="D144" s="7" t="s">
        <v>627</v>
      </c>
      <c r="E144" s="7"/>
      <c r="F144" s="7"/>
      <c r="G144" s="7"/>
      <c r="H144" s="7"/>
      <c r="I144" s="7"/>
      <c r="J144" s="7"/>
      <c r="K144" s="7"/>
      <c r="L144" s="9" t="s">
        <v>317</v>
      </c>
      <c r="M144" s="16">
        <v>9</v>
      </c>
      <c r="N144" s="16">
        <v>2</v>
      </c>
      <c r="O144" s="16">
        <v>5</v>
      </c>
      <c r="P144" s="16">
        <v>8</v>
      </c>
      <c r="Q144" s="16" t="s">
        <v>110</v>
      </c>
      <c r="R144" s="16" t="s">
        <v>110</v>
      </c>
      <c r="S144" s="16" t="s">
        <v>110</v>
      </c>
      <c r="T144" s="16">
        <v>1</v>
      </c>
      <c r="U144" s="34">
        <v>25</v>
      </c>
    </row>
    <row r="145" spans="1:21" ht="16.5" customHeight="1" x14ac:dyDescent="0.25">
      <c r="A145" s="7"/>
      <c r="B145" s="7"/>
      <c r="C145" s="7" t="s">
        <v>453</v>
      </c>
      <c r="D145" s="7"/>
      <c r="E145" s="7"/>
      <c r="F145" s="7"/>
      <c r="G145" s="7"/>
      <c r="H145" s="7"/>
      <c r="I145" s="7"/>
      <c r="J145" s="7"/>
      <c r="K145" s="7"/>
      <c r="L145" s="9"/>
      <c r="M145" s="10"/>
      <c r="N145" s="10"/>
      <c r="O145" s="10"/>
      <c r="P145" s="10"/>
      <c r="Q145" s="10"/>
      <c r="R145" s="10"/>
      <c r="S145" s="10"/>
      <c r="T145" s="10"/>
      <c r="U145" s="10"/>
    </row>
    <row r="146" spans="1:21" ht="16.5" customHeight="1" x14ac:dyDescent="0.25">
      <c r="A146" s="7"/>
      <c r="B146" s="7"/>
      <c r="C146" s="7"/>
      <c r="D146" s="7" t="s">
        <v>630</v>
      </c>
      <c r="E146" s="7"/>
      <c r="F146" s="7"/>
      <c r="G146" s="7"/>
      <c r="H146" s="7"/>
      <c r="I146" s="7"/>
      <c r="J146" s="7"/>
      <c r="K146" s="7"/>
      <c r="L146" s="9" t="s">
        <v>317</v>
      </c>
      <c r="M146" s="20">
        <v>720</v>
      </c>
      <c r="N146" s="20">
        <v>518</v>
      </c>
      <c r="O146" s="20">
        <v>383</v>
      </c>
      <c r="P146" s="20">
        <v>131</v>
      </c>
      <c r="Q146" s="20">
        <v>144</v>
      </c>
      <c r="R146" s="34">
        <v>50</v>
      </c>
      <c r="S146" s="34">
        <v>18</v>
      </c>
      <c r="T146" s="16">
        <v>8</v>
      </c>
      <c r="U146" s="23">
        <v>1972</v>
      </c>
    </row>
    <row r="147" spans="1:21" ht="16.5" customHeight="1" x14ac:dyDescent="0.25">
      <c r="A147" s="7" t="s">
        <v>305</v>
      </c>
      <c r="B147" s="7"/>
      <c r="C147" s="7"/>
      <c r="D147" s="7"/>
      <c r="E147" s="7"/>
      <c r="F147" s="7"/>
      <c r="G147" s="7"/>
      <c r="H147" s="7"/>
      <c r="I147" s="7"/>
      <c r="J147" s="7"/>
      <c r="K147" s="7"/>
      <c r="L147" s="9"/>
      <c r="M147" s="10"/>
      <c r="N147" s="10"/>
      <c r="O147" s="10"/>
      <c r="P147" s="10"/>
      <c r="Q147" s="10"/>
      <c r="R147" s="10"/>
      <c r="S147" s="10"/>
      <c r="T147" s="10"/>
      <c r="U147" s="10"/>
    </row>
    <row r="148" spans="1:21" ht="16.5" customHeight="1" x14ac:dyDescent="0.25">
      <c r="A148" s="7"/>
      <c r="B148" s="7" t="s">
        <v>631</v>
      </c>
      <c r="C148" s="7"/>
      <c r="D148" s="7"/>
      <c r="E148" s="7"/>
      <c r="F148" s="7"/>
      <c r="G148" s="7"/>
      <c r="H148" s="7"/>
      <c r="I148" s="7"/>
      <c r="J148" s="7"/>
      <c r="K148" s="7"/>
      <c r="L148" s="9"/>
      <c r="M148" s="10"/>
      <c r="N148" s="10"/>
      <c r="O148" s="10"/>
      <c r="P148" s="10"/>
      <c r="Q148" s="10"/>
      <c r="R148" s="10"/>
      <c r="S148" s="10"/>
      <c r="T148" s="10"/>
      <c r="U148" s="10"/>
    </row>
    <row r="149" spans="1:21" ht="16.5" customHeight="1" x14ac:dyDescent="0.25">
      <c r="A149" s="7"/>
      <c r="B149" s="7"/>
      <c r="C149" s="7" t="s">
        <v>521</v>
      </c>
      <c r="D149" s="7"/>
      <c r="E149" s="7"/>
      <c r="F149" s="7"/>
      <c r="G149" s="7"/>
      <c r="H149" s="7"/>
      <c r="I149" s="7"/>
      <c r="J149" s="7"/>
      <c r="K149" s="7"/>
      <c r="L149" s="9"/>
      <c r="M149" s="10"/>
      <c r="N149" s="10"/>
      <c r="O149" s="10"/>
      <c r="P149" s="10"/>
      <c r="Q149" s="10"/>
      <c r="R149" s="10"/>
      <c r="S149" s="10"/>
      <c r="T149" s="10"/>
      <c r="U149" s="10"/>
    </row>
    <row r="150" spans="1:21" ht="16.5" customHeight="1" x14ac:dyDescent="0.25">
      <c r="A150" s="7"/>
      <c r="B150" s="7"/>
      <c r="C150" s="7"/>
      <c r="D150" s="7" t="s">
        <v>627</v>
      </c>
      <c r="E150" s="7"/>
      <c r="F150" s="7"/>
      <c r="G150" s="7"/>
      <c r="H150" s="7"/>
      <c r="I150" s="7"/>
      <c r="J150" s="7"/>
      <c r="K150" s="7"/>
      <c r="L150" s="9" t="s">
        <v>317</v>
      </c>
      <c r="M150" s="18">
        <v>133718</v>
      </c>
      <c r="N150" s="18">
        <v>107720</v>
      </c>
      <c r="O150" s="21">
        <v>89094</v>
      </c>
      <c r="P150" s="21">
        <v>48529</v>
      </c>
      <c r="Q150" s="21">
        <v>29091</v>
      </c>
      <c r="R150" s="23">
        <v>8471</v>
      </c>
      <c r="S150" s="23">
        <v>7394</v>
      </c>
      <c r="T150" s="23">
        <v>5260</v>
      </c>
      <c r="U150" s="18">
        <v>429277</v>
      </c>
    </row>
    <row r="151" spans="1:21" ht="16.5" customHeight="1" x14ac:dyDescent="0.25">
      <c r="A151" s="7"/>
      <c r="B151" s="7"/>
      <c r="C151" s="7"/>
      <c r="D151" s="7" t="s">
        <v>628</v>
      </c>
      <c r="E151" s="7"/>
      <c r="F151" s="7"/>
      <c r="G151" s="7"/>
      <c r="H151" s="7"/>
      <c r="I151" s="7"/>
      <c r="J151" s="7"/>
      <c r="K151" s="7"/>
      <c r="L151" s="9" t="s">
        <v>317</v>
      </c>
      <c r="M151" s="21">
        <v>40981</v>
      </c>
      <c r="N151" s="21">
        <v>31583</v>
      </c>
      <c r="O151" s="21">
        <v>25190</v>
      </c>
      <c r="P151" s="21">
        <v>13185</v>
      </c>
      <c r="Q151" s="23">
        <v>9724</v>
      </c>
      <c r="R151" s="23">
        <v>3183</v>
      </c>
      <c r="S151" s="23">
        <v>1940</v>
      </c>
      <c r="T151" s="20">
        <v>819</v>
      </c>
      <c r="U151" s="18">
        <v>126605</v>
      </c>
    </row>
    <row r="152" spans="1:21" ht="16.5" customHeight="1" x14ac:dyDescent="0.25">
      <c r="A152" s="7"/>
      <c r="B152" s="7"/>
      <c r="C152" s="7" t="s">
        <v>629</v>
      </c>
      <c r="D152" s="7"/>
      <c r="E152" s="7"/>
      <c r="F152" s="7"/>
      <c r="G152" s="7"/>
      <c r="H152" s="7"/>
      <c r="I152" s="7"/>
      <c r="J152" s="7"/>
      <c r="K152" s="7"/>
      <c r="L152" s="9"/>
      <c r="M152" s="10"/>
      <c r="N152" s="10"/>
      <c r="O152" s="10"/>
      <c r="P152" s="10"/>
      <c r="Q152" s="10"/>
      <c r="R152" s="10"/>
      <c r="S152" s="10"/>
      <c r="T152" s="10"/>
      <c r="U152" s="10"/>
    </row>
    <row r="153" spans="1:21" ht="16.5" customHeight="1" x14ac:dyDescent="0.25">
      <c r="A153" s="7"/>
      <c r="B153" s="7"/>
      <c r="C153" s="7"/>
      <c r="D153" s="7" t="s">
        <v>627</v>
      </c>
      <c r="E153" s="7"/>
      <c r="F153" s="7"/>
      <c r="G153" s="7"/>
      <c r="H153" s="7"/>
      <c r="I153" s="7"/>
      <c r="J153" s="7"/>
      <c r="K153" s="7"/>
      <c r="L153" s="9" t="s">
        <v>317</v>
      </c>
      <c r="M153" s="21">
        <v>13705</v>
      </c>
      <c r="N153" s="23">
        <v>3502</v>
      </c>
      <c r="O153" s="23">
        <v>8854</v>
      </c>
      <c r="P153" s="23">
        <v>4141</v>
      </c>
      <c r="Q153" s="23">
        <v>2028</v>
      </c>
      <c r="R153" s="23">
        <v>1324</v>
      </c>
      <c r="S153" s="20">
        <v>406</v>
      </c>
      <c r="T153" s="23">
        <v>2554</v>
      </c>
      <c r="U153" s="21">
        <v>36514</v>
      </c>
    </row>
    <row r="154" spans="1:21" ht="16.5" customHeight="1" x14ac:dyDescent="0.25">
      <c r="A154" s="7"/>
      <c r="B154" s="7"/>
      <c r="C154" s="7" t="s">
        <v>453</v>
      </c>
      <c r="D154" s="7"/>
      <c r="E154" s="7"/>
      <c r="F154" s="7"/>
      <c r="G154" s="7"/>
      <c r="H154" s="7"/>
      <c r="I154" s="7"/>
      <c r="J154" s="7"/>
      <c r="K154" s="7"/>
      <c r="L154" s="9"/>
      <c r="M154" s="10"/>
      <c r="N154" s="10"/>
      <c r="O154" s="10"/>
      <c r="P154" s="10"/>
      <c r="Q154" s="10"/>
      <c r="R154" s="10"/>
      <c r="S154" s="10"/>
      <c r="T154" s="10"/>
      <c r="U154" s="10"/>
    </row>
    <row r="155" spans="1:21" ht="16.5" customHeight="1" x14ac:dyDescent="0.25">
      <c r="A155" s="7"/>
      <c r="B155" s="7"/>
      <c r="C155" s="7"/>
      <c r="D155" s="7" t="s">
        <v>630</v>
      </c>
      <c r="E155" s="7"/>
      <c r="F155" s="7"/>
      <c r="G155" s="7"/>
      <c r="H155" s="7"/>
      <c r="I155" s="7"/>
      <c r="J155" s="7"/>
      <c r="K155" s="7"/>
      <c r="L155" s="9" t="s">
        <v>317</v>
      </c>
      <c r="M155" s="18">
        <v>188403</v>
      </c>
      <c r="N155" s="18">
        <v>142805</v>
      </c>
      <c r="O155" s="18">
        <v>123138</v>
      </c>
      <c r="P155" s="21">
        <v>65855</v>
      </c>
      <c r="Q155" s="21">
        <v>40843</v>
      </c>
      <c r="R155" s="21">
        <v>12978</v>
      </c>
      <c r="S155" s="23">
        <v>9740</v>
      </c>
      <c r="T155" s="23">
        <v>8632</v>
      </c>
      <c r="U155" s="18">
        <v>592396</v>
      </c>
    </row>
    <row r="156" spans="1:21" ht="16.5" customHeight="1" x14ac:dyDescent="0.25">
      <c r="A156" s="7" t="s">
        <v>124</v>
      </c>
      <c r="B156" s="7"/>
      <c r="C156" s="7"/>
      <c r="D156" s="7"/>
      <c r="E156" s="7"/>
      <c r="F156" s="7"/>
      <c r="G156" s="7"/>
      <c r="H156" s="7"/>
      <c r="I156" s="7"/>
      <c r="J156" s="7"/>
      <c r="K156" s="7"/>
      <c r="L156" s="9"/>
      <c r="M156" s="10"/>
      <c r="N156" s="10"/>
      <c r="O156" s="10"/>
      <c r="P156" s="10"/>
      <c r="Q156" s="10"/>
      <c r="R156" s="10"/>
      <c r="S156" s="10"/>
      <c r="T156" s="10"/>
      <c r="U156" s="10"/>
    </row>
    <row r="157" spans="1:21" ht="16.5" customHeight="1" x14ac:dyDescent="0.25">
      <c r="A157" s="7"/>
      <c r="B157" s="7" t="s">
        <v>632</v>
      </c>
      <c r="C157" s="7"/>
      <c r="D157" s="7"/>
      <c r="E157" s="7"/>
      <c r="F157" s="7"/>
      <c r="G157" s="7"/>
      <c r="H157" s="7"/>
      <c r="I157" s="7"/>
      <c r="J157" s="7"/>
      <c r="K157" s="7"/>
      <c r="L157" s="9"/>
      <c r="M157" s="10"/>
      <c r="N157" s="10"/>
      <c r="O157" s="10"/>
      <c r="P157" s="10"/>
      <c r="Q157" s="10"/>
      <c r="R157" s="10"/>
      <c r="S157" s="10"/>
      <c r="T157" s="10"/>
      <c r="U157" s="10"/>
    </row>
    <row r="158" spans="1:21" ht="16.5" customHeight="1" x14ac:dyDescent="0.25">
      <c r="A158" s="7"/>
      <c r="B158" s="7"/>
      <c r="C158" s="7" t="s">
        <v>521</v>
      </c>
      <c r="D158" s="7"/>
      <c r="E158" s="7"/>
      <c r="F158" s="7"/>
      <c r="G158" s="7"/>
      <c r="H158" s="7"/>
      <c r="I158" s="7"/>
      <c r="J158" s="7"/>
      <c r="K158" s="7"/>
      <c r="L158" s="9"/>
      <c r="M158" s="10"/>
      <c r="N158" s="10"/>
      <c r="O158" s="10"/>
      <c r="P158" s="10"/>
      <c r="Q158" s="10"/>
      <c r="R158" s="10"/>
      <c r="S158" s="10"/>
      <c r="T158" s="10"/>
      <c r="U158" s="10"/>
    </row>
    <row r="159" spans="1:21" ht="16.5" customHeight="1" x14ac:dyDescent="0.25">
      <c r="A159" s="7"/>
      <c r="B159" s="7"/>
      <c r="C159" s="7"/>
      <c r="D159" s="7" t="s">
        <v>627</v>
      </c>
      <c r="E159" s="7"/>
      <c r="F159" s="7"/>
      <c r="G159" s="7"/>
      <c r="H159" s="7"/>
      <c r="I159" s="7"/>
      <c r="J159" s="7"/>
      <c r="K159" s="7"/>
      <c r="L159" s="9" t="s">
        <v>367</v>
      </c>
      <c r="M159" s="31">
        <v>4.7</v>
      </c>
      <c r="N159" s="31">
        <v>5.3</v>
      </c>
      <c r="O159" s="31">
        <v>4</v>
      </c>
      <c r="P159" s="31">
        <v>2.2999999999999998</v>
      </c>
      <c r="Q159" s="31">
        <v>7.2</v>
      </c>
      <c r="R159" s="31">
        <v>8.3000000000000007</v>
      </c>
      <c r="S159" s="31">
        <v>1.4</v>
      </c>
      <c r="T159" s="31" t="s">
        <v>110</v>
      </c>
      <c r="U159" s="31">
        <v>4.5999999999999996</v>
      </c>
    </row>
    <row r="160" spans="1:21" ht="16.5" customHeight="1" x14ac:dyDescent="0.25">
      <c r="A160" s="7"/>
      <c r="B160" s="7"/>
      <c r="C160" s="7"/>
      <c r="D160" s="7" t="s">
        <v>628</v>
      </c>
      <c r="E160" s="7"/>
      <c r="F160" s="7"/>
      <c r="G160" s="7"/>
      <c r="H160" s="7"/>
      <c r="I160" s="7"/>
      <c r="J160" s="7"/>
      <c r="K160" s="7"/>
      <c r="L160" s="9" t="s">
        <v>367</v>
      </c>
      <c r="M160" s="29">
        <v>158.1</v>
      </c>
      <c r="N160" s="29">
        <v>145.30000000000001</v>
      </c>
      <c r="O160" s="29">
        <v>135.80000000000001</v>
      </c>
      <c r="P160" s="32">
        <v>84.9</v>
      </c>
      <c r="Q160" s="29">
        <v>126.5</v>
      </c>
      <c r="R160" s="29">
        <v>135.1</v>
      </c>
      <c r="S160" s="32">
        <v>87.6</v>
      </c>
      <c r="T160" s="32">
        <v>85.5</v>
      </c>
      <c r="U160" s="29">
        <v>138.30000000000001</v>
      </c>
    </row>
    <row r="161" spans="1:21" ht="16.5" customHeight="1" x14ac:dyDescent="0.25">
      <c r="A161" s="7"/>
      <c r="B161" s="7"/>
      <c r="C161" s="7" t="s">
        <v>629</v>
      </c>
      <c r="D161" s="7"/>
      <c r="E161" s="7"/>
      <c r="F161" s="7"/>
      <c r="G161" s="7"/>
      <c r="H161" s="7"/>
      <c r="I161" s="7"/>
      <c r="J161" s="7"/>
      <c r="K161" s="7"/>
      <c r="L161" s="9"/>
      <c r="M161" s="10"/>
      <c r="N161" s="10"/>
      <c r="O161" s="10"/>
      <c r="P161" s="10"/>
      <c r="Q161" s="10"/>
      <c r="R161" s="10"/>
      <c r="S161" s="10"/>
      <c r="T161" s="10"/>
      <c r="U161" s="10"/>
    </row>
    <row r="162" spans="1:21" ht="16.5" customHeight="1" x14ac:dyDescent="0.25">
      <c r="A162" s="7"/>
      <c r="B162" s="7"/>
      <c r="C162" s="7"/>
      <c r="D162" s="7" t="s">
        <v>627</v>
      </c>
      <c r="E162" s="7"/>
      <c r="F162" s="7"/>
      <c r="G162" s="7"/>
      <c r="H162" s="7"/>
      <c r="I162" s="7"/>
      <c r="J162" s="7"/>
      <c r="K162" s="7"/>
      <c r="L162" s="9" t="s">
        <v>367</v>
      </c>
      <c r="M162" s="31">
        <v>6.6</v>
      </c>
      <c r="N162" s="31">
        <v>5.7</v>
      </c>
      <c r="O162" s="31">
        <v>5.6</v>
      </c>
      <c r="P162" s="32">
        <v>19.3</v>
      </c>
      <c r="Q162" s="31" t="s">
        <v>110</v>
      </c>
      <c r="R162" s="31" t="s">
        <v>110</v>
      </c>
      <c r="S162" s="31" t="s">
        <v>110</v>
      </c>
      <c r="T162" s="31">
        <v>3.9</v>
      </c>
      <c r="U162" s="31">
        <v>6.8</v>
      </c>
    </row>
    <row r="163" spans="1:21" ht="16.5" customHeight="1" x14ac:dyDescent="0.25">
      <c r="A163" s="7"/>
      <c r="B163" s="7"/>
      <c r="C163" s="7" t="s">
        <v>453</v>
      </c>
      <c r="D163" s="7"/>
      <c r="E163" s="7"/>
      <c r="F163" s="7"/>
      <c r="G163" s="7"/>
      <c r="H163" s="7"/>
      <c r="I163" s="7"/>
      <c r="J163" s="7"/>
      <c r="K163" s="7"/>
      <c r="L163" s="9"/>
      <c r="M163" s="10"/>
      <c r="N163" s="10"/>
      <c r="O163" s="10"/>
      <c r="P163" s="10"/>
      <c r="Q163" s="10"/>
      <c r="R163" s="10"/>
      <c r="S163" s="10"/>
      <c r="T163" s="10"/>
      <c r="U163" s="10"/>
    </row>
    <row r="164" spans="1:21" ht="16.5" customHeight="1" x14ac:dyDescent="0.25">
      <c r="A164" s="7"/>
      <c r="B164" s="7"/>
      <c r="C164" s="7"/>
      <c r="D164" s="7" t="s">
        <v>630</v>
      </c>
      <c r="E164" s="7"/>
      <c r="F164" s="7"/>
      <c r="G164" s="7"/>
      <c r="H164" s="7"/>
      <c r="I164" s="7"/>
      <c r="J164" s="7"/>
      <c r="K164" s="7"/>
      <c r="L164" s="9" t="s">
        <v>367</v>
      </c>
      <c r="M164" s="32">
        <v>38.200000000000003</v>
      </c>
      <c r="N164" s="32">
        <v>36.299999999999997</v>
      </c>
      <c r="O164" s="32">
        <v>31.1</v>
      </c>
      <c r="P164" s="32">
        <v>19.899999999999999</v>
      </c>
      <c r="Q164" s="32">
        <v>35.299999999999997</v>
      </c>
      <c r="R164" s="32">
        <v>38.5</v>
      </c>
      <c r="S164" s="32">
        <v>18.5</v>
      </c>
      <c r="T164" s="31">
        <v>9.3000000000000007</v>
      </c>
      <c r="U164" s="32">
        <v>33.299999999999997</v>
      </c>
    </row>
    <row r="165" spans="1:21" ht="16.5" customHeight="1" x14ac:dyDescent="0.25">
      <c r="A165" s="7" t="s">
        <v>125</v>
      </c>
      <c r="B165" s="7"/>
      <c r="C165" s="7"/>
      <c r="D165" s="7"/>
      <c r="E165" s="7"/>
      <c r="F165" s="7"/>
      <c r="G165" s="7"/>
      <c r="H165" s="7"/>
      <c r="I165" s="7"/>
      <c r="J165" s="7"/>
      <c r="K165" s="7"/>
      <c r="L165" s="9"/>
      <c r="M165" s="10"/>
      <c r="N165" s="10"/>
      <c r="O165" s="10"/>
      <c r="P165" s="10"/>
      <c r="Q165" s="10"/>
      <c r="R165" s="10"/>
      <c r="S165" s="10"/>
      <c r="T165" s="10"/>
      <c r="U165" s="10"/>
    </row>
    <row r="166" spans="1:21" ht="16.5" customHeight="1" x14ac:dyDescent="0.25">
      <c r="A166" s="7"/>
      <c r="B166" s="7" t="s">
        <v>626</v>
      </c>
      <c r="C166" s="7"/>
      <c r="D166" s="7"/>
      <c r="E166" s="7"/>
      <c r="F166" s="7"/>
      <c r="G166" s="7"/>
      <c r="H166" s="7"/>
      <c r="I166" s="7"/>
      <c r="J166" s="7"/>
      <c r="K166" s="7"/>
      <c r="L166" s="9"/>
      <c r="M166" s="10"/>
      <c r="N166" s="10"/>
      <c r="O166" s="10"/>
      <c r="P166" s="10"/>
      <c r="Q166" s="10"/>
      <c r="R166" s="10"/>
      <c r="S166" s="10"/>
      <c r="T166" s="10"/>
      <c r="U166" s="10"/>
    </row>
    <row r="167" spans="1:21" ht="16.5" customHeight="1" x14ac:dyDescent="0.25">
      <c r="A167" s="7"/>
      <c r="B167" s="7"/>
      <c r="C167" s="7" t="s">
        <v>521</v>
      </c>
      <c r="D167" s="7"/>
      <c r="E167" s="7"/>
      <c r="F167" s="7"/>
      <c r="G167" s="7"/>
      <c r="H167" s="7"/>
      <c r="I167" s="7"/>
      <c r="J167" s="7"/>
      <c r="K167" s="7"/>
      <c r="L167" s="9"/>
      <c r="M167" s="10"/>
      <c r="N167" s="10"/>
      <c r="O167" s="10"/>
      <c r="P167" s="10"/>
      <c r="Q167" s="10"/>
      <c r="R167" s="10"/>
      <c r="S167" s="10"/>
      <c r="T167" s="10"/>
      <c r="U167" s="10"/>
    </row>
    <row r="168" spans="1:21" ht="16.5" customHeight="1" x14ac:dyDescent="0.25">
      <c r="A168" s="7"/>
      <c r="B168" s="7"/>
      <c r="C168" s="7"/>
      <c r="D168" s="7" t="s">
        <v>627</v>
      </c>
      <c r="E168" s="7"/>
      <c r="F168" s="7"/>
      <c r="G168" s="7"/>
      <c r="H168" s="7"/>
      <c r="I168" s="7"/>
      <c r="J168" s="7"/>
      <c r="K168" s="7"/>
      <c r="L168" s="9" t="s">
        <v>317</v>
      </c>
      <c r="M168" s="34">
        <v>63</v>
      </c>
      <c r="N168" s="34">
        <v>55</v>
      </c>
      <c r="O168" s="34">
        <v>26</v>
      </c>
      <c r="P168" s="34">
        <v>13</v>
      </c>
      <c r="Q168" s="34">
        <v>11</v>
      </c>
      <c r="R168" s="16">
        <v>8</v>
      </c>
      <c r="S168" s="16" t="s">
        <v>110</v>
      </c>
      <c r="T168" s="16" t="s">
        <v>110</v>
      </c>
      <c r="U168" s="20">
        <v>176</v>
      </c>
    </row>
    <row r="169" spans="1:21" ht="16.5" customHeight="1" x14ac:dyDescent="0.25">
      <c r="A169" s="7"/>
      <c r="B169" s="7"/>
      <c r="C169" s="7"/>
      <c r="D169" s="7" t="s">
        <v>628</v>
      </c>
      <c r="E169" s="7"/>
      <c r="F169" s="7"/>
      <c r="G169" s="7"/>
      <c r="H169" s="7"/>
      <c r="I169" s="7"/>
      <c r="J169" s="7"/>
      <c r="K169" s="7"/>
      <c r="L169" s="9" t="s">
        <v>317</v>
      </c>
      <c r="M169" s="20">
        <v>625</v>
      </c>
      <c r="N169" s="20">
        <v>448</v>
      </c>
      <c r="O169" s="20">
        <v>303</v>
      </c>
      <c r="P169" s="20">
        <v>145</v>
      </c>
      <c r="Q169" s="20">
        <v>123</v>
      </c>
      <c r="R169" s="34">
        <v>59</v>
      </c>
      <c r="S169" s="34">
        <v>15</v>
      </c>
      <c r="T169" s="16">
        <v>5</v>
      </c>
      <c r="U169" s="23">
        <v>1723</v>
      </c>
    </row>
    <row r="170" spans="1:21" ht="16.5" customHeight="1" x14ac:dyDescent="0.25">
      <c r="A170" s="7"/>
      <c r="B170" s="7"/>
      <c r="C170" s="7" t="s">
        <v>629</v>
      </c>
      <c r="D170" s="7"/>
      <c r="E170" s="7"/>
      <c r="F170" s="7"/>
      <c r="G170" s="7"/>
      <c r="H170" s="7"/>
      <c r="I170" s="7"/>
      <c r="J170" s="7"/>
      <c r="K170" s="7"/>
      <c r="L170" s="9"/>
      <c r="M170" s="10"/>
      <c r="N170" s="10"/>
      <c r="O170" s="10"/>
      <c r="P170" s="10"/>
      <c r="Q170" s="10"/>
      <c r="R170" s="10"/>
      <c r="S170" s="10"/>
      <c r="T170" s="10"/>
      <c r="U170" s="10"/>
    </row>
    <row r="171" spans="1:21" ht="16.5" customHeight="1" x14ac:dyDescent="0.25">
      <c r="A171" s="7"/>
      <c r="B171" s="7"/>
      <c r="C171" s="7"/>
      <c r="D171" s="7" t="s">
        <v>627</v>
      </c>
      <c r="E171" s="7"/>
      <c r="F171" s="7"/>
      <c r="G171" s="7"/>
      <c r="H171" s="7"/>
      <c r="I171" s="7"/>
      <c r="J171" s="7"/>
      <c r="K171" s="7"/>
      <c r="L171" s="9" t="s">
        <v>317</v>
      </c>
      <c r="M171" s="16">
        <v>8</v>
      </c>
      <c r="N171" s="16">
        <v>3</v>
      </c>
      <c r="O171" s="16">
        <v>4</v>
      </c>
      <c r="P171" s="16">
        <v>5</v>
      </c>
      <c r="Q171" s="16" t="s">
        <v>110</v>
      </c>
      <c r="R171" s="16" t="s">
        <v>110</v>
      </c>
      <c r="S171" s="16" t="s">
        <v>110</v>
      </c>
      <c r="T171" s="16" t="s">
        <v>110</v>
      </c>
      <c r="U171" s="34">
        <v>20</v>
      </c>
    </row>
    <row r="172" spans="1:21" ht="16.5" customHeight="1" x14ac:dyDescent="0.25">
      <c r="A172" s="7"/>
      <c r="B172" s="7"/>
      <c r="C172" s="7" t="s">
        <v>453</v>
      </c>
      <c r="D172" s="7"/>
      <c r="E172" s="7"/>
      <c r="F172" s="7"/>
      <c r="G172" s="7"/>
      <c r="H172" s="7"/>
      <c r="I172" s="7"/>
      <c r="J172" s="7"/>
      <c r="K172" s="7"/>
      <c r="L172" s="9"/>
      <c r="M172" s="10"/>
      <c r="N172" s="10"/>
      <c r="O172" s="10"/>
      <c r="P172" s="10"/>
      <c r="Q172" s="10"/>
      <c r="R172" s="10"/>
      <c r="S172" s="10"/>
      <c r="T172" s="10"/>
      <c r="U172" s="10"/>
    </row>
    <row r="173" spans="1:21" ht="16.5" customHeight="1" x14ac:dyDescent="0.25">
      <c r="A173" s="7"/>
      <c r="B173" s="7"/>
      <c r="C173" s="7"/>
      <c r="D173" s="7" t="s">
        <v>630</v>
      </c>
      <c r="E173" s="7"/>
      <c r="F173" s="7"/>
      <c r="G173" s="7"/>
      <c r="H173" s="7"/>
      <c r="I173" s="7"/>
      <c r="J173" s="7"/>
      <c r="K173" s="7"/>
      <c r="L173" s="9" t="s">
        <v>317</v>
      </c>
      <c r="M173" s="20">
        <v>696</v>
      </c>
      <c r="N173" s="20">
        <v>506</v>
      </c>
      <c r="O173" s="20">
        <v>333</v>
      </c>
      <c r="P173" s="20">
        <v>163</v>
      </c>
      <c r="Q173" s="20">
        <v>134</v>
      </c>
      <c r="R173" s="34">
        <v>67</v>
      </c>
      <c r="S173" s="34">
        <v>15</v>
      </c>
      <c r="T173" s="16">
        <v>5</v>
      </c>
      <c r="U173" s="23">
        <v>1919</v>
      </c>
    </row>
    <row r="174" spans="1:21" ht="16.5" customHeight="1" x14ac:dyDescent="0.25">
      <c r="A174" s="7" t="s">
        <v>425</v>
      </c>
      <c r="B174" s="7"/>
      <c r="C174" s="7"/>
      <c r="D174" s="7"/>
      <c r="E174" s="7"/>
      <c r="F174" s="7"/>
      <c r="G174" s="7"/>
      <c r="H174" s="7"/>
      <c r="I174" s="7"/>
      <c r="J174" s="7"/>
      <c r="K174" s="7"/>
      <c r="L174" s="9"/>
      <c r="M174" s="10"/>
      <c r="N174" s="10"/>
      <c r="O174" s="10"/>
      <c r="P174" s="10"/>
      <c r="Q174" s="10"/>
      <c r="R174" s="10"/>
      <c r="S174" s="10"/>
      <c r="T174" s="10"/>
      <c r="U174" s="10"/>
    </row>
    <row r="175" spans="1:21" ht="16.5" customHeight="1" x14ac:dyDescent="0.25">
      <c r="A175" s="7"/>
      <c r="B175" s="7" t="s">
        <v>631</v>
      </c>
      <c r="C175" s="7"/>
      <c r="D175" s="7"/>
      <c r="E175" s="7"/>
      <c r="F175" s="7"/>
      <c r="G175" s="7"/>
      <c r="H175" s="7"/>
      <c r="I175" s="7"/>
      <c r="J175" s="7"/>
      <c r="K175" s="7"/>
      <c r="L175" s="9"/>
      <c r="M175" s="10"/>
      <c r="N175" s="10"/>
      <c r="O175" s="10"/>
      <c r="P175" s="10"/>
      <c r="Q175" s="10"/>
      <c r="R175" s="10"/>
      <c r="S175" s="10"/>
      <c r="T175" s="10"/>
      <c r="U175" s="10"/>
    </row>
    <row r="176" spans="1:21" ht="16.5" customHeight="1" x14ac:dyDescent="0.25">
      <c r="A176" s="7"/>
      <c r="B176" s="7"/>
      <c r="C176" s="7" t="s">
        <v>521</v>
      </c>
      <c r="D176" s="7"/>
      <c r="E176" s="7"/>
      <c r="F176" s="7"/>
      <c r="G176" s="7"/>
      <c r="H176" s="7"/>
      <c r="I176" s="7"/>
      <c r="J176" s="7"/>
      <c r="K176" s="7"/>
      <c r="L176" s="9"/>
      <c r="M176" s="10"/>
      <c r="N176" s="10"/>
      <c r="O176" s="10"/>
      <c r="P176" s="10"/>
      <c r="Q176" s="10"/>
      <c r="R176" s="10"/>
      <c r="S176" s="10"/>
      <c r="T176" s="10"/>
      <c r="U176" s="10"/>
    </row>
    <row r="177" spans="1:21" ht="16.5" customHeight="1" x14ac:dyDescent="0.25">
      <c r="A177" s="7"/>
      <c r="B177" s="7"/>
      <c r="C177" s="7"/>
      <c r="D177" s="7" t="s">
        <v>627</v>
      </c>
      <c r="E177" s="7"/>
      <c r="F177" s="7"/>
      <c r="G177" s="7"/>
      <c r="H177" s="7"/>
      <c r="I177" s="7"/>
      <c r="J177" s="7"/>
      <c r="K177" s="7"/>
      <c r="L177" s="9" t="s">
        <v>317</v>
      </c>
      <c r="M177" s="18">
        <v>129904</v>
      </c>
      <c r="N177" s="18">
        <v>104402</v>
      </c>
      <c r="O177" s="21">
        <v>86772</v>
      </c>
      <c r="P177" s="21">
        <v>47271</v>
      </c>
      <c r="Q177" s="21">
        <v>28514</v>
      </c>
      <c r="R177" s="23">
        <v>8357</v>
      </c>
      <c r="S177" s="23">
        <v>7191</v>
      </c>
      <c r="T177" s="23">
        <v>5158</v>
      </c>
      <c r="U177" s="18">
        <v>417568</v>
      </c>
    </row>
    <row r="178" spans="1:21" ht="16.5" customHeight="1" x14ac:dyDescent="0.25">
      <c r="A178" s="7"/>
      <c r="B178" s="7"/>
      <c r="C178" s="7"/>
      <c r="D178" s="7" t="s">
        <v>628</v>
      </c>
      <c r="E178" s="7"/>
      <c r="F178" s="7"/>
      <c r="G178" s="7"/>
      <c r="H178" s="7"/>
      <c r="I178" s="7"/>
      <c r="J178" s="7"/>
      <c r="K178" s="7"/>
      <c r="L178" s="9" t="s">
        <v>317</v>
      </c>
      <c r="M178" s="21">
        <v>40243</v>
      </c>
      <c r="N178" s="21">
        <v>30888</v>
      </c>
      <c r="O178" s="21">
        <v>24723</v>
      </c>
      <c r="P178" s="21">
        <v>12898</v>
      </c>
      <c r="Q178" s="23">
        <v>9593</v>
      </c>
      <c r="R178" s="23">
        <v>3155</v>
      </c>
      <c r="S178" s="23">
        <v>1906</v>
      </c>
      <c r="T178" s="20">
        <v>818</v>
      </c>
      <c r="U178" s="18">
        <v>124225</v>
      </c>
    </row>
    <row r="179" spans="1:21" ht="16.5" customHeight="1" x14ac:dyDescent="0.25">
      <c r="A179" s="7"/>
      <c r="B179" s="7"/>
      <c r="C179" s="7" t="s">
        <v>629</v>
      </c>
      <c r="D179" s="7"/>
      <c r="E179" s="7"/>
      <c r="F179" s="7"/>
      <c r="G179" s="7"/>
      <c r="H179" s="7"/>
      <c r="I179" s="7"/>
      <c r="J179" s="7"/>
      <c r="K179" s="7"/>
      <c r="L179" s="9"/>
      <c r="M179" s="10"/>
      <c r="N179" s="10"/>
      <c r="O179" s="10"/>
      <c r="P179" s="10"/>
      <c r="Q179" s="10"/>
      <c r="R179" s="10"/>
      <c r="S179" s="10"/>
      <c r="T179" s="10"/>
      <c r="U179" s="10"/>
    </row>
    <row r="180" spans="1:21" ht="16.5" customHeight="1" x14ac:dyDescent="0.25">
      <c r="A180" s="7"/>
      <c r="B180" s="7"/>
      <c r="C180" s="7"/>
      <c r="D180" s="7" t="s">
        <v>627</v>
      </c>
      <c r="E180" s="7"/>
      <c r="F180" s="7"/>
      <c r="G180" s="7"/>
      <c r="H180" s="7"/>
      <c r="I180" s="7"/>
      <c r="J180" s="7"/>
      <c r="K180" s="7"/>
      <c r="L180" s="9" t="s">
        <v>317</v>
      </c>
      <c r="M180" s="21">
        <v>13191</v>
      </c>
      <c r="N180" s="23">
        <v>3352</v>
      </c>
      <c r="O180" s="23">
        <v>8489</v>
      </c>
      <c r="P180" s="23">
        <v>4016</v>
      </c>
      <c r="Q180" s="23">
        <v>1950</v>
      </c>
      <c r="R180" s="23">
        <v>1270</v>
      </c>
      <c r="S180" s="20">
        <v>388</v>
      </c>
      <c r="T180" s="23">
        <v>2491</v>
      </c>
      <c r="U180" s="21">
        <v>35148</v>
      </c>
    </row>
    <row r="181" spans="1:21" ht="16.5" customHeight="1" x14ac:dyDescent="0.25">
      <c r="A181" s="7"/>
      <c r="B181" s="7"/>
      <c r="C181" s="7" t="s">
        <v>453</v>
      </c>
      <c r="D181" s="7"/>
      <c r="E181" s="7"/>
      <c r="F181" s="7"/>
      <c r="G181" s="7"/>
      <c r="H181" s="7"/>
      <c r="I181" s="7"/>
      <c r="J181" s="7"/>
      <c r="K181" s="7"/>
      <c r="L181" s="9"/>
      <c r="M181" s="10"/>
      <c r="N181" s="10"/>
      <c r="O181" s="10"/>
      <c r="P181" s="10"/>
      <c r="Q181" s="10"/>
      <c r="R181" s="10"/>
      <c r="S181" s="10"/>
      <c r="T181" s="10"/>
      <c r="U181" s="10"/>
    </row>
    <row r="182" spans="1:21" ht="16.5" customHeight="1" x14ac:dyDescent="0.25">
      <c r="A182" s="7"/>
      <c r="B182" s="7"/>
      <c r="C182" s="7"/>
      <c r="D182" s="7" t="s">
        <v>630</v>
      </c>
      <c r="E182" s="7"/>
      <c r="F182" s="7"/>
      <c r="G182" s="7"/>
      <c r="H182" s="7"/>
      <c r="I182" s="7"/>
      <c r="J182" s="7"/>
      <c r="K182" s="7"/>
      <c r="L182" s="9" t="s">
        <v>317</v>
      </c>
      <c r="M182" s="18">
        <v>183338</v>
      </c>
      <c r="N182" s="18">
        <v>138642</v>
      </c>
      <c r="O182" s="18">
        <v>119984</v>
      </c>
      <c r="P182" s="21">
        <v>64185</v>
      </c>
      <c r="Q182" s="21">
        <v>40057</v>
      </c>
      <c r="R182" s="21">
        <v>12782</v>
      </c>
      <c r="S182" s="23">
        <v>9486</v>
      </c>
      <c r="T182" s="23">
        <v>8466</v>
      </c>
      <c r="U182" s="18">
        <v>576941</v>
      </c>
    </row>
    <row r="183" spans="1:21" ht="16.5" customHeight="1" x14ac:dyDescent="0.25">
      <c r="A183" s="7" t="s">
        <v>125</v>
      </c>
      <c r="B183" s="7"/>
      <c r="C183" s="7"/>
      <c r="D183" s="7"/>
      <c r="E183" s="7"/>
      <c r="F183" s="7"/>
      <c r="G183" s="7"/>
      <c r="H183" s="7"/>
      <c r="I183" s="7"/>
      <c r="J183" s="7"/>
      <c r="K183" s="7"/>
      <c r="L183" s="9"/>
      <c r="M183" s="10"/>
      <c r="N183" s="10"/>
      <c r="O183" s="10"/>
      <c r="P183" s="10"/>
      <c r="Q183" s="10"/>
      <c r="R183" s="10"/>
      <c r="S183" s="10"/>
      <c r="T183" s="10"/>
      <c r="U183" s="10"/>
    </row>
    <row r="184" spans="1:21" ht="16.5" customHeight="1" x14ac:dyDescent="0.25">
      <c r="A184" s="7"/>
      <c r="B184" s="7" t="s">
        <v>632</v>
      </c>
      <c r="C184" s="7"/>
      <c r="D184" s="7"/>
      <c r="E184" s="7"/>
      <c r="F184" s="7"/>
      <c r="G184" s="7"/>
      <c r="H184" s="7"/>
      <c r="I184" s="7"/>
      <c r="J184" s="7"/>
      <c r="K184" s="7"/>
      <c r="L184" s="9"/>
      <c r="M184" s="10"/>
      <c r="N184" s="10"/>
      <c r="O184" s="10"/>
      <c r="P184" s="10"/>
      <c r="Q184" s="10"/>
      <c r="R184" s="10"/>
      <c r="S184" s="10"/>
      <c r="T184" s="10"/>
      <c r="U184" s="10"/>
    </row>
    <row r="185" spans="1:21" ht="16.5" customHeight="1" x14ac:dyDescent="0.25">
      <c r="A185" s="7"/>
      <c r="B185" s="7"/>
      <c r="C185" s="7" t="s">
        <v>521</v>
      </c>
      <c r="D185" s="7"/>
      <c r="E185" s="7"/>
      <c r="F185" s="7"/>
      <c r="G185" s="7"/>
      <c r="H185" s="7"/>
      <c r="I185" s="7"/>
      <c r="J185" s="7"/>
      <c r="K185" s="7"/>
      <c r="L185" s="9"/>
      <c r="M185" s="10"/>
      <c r="N185" s="10"/>
      <c r="O185" s="10"/>
      <c r="P185" s="10"/>
      <c r="Q185" s="10"/>
      <c r="R185" s="10"/>
      <c r="S185" s="10"/>
      <c r="T185" s="10"/>
      <c r="U185" s="10"/>
    </row>
    <row r="186" spans="1:21" ht="16.5" customHeight="1" x14ac:dyDescent="0.25">
      <c r="A186" s="7"/>
      <c r="B186" s="7"/>
      <c r="C186" s="7"/>
      <c r="D186" s="7" t="s">
        <v>627</v>
      </c>
      <c r="E186" s="7"/>
      <c r="F186" s="7"/>
      <c r="G186" s="7"/>
      <c r="H186" s="7"/>
      <c r="I186" s="7"/>
      <c r="J186" s="7"/>
      <c r="K186" s="7"/>
      <c r="L186" s="9" t="s">
        <v>367</v>
      </c>
      <c r="M186" s="31">
        <v>4.8</v>
      </c>
      <c r="N186" s="31">
        <v>5.3</v>
      </c>
      <c r="O186" s="31">
        <v>3</v>
      </c>
      <c r="P186" s="31">
        <v>2.8</v>
      </c>
      <c r="Q186" s="31">
        <v>3.9</v>
      </c>
      <c r="R186" s="31">
        <v>9.6</v>
      </c>
      <c r="S186" s="31" t="s">
        <v>110</v>
      </c>
      <c r="T186" s="31" t="s">
        <v>110</v>
      </c>
      <c r="U186" s="31">
        <v>4.2</v>
      </c>
    </row>
    <row r="187" spans="1:21" ht="16.5" customHeight="1" x14ac:dyDescent="0.25">
      <c r="A187" s="7"/>
      <c r="B187" s="7"/>
      <c r="C187" s="7"/>
      <c r="D187" s="7" t="s">
        <v>628</v>
      </c>
      <c r="E187" s="7"/>
      <c r="F187" s="7"/>
      <c r="G187" s="7"/>
      <c r="H187" s="7"/>
      <c r="I187" s="7"/>
      <c r="J187" s="7"/>
      <c r="K187" s="7"/>
      <c r="L187" s="9" t="s">
        <v>367</v>
      </c>
      <c r="M187" s="29">
        <v>155.30000000000001</v>
      </c>
      <c r="N187" s="29">
        <v>145</v>
      </c>
      <c r="O187" s="29">
        <v>122.6</v>
      </c>
      <c r="P187" s="29">
        <v>112.4</v>
      </c>
      <c r="Q187" s="29">
        <v>128.19999999999999</v>
      </c>
      <c r="R187" s="29">
        <v>187</v>
      </c>
      <c r="S187" s="32">
        <v>78.7</v>
      </c>
      <c r="T187" s="32">
        <v>61.2</v>
      </c>
      <c r="U187" s="29">
        <v>138.69999999999999</v>
      </c>
    </row>
    <row r="188" spans="1:21" ht="16.5" customHeight="1" x14ac:dyDescent="0.25">
      <c r="A188" s="7"/>
      <c r="B188" s="7"/>
      <c r="C188" s="7" t="s">
        <v>629</v>
      </c>
      <c r="D188" s="7"/>
      <c r="E188" s="7"/>
      <c r="F188" s="7"/>
      <c r="G188" s="7"/>
      <c r="H188" s="7"/>
      <c r="I188" s="7"/>
      <c r="J188" s="7"/>
      <c r="K188" s="7"/>
      <c r="L188" s="9"/>
      <c r="M188" s="10"/>
      <c r="N188" s="10"/>
      <c r="O188" s="10"/>
      <c r="P188" s="10"/>
      <c r="Q188" s="10"/>
      <c r="R188" s="10"/>
      <c r="S188" s="10"/>
      <c r="T188" s="10"/>
      <c r="U188" s="10"/>
    </row>
    <row r="189" spans="1:21" ht="16.5" customHeight="1" x14ac:dyDescent="0.25">
      <c r="A189" s="7"/>
      <c r="B189" s="7"/>
      <c r="C189" s="7"/>
      <c r="D189" s="7" t="s">
        <v>627</v>
      </c>
      <c r="E189" s="7"/>
      <c r="F189" s="7"/>
      <c r="G189" s="7"/>
      <c r="H189" s="7"/>
      <c r="I189" s="7"/>
      <c r="J189" s="7"/>
      <c r="K189" s="7"/>
      <c r="L189" s="9" t="s">
        <v>367</v>
      </c>
      <c r="M189" s="31">
        <v>6.1</v>
      </c>
      <c r="N189" s="31">
        <v>8.9</v>
      </c>
      <c r="O189" s="31">
        <v>4.7</v>
      </c>
      <c r="P189" s="32">
        <v>12.4</v>
      </c>
      <c r="Q189" s="31" t="s">
        <v>110</v>
      </c>
      <c r="R189" s="31" t="s">
        <v>110</v>
      </c>
      <c r="S189" s="31" t="s">
        <v>110</v>
      </c>
      <c r="T189" s="31" t="s">
        <v>110</v>
      </c>
      <c r="U189" s="31">
        <v>5.7</v>
      </c>
    </row>
    <row r="190" spans="1:21" ht="16.5" customHeight="1" x14ac:dyDescent="0.25">
      <c r="A190" s="7"/>
      <c r="B190" s="7"/>
      <c r="C190" s="7" t="s">
        <v>453</v>
      </c>
      <c r="D190" s="7"/>
      <c r="E190" s="7"/>
      <c r="F190" s="7"/>
      <c r="G190" s="7"/>
      <c r="H190" s="7"/>
      <c r="I190" s="7"/>
      <c r="J190" s="7"/>
      <c r="K190" s="7"/>
      <c r="L190" s="9"/>
      <c r="M190" s="10"/>
      <c r="N190" s="10"/>
      <c r="O190" s="10"/>
      <c r="P190" s="10"/>
      <c r="Q190" s="10"/>
      <c r="R190" s="10"/>
      <c r="S190" s="10"/>
      <c r="T190" s="10"/>
      <c r="U190" s="10"/>
    </row>
    <row r="191" spans="1:21" ht="16.5" customHeight="1" x14ac:dyDescent="0.25">
      <c r="A191" s="7"/>
      <c r="B191" s="7"/>
      <c r="C191" s="7"/>
      <c r="D191" s="7" t="s">
        <v>630</v>
      </c>
      <c r="E191" s="7"/>
      <c r="F191" s="7"/>
      <c r="G191" s="7"/>
      <c r="H191" s="7"/>
      <c r="I191" s="7"/>
      <c r="J191" s="7"/>
      <c r="K191" s="7"/>
      <c r="L191" s="9" t="s">
        <v>367</v>
      </c>
      <c r="M191" s="32">
        <v>38</v>
      </c>
      <c r="N191" s="32">
        <v>36.5</v>
      </c>
      <c r="O191" s="32">
        <v>27.8</v>
      </c>
      <c r="P191" s="32">
        <v>25.4</v>
      </c>
      <c r="Q191" s="32">
        <v>33.5</v>
      </c>
      <c r="R191" s="32">
        <v>52.4</v>
      </c>
      <c r="S191" s="32">
        <v>15.8</v>
      </c>
      <c r="T191" s="31">
        <v>5.9</v>
      </c>
      <c r="U191" s="32">
        <v>33.299999999999997</v>
      </c>
    </row>
    <row r="192" spans="1:21" ht="16.5" customHeight="1" x14ac:dyDescent="0.25">
      <c r="A192" s="7" t="s">
        <v>126</v>
      </c>
      <c r="B192" s="7"/>
      <c r="C192" s="7"/>
      <c r="D192" s="7"/>
      <c r="E192" s="7"/>
      <c r="F192" s="7"/>
      <c r="G192" s="7"/>
      <c r="H192" s="7"/>
      <c r="I192" s="7"/>
      <c r="J192" s="7"/>
      <c r="K192" s="7"/>
      <c r="L192" s="9"/>
      <c r="M192" s="10"/>
      <c r="N192" s="10"/>
      <c r="O192" s="10"/>
      <c r="P192" s="10"/>
      <c r="Q192" s="10"/>
      <c r="R192" s="10"/>
      <c r="S192" s="10"/>
      <c r="T192" s="10"/>
      <c r="U192" s="10"/>
    </row>
    <row r="193" spans="1:21" ht="16.5" customHeight="1" x14ac:dyDescent="0.25">
      <c r="A193" s="7"/>
      <c r="B193" s="7" t="s">
        <v>626</v>
      </c>
      <c r="C193" s="7"/>
      <c r="D193" s="7"/>
      <c r="E193" s="7"/>
      <c r="F193" s="7"/>
      <c r="G193" s="7"/>
      <c r="H193" s="7"/>
      <c r="I193" s="7"/>
      <c r="J193" s="7"/>
      <c r="K193" s="7"/>
      <c r="L193" s="9"/>
      <c r="M193" s="10"/>
      <c r="N193" s="10"/>
      <c r="O193" s="10"/>
      <c r="P193" s="10"/>
      <c r="Q193" s="10"/>
      <c r="R193" s="10"/>
      <c r="S193" s="10"/>
      <c r="T193" s="10"/>
      <c r="U193" s="10"/>
    </row>
    <row r="194" spans="1:21" ht="16.5" customHeight="1" x14ac:dyDescent="0.25">
      <c r="A194" s="7"/>
      <c r="B194" s="7"/>
      <c r="C194" s="7" t="s">
        <v>521</v>
      </c>
      <c r="D194" s="7"/>
      <c r="E194" s="7"/>
      <c r="F194" s="7"/>
      <c r="G194" s="7"/>
      <c r="H194" s="7"/>
      <c r="I194" s="7"/>
      <c r="J194" s="7"/>
      <c r="K194" s="7"/>
      <c r="L194" s="9"/>
      <c r="M194" s="10"/>
      <c r="N194" s="10"/>
      <c r="O194" s="10"/>
      <c r="P194" s="10"/>
      <c r="Q194" s="10"/>
      <c r="R194" s="10"/>
      <c r="S194" s="10"/>
      <c r="T194" s="10"/>
      <c r="U194" s="10"/>
    </row>
    <row r="195" spans="1:21" ht="16.5" customHeight="1" x14ac:dyDescent="0.25">
      <c r="A195" s="7"/>
      <c r="B195" s="7"/>
      <c r="C195" s="7"/>
      <c r="D195" s="7" t="s">
        <v>627</v>
      </c>
      <c r="E195" s="7"/>
      <c r="F195" s="7"/>
      <c r="G195" s="7"/>
      <c r="H195" s="7"/>
      <c r="I195" s="7"/>
      <c r="J195" s="7"/>
      <c r="K195" s="7"/>
      <c r="L195" s="9" t="s">
        <v>317</v>
      </c>
      <c r="M195" s="34">
        <v>76</v>
      </c>
      <c r="N195" s="34">
        <v>63</v>
      </c>
      <c r="O195" s="34">
        <v>26</v>
      </c>
      <c r="P195" s="16">
        <v>8</v>
      </c>
      <c r="Q195" s="34">
        <v>19</v>
      </c>
      <c r="R195" s="17" t="s">
        <v>337</v>
      </c>
      <c r="S195" s="16" t="s">
        <v>110</v>
      </c>
      <c r="T195" s="17" t="s">
        <v>337</v>
      </c>
      <c r="U195" s="20">
        <v>195</v>
      </c>
    </row>
    <row r="196" spans="1:21" ht="16.5" customHeight="1" x14ac:dyDescent="0.25">
      <c r="A196" s="7"/>
      <c r="B196" s="7"/>
      <c r="C196" s="7"/>
      <c r="D196" s="7" t="s">
        <v>628</v>
      </c>
      <c r="E196" s="7"/>
      <c r="F196" s="7"/>
      <c r="G196" s="7"/>
      <c r="H196" s="7"/>
      <c r="I196" s="7"/>
      <c r="J196" s="7"/>
      <c r="K196" s="7"/>
      <c r="L196" s="9" t="s">
        <v>317</v>
      </c>
      <c r="M196" s="20">
        <v>683</v>
      </c>
      <c r="N196" s="20">
        <v>487</v>
      </c>
      <c r="O196" s="20">
        <v>345</v>
      </c>
      <c r="P196" s="20">
        <v>160</v>
      </c>
      <c r="Q196" s="20">
        <v>148</v>
      </c>
      <c r="R196" s="17" t="s">
        <v>633</v>
      </c>
      <c r="S196" s="34">
        <v>15</v>
      </c>
      <c r="T196" s="17" t="s">
        <v>337</v>
      </c>
      <c r="U196" s="23">
        <v>1912</v>
      </c>
    </row>
    <row r="197" spans="1:21" ht="16.5" customHeight="1" x14ac:dyDescent="0.25">
      <c r="A197" s="7"/>
      <c r="B197" s="7"/>
      <c r="C197" s="7" t="s">
        <v>629</v>
      </c>
      <c r="D197" s="7"/>
      <c r="E197" s="7"/>
      <c r="F197" s="7"/>
      <c r="G197" s="7"/>
      <c r="H197" s="7"/>
      <c r="I197" s="7"/>
      <c r="J197" s="7"/>
      <c r="K197" s="7"/>
      <c r="L197" s="9"/>
      <c r="M197" s="10"/>
      <c r="N197" s="10"/>
      <c r="O197" s="10"/>
      <c r="P197" s="10"/>
      <c r="Q197" s="10"/>
      <c r="R197" s="10"/>
      <c r="S197" s="10"/>
      <c r="T197" s="10"/>
      <c r="U197" s="10"/>
    </row>
    <row r="198" spans="1:21" ht="16.5" customHeight="1" x14ac:dyDescent="0.25">
      <c r="A198" s="7"/>
      <c r="B198" s="7"/>
      <c r="C198" s="7"/>
      <c r="D198" s="7" t="s">
        <v>627</v>
      </c>
      <c r="E198" s="7"/>
      <c r="F198" s="7"/>
      <c r="G198" s="7"/>
      <c r="H198" s="7"/>
      <c r="I198" s="7"/>
      <c r="J198" s="7"/>
      <c r="K198" s="7"/>
      <c r="L198" s="9" t="s">
        <v>317</v>
      </c>
      <c r="M198" s="34">
        <v>15</v>
      </c>
      <c r="N198" s="16" t="s">
        <v>110</v>
      </c>
      <c r="O198" s="16">
        <v>6</v>
      </c>
      <c r="P198" s="34">
        <v>15</v>
      </c>
      <c r="Q198" s="16" t="s">
        <v>110</v>
      </c>
      <c r="R198" s="17" t="s">
        <v>337</v>
      </c>
      <c r="S198" s="16" t="s">
        <v>110</v>
      </c>
      <c r="T198" s="17" t="s">
        <v>337</v>
      </c>
      <c r="U198" s="34">
        <v>37</v>
      </c>
    </row>
    <row r="199" spans="1:21" ht="16.5" customHeight="1" x14ac:dyDescent="0.25">
      <c r="A199" s="7"/>
      <c r="B199" s="7"/>
      <c r="C199" s="7" t="s">
        <v>453</v>
      </c>
      <c r="D199" s="7"/>
      <c r="E199" s="7"/>
      <c r="F199" s="7"/>
      <c r="G199" s="7"/>
      <c r="H199" s="7"/>
      <c r="I199" s="7"/>
      <c r="J199" s="7"/>
      <c r="K199" s="7"/>
      <c r="L199" s="9"/>
      <c r="M199" s="10"/>
      <c r="N199" s="10"/>
      <c r="O199" s="10"/>
      <c r="P199" s="10"/>
      <c r="Q199" s="10"/>
      <c r="R199" s="10"/>
      <c r="S199" s="10"/>
      <c r="T199" s="10"/>
      <c r="U199" s="10"/>
    </row>
    <row r="200" spans="1:21" ht="16.5" customHeight="1" x14ac:dyDescent="0.25">
      <c r="A200" s="7"/>
      <c r="B200" s="7"/>
      <c r="C200" s="7"/>
      <c r="D200" s="7" t="s">
        <v>630</v>
      </c>
      <c r="E200" s="7"/>
      <c r="F200" s="7"/>
      <c r="G200" s="7"/>
      <c r="H200" s="7"/>
      <c r="I200" s="7"/>
      <c r="J200" s="7"/>
      <c r="K200" s="7"/>
      <c r="L200" s="9" t="s">
        <v>317</v>
      </c>
      <c r="M200" s="20">
        <v>774</v>
      </c>
      <c r="N200" s="20">
        <v>550</v>
      </c>
      <c r="O200" s="20">
        <v>377</v>
      </c>
      <c r="P200" s="20">
        <v>183</v>
      </c>
      <c r="Q200" s="20">
        <v>167</v>
      </c>
      <c r="R200" s="34">
        <v>71</v>
      </c>
      <c r="S200" s="34">
        <v>15</v>
      </c>
      <c r="T200" s="16">
        <v>7</v>
      </c>
      <c r="U200" s="23">
        <v>2144</v>
      </c>
    </row>
    <row r="201" spans="1:21" ht="16.5" customHeight="1" x14ac:dyDescent="0.25">
      <c r="A201" s="7" t="s">
        <v>426</v>
      </c>
      <c r="B201" s="7"/>
      <c r="C201" s="7"/>
      <c r="D201" s="7"/>
      <c r="E201" s="7"/>
      <c r="F201" s="7"/>
      <c r="G201" s="7"/>
      <c r="H201" s="7"/>
      <c r="I201" s="7"/>
      <c r="J201" s="7"/>
      <c r="K201" s="7"/>
      <c r="L201" s="9"/>
      <c r="M201" s="10"/>
      <c r="N201" s="10"/>
      <c r="O201" s="10"/>
      <c r="P201" s="10"/>
      <c r="Q201" s="10"/>
      <c r="R201" s="10"/>
      <c r="S201" s="10"/>
      <c r="T201" s="10"/>
      <c r="U201" s="10"/>
    </row>
    <row r="202" spans="1:21" ht="16.5" customHeight="1" x14ac:dyDescent="0.25">
      <c r="A202" s="7"/>
      <c r="B202" s="7" t="s">
        <v>631</v>
      </c>
      <c r="C202" s="7"/>
      <c r="D202" s="7"/>
      <c r="E202" s="7"/>
      <c r="F202" s="7"/>
      <c r="G202" s="7"/>
      <c r="H202" s="7"/>
      <c r="I202" s="7"/>
      <c r="J202" s="7"/>
      <c r="K202" s="7"/>
      <c r="L202" s="9"/>
      <c r="M202" s="10"/>
      <c r="N202" s="10"/>
      <c r="O202" s="10"/>
      <c r="P202" s="10"/>
      <c r="Q202" s="10"/>
      <c r="R202" s="10"/>
      <c r="S202" s="10"/>
      <c r="T202" s="10"/>
      <c r="U202" s="10"/>
    </row>
    <row r="203" spans="1:21" ht="16.5" customHeight="1" x14ac:dyDescent="0.25">
      <c r="A203" s="7"/>
      <c r="B203" s="7"/>
      <c r="C203" s="7" t="s">
        <v>521</v>
      </c>
      <c r="D203" s="7"/>
      <c r="E203" s="7"/>
      <c r="F203" s="7"/>
      <c r="G203" s="7"/>
      <c r="H203" s="7"/>
      <c r="I203" s="7"/>
      <c r="J203" s="7"/>
      <c r="K203" s="7"/>
      <c r="L203" s="9"/>
      <c r="M203" s="10"/>
      <c r="N203" s="10"/>
      <c r="O203" s="10"/>
      <c r="P203" s="10"/>
      <c r="Q203" s="10"/>
      <c r="R203" s="10"/>
      <c r="S203" s="10"/>
      <c r="T203" s="10"/>
      <c r="U203" s="10"/>
    </row>
    <row r="204" spans="1:21" ht="16.5" customHeight="1" x14ac:dyDescent="0.25">
      <c r="A204" s="7"/>
      <c r="B204" s="7"/>
      <c r="C204" s="7"/>
      <c r="D204" s="7" t="s">
        <v>627</v>
      </c>
      <c r="E204" s="7"/>
      <c r="F204" s="7"/>
      <c r="G204" s="7"/>
      <c r="H204" s="7"/>
      <c r="I204" s="7"/>
      <c r="J204" s="7"/>
      <c r="K204" s="7"/>
      <c r="L204" s="9" t="s">
        <v>317</v>
      </c>
      <c r="M204" s="18">
        <v>126122</v>
      </c>
      <c r="N204" s="18">
        <v>100894</v>
      </c>
      <c r="O204" s="21">
        <v>84191</v>
      </c>
      <c r="P204" s="21">
        <v>45812</v>
      </c>
      <c r="Q204" s="21">
        <v>27878</v>
      </c>
      <c r="R204" s="23">
        <v>8254</v>
      </c>
      <c r="S204" s="23">
        <v>7006</v>
      </c>
      <c r="T204" s="23">
        <v>5051</v>
      </c>
      <c r="U204" s="18">
        <v>405207</v>
      </c>
    </row>
    <row r="205" spans="1:21" ht="16.5" customHeight="1" x14ac:dyDescent="0.25">
      <c r="A205" s="7"/>
      <c r="B205" s="7"/>
      <c r="C205" s="7"/>
      <c r="D205" s="7" t="s">
        <v>628</v>
      </c>
      <c r="E205" s="7"/>
      <c r="F205" s="7"/>
      <c r="G205" s="7"/>
      <c r="H205" s="7"/>
      <c r="I205" s="7"/>
      <c r="J205" s="7"/>
      <c r="K205" s="7"/>
      <c r="L205" s="9" t="s">
        <v>317</v>
      </c>
      <c r="M205" s="21">
        <v>39378</v>
      </c>
      <c r="N205" s="21">
        <v>30115</v>
      </c>
      <c r="O205" s="21">
        <v>24171</v>
      </c>
      <c r="P205" s="21">
        <v>12591</v>
      </c>
      <c r="Q205" s="23">
        <v>9441</v>
      </c>
      <c r="R205" s="23">
        <v>3110</v>
      </c>
      <c r="S205" s="23">
        <v>1872</v>
      </c>
      <c r="T205" s="20">
        <v>816</v>
      </c>
      <c r="U205" s="18">
        <v>121494</v>
      </c>
    </row>
    <row r="206" spans="1:21" ht="16.5" customHeight="1" x14ac:dyDescent="0.25">
      <c r="A206" s="7"/>
      <c r="B206" s="7"/>
      <c r="C206" s="7" t="s">
        <v>629</v>
      </c>
      <c r="D206" s="7"/>
      <c r="E206" s="7"/>
      <c r="F206" s="7"/>
      <c r="G206" s="7"/>
      <c r="H206" s="7"/>
      <c r="I206" s="7"/>
      <c r="J206" s="7"/>
      <c r="K206" s="7"/>
      <c r="L206" s="9"/>
      <c r="M206" s="10"/>
      <c r="N206" s="10"/>
      <c r="O206" s="10"/>
      <c r="P206" s="10"/>
      <c r="Q206" s="10"/>
      <c r="R206" s="10"/>
      <c r="S206" s="10"/>
      <c r="T206" s="10"/>
      <c r="U206" s="10"/>
    </row>
    <row r="207" spans="1:21" ht="16.5" customHeight="1" x14ac:dyDescent="0.25">
      <c r="A207" s="7"/>
      <c r="B207" s="7"/>
      <c r="C207" s="7"/>
      <c r="D207" s="7" t="s">
        <v>627</v>
      </c>
      <c r="E207" s="7"/>
      <c r="F207" s="7"/>
      <c r="G207" s="7"/>
      <c r="H207" s="7"/>
      <c r="I207" s="7"/>
      <c r="J207" s="7"/>
      <c r="K207" s="7"/>
      <c r="L207" s="9" t="s">
        <v>317</v>
      </c>
      <c r="M207" s="21">
        <v>12701</v>
      </c>
      <c r="N207" s="23">
        <v>3209</v>
      </c>
      <c r="O207" s="23">
        <v>8136</v>
      </c>
      <c r="P207" s="23">
        <v>3890</v>
      </c>
      <c r="Q207" s="23">
        <v>1876</v>
      </c>
      <c r="R207" s="23">
        <v>1219</v>
      </c>
      <c r="S207" s="20">
        <v>371</v>
      </c>
      <c r="T207" s="23">
        <v>2424</v>
      </c>
      <c r="U207" s="21">
        <v>33827</v>
      </c>
    </row>
    <row r="208" spans="1:21" ht="16.5" customHeight="1" x14ac:dyDescent="0.25">
      <c r="A208" s="7"/>
      <c r="B208" s="7"/>
      <c r="C208" s="7" t="s">
        <v>453</v>
      </c>
      <c r="D208" s="7"/>
      <c r="E208" s="7"/>
      <c r="F208" s="7"/>
      <c r="G208" s="7"/>
      <c r="H208" s="7"/>
      <c r="I208" s="7"/>
      <c r="J208" s="7"/>
      <c r="K208" s="7"/>
      <c r="L208" s="9"/>
      <c r="M208" s="10"/>
      <c r="N208" s="10"/>
      <c r="O208" s="10"/>
      <c r="P208" s="10"/>
      <c r="Q208" s="10"/>
      <c r="R208" s="10"/>
      <c r="S208" s="10"/>
      <c r="T208" s="10"/>
      <c r="U208" s="10"/>
    </row>
    <row r="209" spans="1:21" ht="16.5" customHeight="1" x14ac:dyDescent="0.25">
      <c r="A209" s="7"/>
      <c r="B209" s="7"/>
      <c r="C209" s="7"/>
      <c r="D209" s="7" t="s">
        <v>630</v>
      </c>
      <c r="E209" s="7"/>
      <c r="F209" s="7"/>
      <c r="G209" s="7"/>
      <c r="H209" s="7"/>
      <c r="I209" s="7"/>
      <c r="J209" s="7"/>
      <c r="K209" s="7"/>
      <c r="L209" s="9" t="s">
        <v>317</v>
      </c>
      <c r="M209" s="18">
        <v>178201</v>
      </c>
      <c r="N209" s="18">
        <v>134218</v>
      </c>
      <c r="O209" s="18">
        <v>116497</v>
      </c>
      <c r="P209" s="21">
        <v>62293</v>
      </c>
      <c r="Q209" s="21">
        <v>39195</v>
      </c>
      <c r="R209" s="21">
        <v>12583</v>
      </c>
      <c r="S209" s="23">
        <v>9249</v>
      </c>
      <c r="T209" s="23">
        <v>8291</v>
      </c>
      <c r="U209" s="18">
        <v>560527</v>
      </c>
    </row>
    <row r="210" spans="1:21" ht="16.5" customHeight="1" x14ac:dyDescent="0.25">
      <c r="A210" s="7" t="s">
        <v>126</v>
      </c>
      <c r="B210" s="7"/>
      <c r="C210" s="7"/>
      <c r="D210" s="7"/>
      <c r="E210" s="7"/>
      <c r="F210" s="7"/>
      <c r="G210" s="7"/>
      <c r="H210" s="7"/>
      <c r="I210" s="7"/>
      <c r="J210" s="7"/>
      <c r="K210" s="7"/>
      <c r="L210" s="9"/>
      <c r="M210" s="10"/>
      <c r="N210" s="10"/>
      <c r="O210" s="10"/>
      <c r="P210" s="10"/>
      <c r="Q210" s="10"/>
      <c r="R210" s="10"/>
      <c r="S210" s="10"/>
      <c r="T210" s="10"/>
      <c r="U210" s="10"/>
    </row>
    <row r="211" spans="1:21" ht="16.5" customHeight="1" x14ac:dyDescent="0.25">
      <c r="A211" s="7"/>
      <c r="B211" s="7" t="s">
        <v>632</v>
      </c>
      <c r="C211" s="7"/>
      <c r="D211" s="7"/>
      <c r="E211" s="7"/>
      <c r="F211" s="7"/>
      <c r="G211" s="7"/>
      <c r="H211" s="7"/>
      <c r="I211" s="7"/>
      <c r="J211" s="7"/>
      <c r="K211" s="7"/>
      <c r="L211" s="9"/>
      <c r="M211" s="10"/>
      <c r="N211" s="10"/>
      <c r="O211" s="10"/>
      <c r="P211" s="10"/>
      <c r="Q211" s="10"/>
      <c r="R211" s="10"/>
      <c r="S211" s="10"/>
      <c r="T211" s="10"/>
      <c r="U211" s="10"/>
    </row>
    <row r="212" spans="1:21" ht="16.5" customHeight="1" x14ac:dyDescent="0.25">
      <c r="A212" s="7"/>
      <c r="B212" s="7"/>
      <c r="C212" s="7" t="s">
        <v>521</v>
      </c>
      <c r="D212" s="7"/>
      <c r="E212" s="7"/>
      <c r="F212" s="7"/>
      <c r="G212" s="7"/>
      <c r="H212" s="7"/>
      <c r="I212" s="7"/>
      <c r="J212" s="7"/>
      <c r="K212" s="7"/>
      <c r="L212" s="9"/>
      <c r="M212" s="10"/>
      <c r="N212" s="10"/>
      <c r="O212" s="10"/>
      <c r="P212" s="10"/>
      <c r="Q212" s="10"/>
      <c r="R212" s="10"/>
      <c r="S212" s="10"/>
      <c r="T212" s="10"/>
      <c r="U212" s="10"/>
    </row>
    <row r="213" spans="1:21" ht="16.5" customHeight="1" x14ac:dyDescent="0.25">
      <c r="A213" s="7"/>
      <c r="B213" s="7"/>
      <c r="C213" s="7"/>
      <c r="D213" s="7" t="s">
        <v>627</v>
      </c>
      <c r="E213" s="7"/>
      <c r="F213" s="7"/>
      <c r="G213" s="7"/>
      <c r="H213" s="7"/>
      <c r="I213" s="7"/>
      <c r="J213" s="7"/>
      <c r="K213" s="7"/>
      <c r="L213" s="9" t="s">
        <v>367</v>
      </c>
      <c r="M213" s="31">
        <v>5.7</v>
      </c>
      <c r="N213" s="31">
        <v>6.1</v>
      </c>
      <c r="O213" s="31">
        <v>3</v>
      </c>
      <c r="P213" s="31">
        <v>1.7</v>
      </c>
      <c r="Q213" s="31">
        <v>6.5</v>
      </c>
      <c r="R213" s="30" t="s">
        <v>337</v>
      </c>
      <c r="S213" s="31" t="s">
        <v>110</v>
      </c>
      <c r="T213" s="30" t="s">
        <v>337</v>
      </c>
      <c r="U213" s="31">
        <v>4.5999999999999996</v>
      </c>
    </row>
    <row r="214" spans="1:21" ht="16.5" customHeight="1" x14ac:dyDescent="0.25">
      <c r="A214" s="7"/>
      <c r="B214" s="7"/>
      <c r="C214" s="7"/>
      <c r="D214" s="7" t="s">
        <v>628</v>
      </c>
      <c r="E214" s="7"/>
      <c r="F214" s="7"/>
      <c r="G214" s="7"/>
      <c r="H214" s="7"/>
      <c r="I214" s="7"/>
      <c r="J214" s="7"/>
      <c r="K214" s="7"/>
      <c r="L214" s="9" t="s">
        <v>367</v>
      </c>
      <c r="M214" s="29">
        <v>166</v>
      </c>
      <c r="N214" s="29">
        <v>158.1</v>
      </c>
      <c r="O214" s="29">
        <v>136.19999999999999</v>
      </c>
      <c r="P214" s="29">
        <v>119.4</v>
      </c>
      <c r="Q214" s="29">
        <v>151.30000000000001</v>
      </c>
      <c r="R214" s="30" t="s">
        <v>337</v>
      </c>
      <c r="S214" s="32">
        <v>77.099999999999994</v>
      </c>
      <c r="T214" s="30" t="s">
        <v>337</v>
      </c>
      <c r="U214" s="29">
        <v>150.69999999999999</v>
      </c>
    </row>
    <row r="215" spans="1:21" ht="16.5" customHeight="1" x14ac:dyDescent="0.25">
      <c r="A215" s="7"/>
      <c r="B215" s="7"/>
      <c r="C215" s="7" t="s">
        <v>629</v>
      </c>
      <c r="D215" s="7"/>
      <c r="E215" s="7"/>
      <c r="F215" s="7"/>
      <c r="G215" s="7"/>
      <c r="H215" s="7"/>
      <c r="I215" s="7"/>
      <c r="J215" s="7"/>
      <c r="K215" s="7"/>
      <c r="L215" s="9"/>
      <c r="M215" s="10"/>
      <c r="N215" s="10"/>
      <c r="O215" s="10"/>
      <c r="P215" s="10"/>
      <c r="Q215" s="10"/>
      <c r="R215" s="10"/>
      <c r="S215" s="10"/>
      <c r="T215" s="10"/>
      <c r="U215" s="10"/>
    </row>
    <row r="216" spans="1:21" ht="16.5" customHeight="1" x14ac:dyDescent="0.25">
      <c r="A216" s="7"/>
      <c r="B216" s="7"/>
      <c r="C216" s="7"/>
      <c r="D216" s="7" t="s">
        <v>627</v>
      </c>
      <c r="E216" s="7"/>
      <c r="F216" s="7"/>
      <c r="G216" s="7"/>
      <c r="H216" s="7"/>
      <c r="I216" s="7"/>
      <c r="J216" s="7"/>
      <c r="K216" s="7"/>
      <c r="L216" s="9" t="s">
        <v>367</v>
      </c>
      <c r="M216" s="32">
        <v>11.8</v>
      </c>
      <c r="N216" s="31" t="s">
        <v>110</v>
      </c>
      <c r="O216" s="31">
        <v>7.3</v>
      </c>
      <c r="P216" s="32">
        <v>38</v>
      </c>
      <c r="Q216" s="31" t="s">
        <v>110</v>
      </c>
      <c r="R216" s="30" t="s">
        <v>337</v>
      </c>
      <c r="S216" s="31" t="s">
        <v>110</v>
      </c>
      <c r="T216" s="30" t="s">
        <v>337</v>
      </c>
      <c r="U216" s="32">
        <v>10.9</v>
      </c>
    </row>
    <row r="217" spans="1:21" ht="16.5" customHeight="1" x14ac:dyDescent="0.25">
      <c r="A217" s="7"/>
      <c r="B217" s="7"/>
      <c r="C217" s="7" t="s">
        <v>453</v>
      </c>
      <c r="D217" s="7"/>
      <c r="E217" s="7"/>
      <c r="F217" s="7"/>
      <c r="G217" s="7"/>
      <c r="H217" s="7"/>
      <c r="I217" s="7"/>
      <c r="J217" s="7"/>
      <c r="K217" s="7"/>
      <c r="L217" s="9"/>
      <c r="M217" s="10"/>
      <c r="N217" s="10"/>
      <c r="O217" s="10"/>
      <c r="P217" s="10"/>
      <c r="Q217" s="10"/>
      <c r="R217" s="10"/>
      <c r="S217" s="10"/>
      <c r="T217" s="10"/>
      <c r="U217" s="10"/>
    </row>
    <row r="218" spans="1:21" ht="16.5" customHeight="1" x14ac:dyDescent="0.25">
      <c r="A218" s="7"/>
      <c r="B218" s="7"/>
      <c r="C218" s="7"/>
      <c r="D218" s="7" t="s">
        <v>630</v>
      </c>
      <c r="E218" s="7"/>
      <c r="F218" s="7"/>
      <c r="G218" s="7"/>
      <c r="H218" s="7"/>
      <c r="I218" s="7"/>
      <c r="J218" s="7"/>
      <c r="K218" s="7"/>
      <c r="L218" s="9" t="s">
        <v>367</v>
      </c>
      <c r="M218" s="32">
        <v>41.2</v>
      </c>
      <c r="N218" s="32">
        <v>39.9</v>
      </c>
      <c r="O218" s="32">
        <v>31.1</v>
      </c>
      <c r="P218" s="32">
        <v>28.1</v>
      </c>
      <c r="Q218" s="32">
        <v>41.1</v>
      </c>
      <c r="R218" s="32">
        <v>53.2</v>
      </c>
      <c r="S218" s="32">
        <v>15.5</v>
      </c>
      <c r="T218" s="31">
        <v>8.3000000000000007</v>
      </c>
      <c r="U218" s="32">
        <v>36.700000000000003</v>
      </c>
    </row>
    <row r="219" spans="1:21" ht="16.5" customHeight="1" x14ac:dyDescent="0.25">
      <c r="A219" s="7" t="s">
        <v>118</v>
      </c>
      <c r="B219" s="7"/>
      <c r="C219" s="7"/>
      <c r="D219" s="7"/>
      <c r="E219" s="7"/>
      <c r="F219" s="7"/>
      <c r="G219" s="7"/>
      <c r="H219" s="7"/>
      <c r="I219" s="7"/>
      <c r="J219" s="7"/>
      <c r="K219" s="7"/>
      <c r="L219" s="9"/>
      <c r="M219" s="10"/>
      <c r="N219" s="10"/>
      <c r="O219" s="10"/>
      <c r="P219" s="10"/>
      <c r="Q219" s="10"/>
      <c r="R219" s="10"/>
      <c r="S219" s="10"/>
      <c r="T219" s="10"/>
      <c r="U219" s="10"/>
    </row>
    <row r="220" spans="1:21" ht="16.5" customHeight="1" x14ac:dyDescent="0.25">
      <c r="A220" s="7"/>
      <c r="B220" s="7" t="s">
        <v>626</v>
      </c>
      <c r="C220" s="7"/>
      <c r="D220" s="7"/>
      <c r="E220" s="7"/>
      <c r="F220" s="7"/>
      <c r="G220" s="7"/>
      <c r="H220" s="7"/>
      <c r="I220" s="7"/>
      <c r="J220" s="7"/>
      <c r="K220" s="7"/>
      <c r="L220" s="9"/>
      <c r="M220" s="10"/>
      <c r="N220" s="10"/>
      <c r="O220" s="10"/>
      <c r="P220" s="10"/>
      <c r="Q220" s="10"/>
      <c r="R220" s="10"/>
      <c r="S220" s="10"/>
      <c r="T220" s="10"/>
      <c r="U220" s="10"/>
    </row>
    <row r="221" spans="1:21" ht="16.5" customHeight="1" x14ac:dyDescent="0.25">
      <c r="A221" s="7"/>
      <c r="B221" s="7"/>
      <c r="C221" s="7" t="s">
        <v>521</v>
      </c>
      <c r="D221" s="7"/>
      <c r="E221" s="7"/>
      <c r="F221" s="7"/>
      <c r="G221" s="7"/>
      <c r="H221" s="7"/>
      <c r="I221" s="7"/>
      <c r="J221" s="7"/>
      <c r="K221" s="7"/>
      <c r="L221" s="9"/>
      <c r="M221" s="10"/>
      <c r="N221" s="10"/>
      <c r="O221" s="10"/>
      <c r="P221" s="10"/>
      <c r="Q221" s="10"/>
      <c r="R221" s="10"/>
      <c r="S221" s="10"/>
      <c r="T221" s="10"/>
      <c r="U221" s="10"/>
    </row>
    <row r="222" spans="1:21" ht="16.5" customHeight="1" x14ac:dyDescent="0.25">
      <c r="A222" s="7"/>
      <c r="B222" s="7"/>
      <c r="C222" s="7"/>
      <c r="D222" s="7" t="s">
        <v>627</v>
      </c>
      <c r="E222" s="7"/>
      <c r="F222" s="7"/>
      <c r="G222" s="7"/>
      <c r="H222" s="7"/>
      <c r="I222" s="7"/>
      <c r="J222" s="7"/>
      <c r="K222" s="7"/>
      <c r="L222" s="9" t="s">
        <v>317</v>
      </c>
      <c r="M222" s="34">
        <v>81</v>
      </c>
      <c r="N222" s="17" t="s">
        <v>633</v>
      </c>
      <c r="O222" s="34">
        <v>38</v>
      </c>
      <c r="P222" s="34">
        <v>15</v>
      </c>
      <c r="Q222" s="34">
        <v>15</v>
      </c>
      <c r="R222" s="16">
        <v>4</v>
      </c>
      <c r="S222" s="16" t="s">
        <v>110</v>
      </c>
      <c r="T222" s="17" t="s">
        <v>337</v>
      </c>
      <c r="U222" s="20">
        <v>214</v>
      </c>
    </row>
    <row r="223" spans="1:21" ht="16.5" customHeight="1" x14ac:dyDescent="0.25">
      <c r="A223" s="7"/>
      <c r="B223" s="7"/>
      <c r="C223" s="7"/>
      <c r="D223" s="7" t="s">
        <v>628</v>
      </c>
      <c r="E223" s="7"/>
      <c r="F223" s="7"/>
      <c r="G223" s="7"/>
      <c r="H223" s="7"/>
      <c r="I223" s="7"/>
      <c r="J223" s="7"/>
      <c r="K223" s="7"/>
      <c r="L223" s="9" t="s">
        <v>317</v>
      </c>
      <c r="M223" s="20">
        <v>639</v>
      </c>
      <c r="N223" s="17" t="s">
        <v>634</v>
      </c>
      <c r="O223" s="20">
        <v>310</v>
      </c>
      <c r="P223" s="20">
        <v>128</v>
      </c>
      <c r="Q223" s="20">
        <v>139</v>
      </c>
      <c r="R223" s="34">
        <v>68</v>
      </c>
      <c r="S223" s="34">
        <v>18</v>
      </c>
      <c r="T223" s="17" t="s">
        <v>337</v>
      </c>
      <c r="U223" s="23">
        <v>1754</v>
      </c>
    </row>
    <row r="224" spans="1:21" ht="16.5" customHeight="1" x14ac:dyDescent="0.25">
      <c r="A224" s="7"/>
      <c r="B224" s="7"/>
      <c r="C224" s="7" t="s">
        <v>629</v>
      </c>
      <c r="D224" s="7"/>
      <c r="E224" s="7"/>
      <c r="F224" s="7"/>
      <c r="G224" s="7"/>
      <c r="H224" s="7"/>
      <c r="I224" s="7"/>
      <c r="J224" s="7"/>
      <c r="K224" s="7"/>
      <c r="L224" s="9"/>
      <c r="M224" s="10"/>
      <c r="N224" s="10"/>
      <c r="O224" s="10"/>
      <c r="P224" s="10"/>
      <c r="Q224" s="10"/>
      <c r="R224" s="10"/>
      <c r="S224" s="10"/>
      <c r="T224" s="10"/>
      <c r="U224" s="10"/>
    </row>
    <row r="225" spans="1:21" ht="16.5" customHeight="1" x14ac:dyDescent="0.25">
      <c r="A225" s="7"/>
      <c r="B225" s="7"/>
      <c r="C225" s="7"/>
      <c r="D225" s="7" t="s">
        <v>627</v>
      </c>
      <c r="E225" s="7"/>
      <c r="F225" s="7"/>
      <c r="G225" s="7"/>
      <c r="H225" s="7"/>
      <c r="I225" s="7"/>
      <c r="J225" s="7"/>
      <c r="K225" s="7"/>
      <c r="L225" s="9" t="s">
        <v>317</v>
      </c>
      <c r="M225" s="16">
        <v>8</v>
      </c>
      <c r="N225" s="17" t="s">
        <v>337</v>
      </c>
      <c r="O225" s="34">
        <v>12</v>
      </c>
      <c r="P225" s="16">
        <v>6</v>
      </c>
      <c r="Q225" s="16" t="s">
        <v>110</v>
      </c>
      <c r="R225" s="16" t="s">
        <v>110</v>
      </c>
      <c r="S225" s="16" t="s">
        <v>110</v>
      </c>
      <c r="T225" s="17" t="s">
        <v>337</v>
      </c>
      <c r="U225" s="34">
        <v>31</v>
      </c>
    </row>
    <row r="226" spans="1:21" ht="16.5" customHeight="1" x14ac:dyDescent="0.25">
      <c r="A226" s="7"/>
      <c r="B226" s="7"/>
      <c r="C226" s="7" t="s">
        <v>453</v>
      </c>
      <c r="D226" s="7"/>
      <c r="E226" s="7"/>
      <c r="F226" s="7"/>
      <c r="G226" s="7"/>
      <c r="H226" s="7"/>
      <c r="I226" s="7"/>
      <c r="J226" s="7"/>
      <c r="K226" s="7"/>
      <c r="L226" s="9"/>
      <c r="M226" s="10"/>
      <c r="N226" s="10"/>
      <c r="O226" s="10"/>
      <c r="P226" s="10"/>
      <c r="Q226" s="10"/>
      <c r="R226" s="10"/>
      <c r="S226" s="10"/>
      <c r="T226" s="10"/>
      <c r="U226" s="10"/>
    </row>
    <row r="227" spans="1:21" ht="16.5" customHeight="1" x14ac:dyDescent="0.25">
      <c r="A227" s="7"/>
      <c r="B227" s="7"/>
      <c r="C227" s="7"/>
      <c r="D227" s="7" t="s">
        <v>630</v>
      </c>
      <c r="E227" s="7"/>
      <c r="F227" s="7"/>
      <c r="G227" s="7"/>
      <c r="H227" s="7"/>
      <c r="I227" s="7"/>
      <c r="J227" s="7"/>
      <c r="K227" s="7"/>
      <c r="L227" s="9" t="s">
        <v>317</v>
      </c>
      <c r="M227" s="20">
        <v>728</v>
      </c>
      <c r="N227" s="17" t="s">
        <v>635</v>
      </c>
      <c r="O227" s="20">
        <v>360</v>
      </c>
      <c r="P227" s="20">
        <v>149</v>
      </c>
      <c r="Q227" s="20">
        <v>154</v>
      </c>
      <c r="R227" s="34">
        <v>72</v>
      </c>
      <c r="S227" s="34">
        <v>18</v>
      </c>
      <c r="T227" s="17" t="s">
        <v>337</v>
      </c>
      <c r="U227" s="23">
        <v>1999</v>
      </c>
    </row>
    <row r="228" spans="1:21" ht="16.5" customHeight="1" x14ac:dyDescent="0.25">
      <c r="A228" s="7" t="s">
        <v>427</v>
      </c>
      <c r="B228" s="7"/>
      <c r="C228" s="7"/>
      <c r="D228" s="7"/>
      <c r="E228" s="7"/>
      <c r="F228" s="7"/>
      <c r="G228" s="7"/>
      <c r="H228" s="7"/>
      <c r="I228" s="7"/>
      <c r="J228" s="7"/>
      <c r="K228" s="7"/>
      <c r="L228" s="9"/>
      <c r="M228" s="10"/>
      <c r="N228" s="10"/>
      <c r="O228" s="10"/>
      <c r="P228" s="10"/>
      <c r="Q228" s="10"/>
      <c r="R228" s="10"/>
      <c r="S228" s="10"/>
      <c r="T228" s="10"/>
      <c r="U228" s="10"/>
    </row>
    <row r="229" spans="1:21" ht="16.5" customHeight="1" x14ac:dyDescent="0.25">
      <c r="A229" s="7"/>
      <c r="B229" s="7" t="s">
        <v>631</v>
      </c>
      <c r="C229" s="7"/>
      <c r="D229" s="7"/>
      <c r="E229" s="7"/>
      <c r="F229" s="7"/>
      <c r="G229" s="7"/>
      <c r="H229" s="7"/>
      <c r="I229" s="7"/>
      <c r="J229" s="7"/>
      <c r="K229" s="7"/>
      <c r="L229" s="9"/>
      <c r="M229" s="10"/>
      <c r="N229" s="10"/>
      <c r="O229" s="10"/>
      <c r="P229" s="10"/>
      <c r="Q229" s="10"/>
      <c r="R229" s="10"/>
      <c r="S229" s="10"/>
      <c r="T229" s="10"/>
      <c r="U229" s="10"/>
    </row>
    <row r="230" spans="1:21" ht="16.5" customHeight="1" x14ac:dyDescent="0.25">
      <c r="A230" s="7"/>
      <c r="B230" s="7"/>
      <c r="C230" s="7" t="s">
        <v>521</v>
      </c>
      <c r="D230" s="7"/>
      <c r="E230" s="7"/>
      <c r="F230" s="7"/>
      <c r="G230" s="7"/>
      <c r="H230" s="7"/>
      <c r="I230" s="7"/>
      <c r="J230" s="7"/>
      <c r="K230" s="7"/>
      <c r="L230" s="9"/>
      <c r="M230" s="10"/>
      <c r="N230" s="10"/>
      <c r="O230" s="10"/>
      <c r="P230" s="10"/>
      <c r="Q230" s="10"/>
      <c r="R230" s="10"/>
      <c r="S230" s="10"/>
      <c r="T230" s="10"/>
      <c r="U230" s="10"/>
    </row>
    <row r="231" spans="1:21" ht="16.5" customHeight="1" x14ac:dyDescent="0.25">
      <c r="A231" s="7"/>
      <c r="B231" s="7"/>
      <c r="C231" s="7"/>
      <c r="D231" s="7" t="s">
        <v>627</v>
      </c>
      <c r="E231" s="7"/>
      <c r="F231" s="7"/>
      <c r="G231" s="7"/>
      <c r="H231" s="7"/>
      <c r="I231" s="7"/>
      <c r="J231" s="7"/>
      <c r="K231" s="7"/>
      <c r="L231" s="9" t="s">
        <v>317</v>
      </c>
      <c r="M231" s="18">
        <v>122538</v>
      </c>
      <c r="N231" s="21">
        <v>97557</v>
      </c>
      <c r="O231" s="21">
        <v>81341</v>
      </c>
      <c r="P231" s="21">
        <v>43574</v>
      </c>
      <c r="Q231" s="21">
        <v>27268</v>
      </c>
      <c r="R231" s="23">
        <v>8149</v>
      </c>
      <c r="S231" s="23">
        <v>6796</v>
      </c>
      <c r="T231" s="23">
        <v>4816</v>
      </c>
      <c r="U231" s="18">
        <v>392039</v>
      </c>
    </row>
    <row r="232" spans="1:21" ht="16.5" customHeight="1" x14ac:dyDescent="0.25">
      <c r="A232" s="7"/>
      <c r="B232" s="7"/>
      <c r="C232" s="7"/>
      <c r="D232" s="7" t="s">
        <v>628</v>
      </c>
      <c r="E232" s="7"/>
      <c r="F232" s="7"/>
      <c r="G232" s="7"/>
      <c r="H232" s="7"/>
      <c r="I232" s="7"/>
      <c r="J232" s="7"/>
      <c r="K232" s="7"/>
      <c r="L232" s="9" t="s">
        <v>317</v>
      </c>
      <c r="M232" s="21">
        <v>38552</v>
      </c>
      <c r="N232" s="21">
        <v>29382</v>
      </c>
      <c r="O232" s="21">
        <v>23605</v>
      </c>
      <c r="P232" s="21">
        <v>12237</v>
      </c>
      <c r="Q232" s="23">
        <v>9286</v>
      </c>
      <c r="R232" s="23">
        <v>3076</v>
      </c>
      <c r="S232" s="23">
        <v>1841</v>
      </c>
      <c r="T232" s="20">
        <v>800</v>
      </c>
      <c r="U232" s="18">
        <v>118778</v>
      </c>
    </row>
    <row r="233" spans="1:21" ht="16.5" customHeight="1" x14ac:dyDescent="0.25">
      <c r="A233" s="7"/>
      <c r="B233" s="7"/>
      <c r="C233" s="7" t="s">
        <v>629</v>
      </c>
      <c r="D233" s="7"/>
      <c r="E233" s="7"/>
      <c r="F233" s="7"/>
      <c r="G233" s="7"/>
      <c r="H233" s="7"/>
      <c r="I233" s="7"/>
      <c r="J233" s="7"/>
      <c r="K233" s="7"/>
      <c r="L233" s="9"/>
      <c r="M233" s="10"/>
      <c r="N233" s="10"/>
      <c r="O233" s="10"/>
      <c r="P233" s="10"/>
      <c r="Q233" s="10"/>
      <c r="R233" s="10"/>
      <c r="S233" s="10"/>
      <c r="T233" s="10"/>
      <c r="U233" s="10"/>
    </row>
    <row r="234" spans="1:21" ht="16.5" customHeight="1" x14ac:dyDescent="0.25">
      <c r="A234" s="7"/>
      <c r="B234" s="7"/>
      <c r="C234" s="7"/>
      <c r="D234" s="7" t="s">
        <v>627</v>
      </c>
      <c r="E234" s="7"/>
      <c r="F234" s="7"/>
      <c r="G234" s="7"/>
      <c r="H234" s="7"/>
      <c r="I234" s="7"/>
      <c r="J234" s="7"/>
      <c r="K234" s="7"/>
      <c r="L234" s="9" t="s">
        <v>317</v>
      </c>
      <c r="M234" s="21">
        <v>12228</v>
      </c>
      <c r="N234" s="23">
        <v>3065</v>
      </c>
      <c r="O234" s="23">
        <v>7793</v>
      </c>
      <c r="P234" s="23">
        <v>3766</v>
      </c>
      <c r="Q234" s="23">
        <v>1803</v>
      </c>
      <c r="R234" s="23">
        <v>1169</v>
      </c>
      <c r="S234" s="20">
        <v>356</v>
      </c>
      <c r="T234" s="23">
        <v>2356</v>
      </c>
      <c r="U234" s="21">
        <v>32535</v>
      </c>
    </row>
    <row r="235" spans="1:21" ht="16.5" customHeight="1" x14ac:dyDescent="0.25">
      <c r="A235" s="7"/>
      <c r="B235" s="7"/>
      <c r="C235" s="7" t="s">
        <v>453</v>
      </c>
      <c r="D235" s="7"/>
      <c r="E235" s="7"/>
      <c r="F235" s="7"/>
      <c r="G235" s="7"/>
      <c r="H235" s="7"/>
      <c r="I235" s="7"/>
      <c r="J235" s="7"/>
      <c r="K235" s="7"/>
      <c r="L235" s="9"/>
      <c r="M235" s="10"/>
      <c r="N235" s="10"/>
      <c r="O235" s="10"/>
      <c r="P235" s="10"/>
      <c r="Q235" s="10"/>
      <c r="R235" s="10"/>
      <c r="S235" s="10"/>
      <c r="T235" s="10"/>
      <c r="U235" s="10"/>
    </row>
    <row r="236" spans="1:21" ht="16.5" customHeight="1" x14ac:dyDescent="0.25">
      <c r="A236" s="7"/>
      <c r="B236" s="7"/>
      <c r="C236" s="7"/>
      <c r="D236" s="7" t="s">
        <v>630</v>
      </c>
      <c r="E236" s="7"/>
      <c r="F236" s="7"/>
      <c r="G236" s="7"/>
      <c r="H236" s="7"/>
      <c r="I236" s="7"/>
      <c r="J236" s="7"/>
      <c r="K236" s="7"/>
      <c r="L236" s="9" t="s">
        <v>317</v>
      </c>
      <c r="M236" s="18">
        <v>180973</v>
      </c>
      <c r="N236" s="18">
        <v>132026</v>
      </c>
      <c r="O236" s="18">
        <v>115989</v>
      </c>
      <c r="P236" s="21">
        <v>61448</v>
      </c>
      <c r="Q236" s="21">
        <v>39380</v>
      </c>
      <c r="R236" s="21">
        <v>13012</v>
      </c>
      <c r="S236" s="23">
        <v>9218</v>
      </c>
      <c r="T236" s="23">
        <v>8113</v>
      </c>
      <c r="U236" s="18">
        <v>560159</v>
      </c>
    </row>
    <row r="237" spans="1:21" ht="16.5" customHeight="1" x14ac:dyDescent="0.25">
      <c r="A237" s="7" t="s">
        <v>118</v>
      </c>
      <c r="B237" s="7"/>
      <c r="C237" s="7"/>
      <c r="D237" s="7"/>
      <c r="E237" s="7"/>
      <c r="F237" s="7"/>
      <c r="G237" s="7"/>
      <c r="H237" s="7"/>
      <c r="I237" s="7"/>
      <c r="J237" s="7"/>
      <c r="K237" s="7"/>
      <c r="L237" s="9"/>
      <c r="M237" s="10"/>
      <c r="N237" s="10"/>
      <c r="O237" s="10"/>
      <c r="P237" s="10"/>
      <c r="Q237" s="10"/>
      <c r="R237" s="10"/>
      <c r="S237" s="10"/>
      <c r="T237" s="10"/>
      <c r="U237" s="10"/>
    </row>
    <row r="238" spans="1:21" ht="16.5" customHeight="1" x14ac:dyDescent="0.25">
      <c r="A238" s="7"/>
      <c r="B238" s="7" t="s">
        <v>632</v>
      </c>
      <c r="C238" s="7"/>
      <c r="D238" s="7"/>
      <c r="E238" s="7"/>
      <c r="F238" s="7"/>
      <c r="G238" s="7"/>
      <c r="H238" s="7"/>
      <c r="I238" s="7"/>
      <c r="J238" s="7"/>
      <c r="K238" s="7"/>
      <c r="L238" s="9"/>
      <c r="M238" s="10"/>
      <c r="N238" s="10"/>
      <c r="O238" s="10"/>
      <c r="P238" s="10"/>
      <c r="Q238" s="10"/>
      <c r="R238" s="10"/>
      <c r="S238" s="10"/>
      <c r="T238" s="10"/>
      <c r="U238" s="10"/>
    </row>
    <row r="239" spans="1:21" ht="16.5" customHeight="1" x14ac:dyDescent="0.25">
      <c r="A239" s="7"/>
      <c r="B239" s="7"/>
      <c r="C239" s="7" t="s">
        <v>521</v>
      </c>
      <c r="D239" s="7"/>
      <c r="E239" s="7"/>
      <c r="F239" s="7"/>
      <c r="G239" s="7"/>
      <c r="H239" s="7"/>
      <c r="I239" s="7"/>
      <c r="J239" s="7"/>
      <c r="K239" s="7"/>
      <c r="L239" s="9"/>
      <c r="M239" s="10"/>
      <c r="N239" s="10"/>
      <c r="O239" s="10"/>
      <c r="P239" s="10"/>
      <c r="Q239" s="10"/>
      <c r="R239" s="10"/>
      <c r="S239" s="10"/>
      <c r="T239" s="10"/>
      <c r="U239" s="10"/>
    </row>
    <row r="240" spans="1:21" ht="16.5" customHeight="1" x14ac:dyDescent="0.25">
      <c r="A240" s="7"/>
      <c r="B240" s="7"/>
      <c r="C240" s="7"/>
      <c r="D240" s="7" t="s">
        <v>627</v>
      </c>
      <c r="E240" s="7"/>
      <c r="F240" s="7"/>
      <c r="G240" s="7"/>
      <c r="H240" s="7"/>
      <c r="I240" s="7"/>
      <c r="J240" s="7"/>
      <c r="K240" s="7"/>
      <c r="L240" s="9" t="s">
        <v>367</v>
      </c>
      <c r="M240" s="31">
        <v>6.3</v>
      </c>
      <c r="N240" s="30" t="s">
        <v>337</v>
      </c>
      <c r="O240" s="31">
        <v>4.5</v>
      </c>
      <c r="P240" s="31">
        <v>3.3</v>
      </c>
      <c r="Q240" s="31">
        <v>5.3</v>
      </c>
      <c r="R240" s="31">
        <v>4.5999999999999996</v>
      </c>
      <c r="S240" s="31" t="s">
        <v>110</v>
      </c>
      <c r="T240" s="30" t="s">
        <v>337</v>
      </c>
      <c r="U240" s="31">
        <v>5.3</v>
      </c>
    </row>
    <row r="241" spans="1:21" ht="16.5" customHeight="1" x14ac:dyDescent="0.25">
      <c r="A241" s="7"/>
      <c r="B241" s="7"/>
      <c r="C241" s="7"/>
      <c r="D241" s="7" t="s">
        <v>628</v>
      </c>
      <c r="E241" s="7"/>
      <c r="F241" s="7"/>
      <c r="G241" s="7"/>
      <c r="H241" s="7"/>
      <c r="I241" s="7"/>
      <c r="J241" s="7"/>
      <c r="K241" s="7"/>
      <c r="L241" s="9" t="s">
        <v>367</v>
      </c>
      <c r="M241" s="29">
        <v>160.80000000000001</v>
      </c>
      <c r="N241" s="30" t="s">
        <v>337</v>
      </c>
      <c r="O241" s="29">
        <v>127</v>
      </c>
      <c r="P241" s="32">
        <v>99.7</v>
      </c>
      <c r="Q241" s="29">
        <v>146.6</v>
      </c>
      <c r="R241" s="29">
        <v>213.4</v>
      </c>
      <c r="S241" s="32">
        <v>95.5</v>
      </c>
      <c r="T241" s="30" t="s">
        <v>337</v>
      </c>
      <c r="U241" s="29">
        <v>143.4</v>
      </c>
    </row>
    <row r="242" spans="1:21" ht="16.5" customHeight="1" x14ac:dyDescent="0.25">
      <c r="A242" s="7"/>
      <c r="B242" s="7"/>
      <c r="C242" s="7" t="s">
        <v>629</v>
      </c>
      <c r="D242" s="7"/>
      <c r="E242" s="7"/>
      <c r="F242" s="7"/>
      <c r="G242" s="7"/>
      <c r="H242" s="7"/>
      <c r="I242" s="7"/>
      <c r="J242" s="7"/>
      <c r="K242" s="7"/>
      <c r="L242" s="9"/>
      <c r="M242" s="10"/>
      <c r="N242" s="10"/>
      <c r="O242" s="10"/>
      <c r="P242" s="10"/>
      <c r="Q242" s="10"/>
      <c r="R242" s="10"/>
      <c r="S242" s="10"/>
      <c r="T242" s="10"/>
      <c r="U242" s="10"/>
    </row>
    <row r="243" spans="1:21" ht="16.5" customHeight="1" x14ac:dyDescent="0.25">
      <c r="A243" s="7"/>
      <c r="B243" s="7"/>
      <c r="C243" s="7"/>
      <c r="D243" s="7" t="s">
        <v>627</v>
      </c>
      <c r="E243" s="7"/>
      <c r="F243" s="7"/>
      <c r="G243" s="7"/>
      <c r="H243" s="7"/>
      <c r="I243" s="7"/>
      <c r="J243" s="7"/>
      <c r="K243" s="7"/>
      <c r="L243" s="9" t="s">
        <v>367</v>
      </c>
      <c r="M243" s="31">
        <v>6.5</v>
      </c>
      <c r="N243" s="30" t="s">
        <v>337</v>
      </c>
      <c r="O243" s="32">
        <v>15.4</v>
      </c>
      <c r="P243" s="32">
        <v>15.9</v>
      </c>
      <c r="Q243" s="31" t="s">
        <v>110</v>
      </c>
      <c r="R243" s="31" t="s">
        <v>110</v>
      </c>
      <c r="S243" s="31" t="s">
        <v>110</v>
      </c>
      <c r="T243" s="30" t="s">
        <v>337</v>
      </c>
      <c r="U243" s="31">
        <v>9.5</v>
      </c>
    </row>
    <row r="244" spans="1:21" ht="16.5" customHeight="1" x14ac:dyDescent="0.25">
      <c r="A244" s="7"/>
      <c r="B244" s="7"/>
      <c r="C244" s="7" t="s">
        <v>453</v>
      </c>
      <c r="D244" s="7"/>
      <c r="E244" s="7"/>
      <c r="F244" s="7"/>
      <c r="G244" s="7"/>
      <c r="H244" s="7"/>
      <c r="I244" s="7"/>
      <c r="J244" s="7"/>
      <c r="K244" s="7"/>
      <c r="L244" s="9"/>
      <c r="M244" s="10"/>
      <c r="N244" s="10"/>
      <c r="O244" s="10"/>
      <c r="P244" s="10"/>
      <c r="Q244" s="10"/>
      <c r="R244" s="10"/>
      <c r="S244" s="10"/>
      <c r="T244" s="10"/>
      <c r="U244" s="10"/>
    </row>
    <row r="245" spans="1:21" ht="16.5" customHeight="1" x14ac:dyDescent="0.25">
      <c r="A245" s="7"/>
      <c r="B245" s="7"/>
      <c r="C245" s="7"/>
      <c r="D245" s="7" t="s">
        <v>630</v>
      </c>
      <c r="E245" s="7"/>
      <c r="F245" s="7"/>
      <c r="G245" s="7"/>
      <c r="H245" s="7"/>
      <c r="I245" s="7"/>
      <c r="J245" s="7"/>
      <c r="K245" s="7"/>
      <c r="L245" s="9" t="s">
        <v>367</v>
      </c>
      <c r="M245" s="32">
        <v>40.200000000000003</v>
      </c>
      <c r="N245" s="30" t="s">
        <v>337</v>
      </c>
      <c r="O245" s="32">
        <v>31</v>
      </c>
      <c r="P245" s="32">
        <v>24.2</v>
      </c>
      <c r="Q245" s="32">
        <v>39.1</v>
      </c>
      <c r="R245" s="32">
        <v>55.3</v>
      </c>
      <c r="S245" s="32">
        <v>19.5</v>
      </c>
      <c r="T245" s="30" t="s">
        <v>337</v>
      </c>
      <c r="U245" s="32">
        <v>35.700000000000003</v>
      </c>
    </row>
    <row r="246" spans="1:21" ht="16.5" customHeight="1" x14ac:dyDescent="0.25">
      <c r="A246" s="7" t="s">
        <v>119</v>
      </c>
      <c r="B246" s="7"/>
      <c r="C246" s="7"/>
      <c r="D246" s="7"/>
      <c r="E246" s="7"/>
      <c r="F246" s="7"/>
      <c r="G246" s="7"/>
      <c r="H246" s="7"/>
      <c r="I246" s="7"/>
      <c r="J246" s="7"/>
      <c r="K246" s="7"/>
      <c r="L246" s="9"/>
      <c r="M246" s="10"/>
      <c r="N246" s="10"/>
      <c r="O246" s="10"/>
      <c r="P246" s="10"/>
      <c r="Q246" s="10"/>
      <c r="R246" s="10"/>
      <c r="S246" s="10"/>
      <c r="T246" s="10"/>
      <c r="U246" s="10"/>
    </row>
    <row r="247" spans="1:21" ht="16.5" customHeight="1" x14ac:dyDescent="0.25">
      <c r="A247" s="7"/>
      <c r="B247" s="7" t="s">
        <v>626</v>
      </c>
      <c r="C247" s="7"/>
      <c r="D247" s="7"/>
      <c r="E247" s="7"/>
      <c r="F247" s="7"/>
      <c r="G247" s="7"/>
      <c r="H247" s="7"/>
      <c r="I247" s="7"/>
      <c r="J247" s="7"/>
      <c r="K247" s="7"/>
      <c r="L247" s="9"/>
      <c r="M247" s="10"/>
      <c r="N247" s="10"/>
      <c r="O247" s="10"/>
      <c r="P247" s="10"/>
      <c r="Q247" s="10"/>
      <c r="R247" s="10"/>
      <c r="S247" s="10"/>
      <c r="T247" s="10"/>
      <c r="U247" s="10"/>
    </row>
    <row r="248" spans="1:21" ht="16.5" customHeight="1" x14ac:dyDescent="0.25">
      <c r="A248" s="7"/>
      <c r="B248" s="7"/>
      <c r="C248" s="7" t="s">
        <v>521</v>
      </c>
      <c r="D248" s="7"/>
      <c r="E248" s="7"/>
      <c r="F248" s="7"/>
      <c r="G248" s="7"/>
      <c r="H248" s="7"/>
      <c r="I248" s="7"/>
      <c r="J248" s="7"/>
      <c r="K248" s="7"/>
      <c r="L248" s="9"/>
      <c r="M248" s="10"/>
      <c r="N248" s="10"/>
      <c r="O248" s="10"/>
      <c r="P248" s="10"/>
      <c r="Q248" s="10"/>
      <c r="R248" s="10"/>
      <c r="S248" s="10"/>
      <c r="T248" s="10"/>
      <c r="U248" s="10"/>
    </row>
    <row r="249" spans="1:21" ht="16.5" customHeight="1" x14ac:dyDescent="0.25">
      <c r="A249" s="7"/>
      <c r="B249" s="7"/>
      <c r="C249" s="7"/>
      <c r="D249" s="7" t="s">
        <v>627</v>
      </c>
      <c r="E249" s="7"/>
      <c r="F249" s="7"/>
      <c r="G249" s="7"/>
      <c r="H249" s="7"/>
      <c r="I249" s="7"/>
      <c r="J249" s="7"/>
      <c r="K249" s="7"/>
      <c r="L249" s="9" t="s">
        <v>317</v>
      </c>
      <c r="M249" s="34">
        <v>53</v>
      </c>
      <c r="N249" s="34">
        <v>64</v>
      </c>
      <c r="O249" s="34">
        <v>26</v>
      </c>
      <c r="P249" s="16">
        <v>5</v>
      </c>
      <c r="Q249" s="17" t="s">
        <v>636</v>
      </c>
      <c r="R249" s="16">
        <v>7</v>
      </c>
      <c r="S249" s="17" t="s">
        <v>337</v>
      </c>
      <c r="T249" s="16" t="s">
        <v>110</v>
      </c>
      <c r="U249" s="20">
        <v>164</v>
      </c>
    </row>
    <row r="250" spans="1:21" ht="16.5" customHeight="1" x14ac:dyDescent="0.25">
      <c r="A250" s="7"/>
      <c r="B250" s="7"/>
      <c r="C250" s="7"/>
      <c r="D250" s="7" t="s">
        <v>628</v>
      </c>
      <c r="E250" s="7"/>
      <c r="F250" s="7"/>
      <c r="G250" s="7"/>
      <c r="H250" s="7"/>
      <c r="I250" s="7"/>
      <c r="J250" s="7"/>
      <c r="K250" s="7"/>
      <c r="L250" s="9" t="s">
        <v>317</v>
      </c>
      <c r="M250" s="20">
        <v>571</v>
      </c>
      <c r="N250" s="20">
        <v>389</v>
      </c>
      <c r="O250" s="20">
        <v>306</v>
      </c>
      <c r="P250" s="20">
        <v>127</v>
      </c>
      <c r="Q250" s="17" t="s">
        <v>637</v>
      </c>
      <c r="R250" s="34">
        <v>57</v>
      </c>
      <c r="S250" s="17" t="s">
        <v>638</v>
      </c>
      <c r="T250" s="17" t="s">
        <v>337</v>
      </c>
      <c r="U250" s="23">
        <v>1628</v>
      </c>
    </row>
    <row r="251" spans="1:21" ht="16.5" customHeight="1" x14ac:dyDescent="0.25">
      <c r="A251" s="7"/>
      <c r="B251" s="7"/>
      <c r="C251" s="7" t="s">
        <v>629</v>
      </c>
      <c r="D251" s="7"/>
      <c r="E251" s="7"/>
      <c r="F251" s="7"/>
      <c r="G251" s="7"/>
      <c r="H251" s="7"/>
      <c r="I251" s="7"/>
      <c r="J251" s="7"/>
      <c r="K251" s="7"/>
      <c r="L251" s="9"/>
      <c r="M251" s="10"/>
      <c r="N251" s="10"/>
      <c r="O251" s="10"/>
      <c r="P251" s="10"/>
      <c r="Q251" s="10"/>
      <c r="R251" s="10"/>
      <c r="S251" s="10"/>
      <c r="T251" s="10"/>
      <c r="U251" s="10"/>
    </row>
    <row r="252" spans="1:21" ht="16.5" customHeight="1" x14ac:dyDescent="0.25">
      <c r="A252" s="7"/>
      <c r="B252" s="7"/>
      <c r="C252" s="7"/>
      <c r="D252" s="7" t="s">
        <v>627</v>
      </c>
      <c r="E252" s="7"/>
      <c r="F252" s="7"/>
      <c r="G252" s="7"/>
      <c r="H252" s="7"/>
      <c r="I252" s="7"/>
      <c r="J252" s="7"/>
      <c r="K252" s="7"/>
      <c r="L252" s="9" t="s">
        <v>317</v>
      </c>
      <c r="M252" s="16">
        <v>8</v>
      </c>
      <c r="N252" s="16">
        <v>3</v>
      </c>
      <c r="O252" s="16">
        <v>3</v>
      </c>
      <c r="P252" s="16">
        <v>6</v>
      </c>
      <c r="Q252" s="17" t="s">
        <v>337</v>
      </c>
      <c r="R252" s="16" t="s">
        <v>110</v>
      </c>
      <c r="S252" s="16" t="s">
        <v>110</v>
      </c>
      <c r="T252" s="17" t="s">
        <v>337</v>
      </c>
      <c r="U252" s="34">
        <v>23</v>
      </c>
    </row>
    <row r="253" spans="1:21" ht="16.5" customHeight="1" x14ac:dyDescent="0.25">
      <c r="A253" s="7"/>
      <c r="B253" s="7"/>
      <c r="C253" s="7" t="s">
        <v>453</v>
      </c>
      <c r="D253" s="7"/>
      <c r="E253" s="7"/>
      <c r="F253" s="7"/>
      <c r="G253" s="7"/>
      <c r="H253" s="7"/>
      <c r="I253" s="7"/>
      <c r="J253" s="7"/>
      <c r="K253" s="7"/>
      <c r="L253" s="9"/>
      <c r="M253" s="10"/>
      <c r="N253" s="10"/>
      <c r="O253" s="10"/>
      <c r="P253" s="10"/>
      <c r="Q253" s="10"/>
      <c r="R253" s="10"/>
      <c r="S253" s="10"/>
      <c r="T253" s="10"/>
      <c r="U253" s="10"/>
    </row>
    <row r="254" spans="1:21" ht="16.5" customHeight="1" x14ac:dyDescent="0.25">
      <c r="A254" s="7"/>
      <c r="B254" s="7"/>
      <c r="C254" s="7"/>
      <c r="D254" s="7" t="s">
        <v>630</v>
      </c>
      <c r="E254" s="7"/>
      <c r="F254" s="7"/>
      <c r="G254" s="7"/>
      <c r="H254" s="7"/>
      <c r="I254" s="7"/>
      <c r="J254" s="7"/>
      <c r="K254" s="7"/>
      <c r="L254" s="9" t="s">
        <v>317</v>
      </c>
      <c r="M254" s="20">
        <v>632</v>
      </c>
      <c r="N254" s="20">
        <v>456</v>
      </c>
      <c r="O254" s="20">
        <v>335</v>
      </c>
      <c r="P254" s="20">
        <v>138</v>
      </c>
      <c r="Q254" s="20">
        <v>164</v>
      </c>
      <c r="R254" s="34">
        <v>64</v>
      </c>
      <c r="S254" s="34">
        <v>20</v>
      </c>
      <c r="T254" s="16">
        <v>6</v>
      </c>
      <c r="U254" s="23">
        <v>1815</v>
      </c>
    </row>
    <row r="255" spans="1:21" ht="16.5" customHeight="1" x14ac:dyDescent="0.25">
      <c r="A255" s="7" t="s">
        <v>607</v>
      </c>
      <c r="B255" s="7"/>
      <c r="C255" s="7"/>
      <c r="D255" s="7"/>
      <c r="E255" s="7"/>
      <c r="F255" s="7"/>
      <c r="G255" s="7"/>
      <c r="H255" s="7"/>
      <c r="I255" s="7"/>
      <c r="J255" s="7"/>
      <c r="K255" s="7"/>
      <c r="L255" s="9"/>
      <c r="M255" s="10"/>
      <c r="N255" s="10"/>
      <c r="O255" s="10"/>
      <c r="P255" s="10"/>
      <c r="Q255" s="10"/>
      <c r="R255" s="10"/>
      <c r="S255" s="10"/>
      <c r="T255" s="10"/>
      <c r="U255" s="10"/>
    </row>
    <row r="256" spans="1:21" ht="16.5" customHeight="1" x14ac:dyDescent="0.25">
      <c r="A256" s="7"/>
      <c r="B256" s="7" t="s">
        <v>631</v>
      </c>
      <c r="C256" s="7"/>
      <c r="D256" s="7"/>
      <c r="E256" s="7"/>
      <c r="F256" s="7"/>
      <c r="G256" s="7"/>
      <c r="H256" s="7"/>
      <c r="I256" s="7"/>
      <c r="J256" s="7"/>
      <c r="K256" s="7"/>
      <c r="L256" s="9"/>
      <c r="M256" s="10"/>
      <c r="N256" s="10"/>
      <c r="O256" s="10"/>
      <c r="P256" s="10"/>
      <c r="Q256" s="10"/>
      <c r="R256" s="10"/>
      <c r="S256" s="10"/>
      <c r="T256" s="10"/>
      <c r="U256" s="10"/>
    </row>
    <row r="257" spans="1:21" ht="16.5" customHeight="1" x14ac:dyDescent="0.25">
      <c r="A257" s="7"/>
      <c r="B257" s="7"/>
      <c r="C257" s="7" t="s">
        <v>521</v>
      </c>
      <c r="D257" s="7"/>
      <c r="E257" s="7"/>
      <c r="F257" s="7"/>
      <c r="G257" s="7"/>
      <c r="H257" s="7"/>
      <c r="I257" s="7"/>
      <c r="J257" s="7"/>
      <c r="K257" s="7"/>
      <c r="L257" s="9"/>
      <c r="M257" s="10"/>
      <c r="N257" s="10"/>
      <c r="O257" s="10"/>
      <c r="P257" s="10"/>
      <c r="Q257" s="10"/>
      <c r="R257" s="10"/>
      <c r="S257" s="10"/>
      <c r="T257" s="10"/>
      <c r="U257" s="10"/>
    </row>
    <row r="258" spans="1:21" ht="16.5" customHeight="1" x14ac:dyDescent="0.25">
      <c r="A258" s="7"/>
      <c r="B258" s="7"/>
      <c r="C258" s="7"/>
      <c r="D258" s="7" t="s">
        <v>627</v>
      </c>
      <c r="E258" s="7"/>
      <c r="F258" s="7"/>
      <c r="G258" s="7"/>
      <c r="H258" s="7"/>
      <c r="I258" s="7"/>
      <c r="J258" s="7"/>
      <c r="K258" s="7"/>
      <c r="L258" s="9" t="s">
        <v>317</v>
      </c>
      <c r="M258" s="18">
        <v>124698</v>
      </c>
      <c r="N258" s="21">
        <v>95288</v>
      </c>
      <c r="O258" s="21">
        <v>80177</v>
      </c>
      <c r="P258" s="21">
        <v>42188</v>
      </c>
      <c r="Q258" s="21">
        <v>27122</v>
      </c>
      <c r="R258" s="23">
        <v>8485</v>
      </c>
      <c r="S258" s="23">
        <v>6668</v>
      </c>
      <c r="T258" s="23">
        <v>4435</v>
      </c>
      <c r="U258" s="18">
        <v>389061</v>
      </c>
    </row>
    <row r="259" spans="1:21" ht="16.5" customHeight="1" x14ac:dyDescent="0.25">
      <c r="A259" s="7"/>
      <c r="B259" s="7"/>
      <c r="C259" s="7"/>
      <c r="D259" s="7" t="s">
        <v>628</v>
      </c>
      <c r="E259" s="7"/>
      <c r="F259" s="7"/>
      <c r="G259" s="7"/>
      <c r="H259" s="7"/>
      <c r="I259" s="7"/>
      <c r="J259" s="7"/>
      <c r="K259" s="7"/>
      <c r="L259" s="9" t="s">
        <v>317</v>
      </c>
      <c r="M259" s="21">
        <v>38431</v>
      </c>
      <c r="N259" s="21">
        <v>28654</v>
      </c>
      <c r="O259" s="21">
        <v>23543</v>
      </c>
      <c r="P259" s="21">
        <v>12313</v>
      </c>
      <c r="Q259" s="23">
        <v>9224</v>
      </c>
      <c r="R259" s="23">
        <v>3100</v>
      </c>
      <c r="S259" s="23">
        <v>1833</v>
      </c>
      <c r="T259" s="23">
        <v>1097</v>
      </c>
      <c r="U259" s="18">
        <v>118195</v>
      </c>
    </row>
    <row r="260" spans="1:21" ht="16.5" customHeight="1" x14ac:dyDescent="0.25">
      <c r="A260" s="7"/>
      <c r="B260" s="7"/>
      <c r="C260" s="7" t="s">
        <v>629</v>
      </c>
      <c r="D260" s="7"/>
      <c r="E260" s="7"/>
      <c r="F260" s="7"/>
      <c r="G260" s="7"/>
      <c r="H260" s="7"/>
      <c r="I260" s="7"/>
      <c r="J260" s="7"/>
      <c r="K260" s="7"/>
      <c r="L260" s="9"/>
      <c r="M260" s="10"/>
      <c r="N260" s="10"/>
      <c r="O260" s="10"/>
      <c r="P260" s="10"/>
      <c r="Q260" s="10"/>
      <c r="R260" s="10"/>
      <c r="S260" s="10"/>
      <c r="T260" s="10"/>
      <c r="U260" s="10"/>
    </row>
    <row r="261" spans="1:21" ht="16.5" customHeight="1" x14ac:dyDescent="0.25">
      <c r="A261" s="7"/>
      <c r="B261" s="7"/>
      <c r="C261" s="7"/>
      <c r="D261" s="7" t="s">
        <v>627</v>
      </c>
      <c r="E261" s="7"/>
      <c r="F261" s="7"/>
      <c r="G261" s="7"/>
      <c r="H261" s="7"/>
      <c r="I261" s="7"/>
      <c r="J261" s="7"/>
      <c r="K261" s="7"/>
      <c r="L261" s="9" t="s">
        <v>317</v>
      </c>
      <c r="M261" s="21">
        <v>11771</v>
      </c>
      <c r="N261" s="23">
        <v>2911</v>
      </c>
      <c r="O261" s="23">
        <v>7437</v>
      </c>
      <c r="P261" s="23">
        <v>3588</v>
      </c>
      <c r="Q261" s="23">
        <v>1728</v>
      </c>
      <c r="R261" s="23">
        <v>1124</v>
      </c>
      <c r="S261" s="20">
        <v>336</v>
      </c>
      <c r="T261" s="23">
        <v>2255</v>
      </c>
      <c r="U261" s="21">
        <v>31150</v>
      </c>
    </row>
    <row r="262" spans="1:21" ht="16.5" customHeight="1" x14ac:dyDescent="0.25">
      <c r="A262" s="7"/>
      <c r="B262" s="7"/>
      <c r="C262" s="7" t="s">
        <v>453</v>
      </c>
      <c r="D262" s="7"/>
      <c r="E262" s="7"/>
      <c r="F262" s="7"/>
      <c r="G262" s="7"/>
      <c r="H262" s="7"/>
      <c r="I262" s="7"/>
      <c r="J262" s="7"/>
      <c r="K262" s="7"/>
      <c r="L262" s="9"/>
      <c r="M262" s="10"/>
      <c r="N262" s="10"/>
      <c r="O262" s="10"/>
      <c r="P262" s="10"/>
      <c r="Q262" s="10"/>
      <c r="R262" s="10"/>
      <c r="S262" s="10"/>
      <c r="T262" s="10"/>
      <c r="U262" s="10"/>
    </row>
    <row r="263" spans="1:21" ht="16.5" customHeight="1" x14ac:dyDescent="0.25">
      <c r="A263" s="7"/>
      <c r="B263" s="7"/>
      <c r="C263" s="7"/>
      <c r="D263" s="7" t="s">
        <v>630</v>
      </c>
      <c r="E263" s="7"/>
      <c r="F263" s="7"/>
      <c r="G263" s="7"/>
      <c r="H263" s="7"/>
      <c r="I263" s="7"/>
      <c r="J263" s="7"/>
      <c r="K263" s="7"/>
      <c r="L263" s="9" t="s">
        <v>317</v>
      </c>
      <c r="M263" s="18">
        <v>174900</v>
      </c>
      <c r="N263" s="18">
        <v>126853</v>
      </c>
      <c r="O263" s="18">
        <v>111157</v>
      </c>
      <c r="P263" s="21">
        <v>58089</v>
      </c>
      <c r="Q263" s="21">
        <v>38074</v>
      </c>
      <c r="R263" s="21">
        <v>12709</v>
      </c>
      <c r="S263" s="23">
        <v>8838</v>
      </c>
      <c r="T263" s="23">
        <v>7787</v>
      </c>
      <c r="U263" s="18">
        <v>538406</v>
      </c>
    </row>
    <row r="264" spans="1:21" ht="16.5" customHeight="1" x14ac:dyDescent="0.25">
      <c r="A264" s="7" t="s">
        <v>119</v>
      </c>
      <c r="B264" s="7"/>
      <c r="C264" s="7"/>
      <c r="D264" s="7"/>
      <c r="E264" s="7"/>
      <c r="F264" s="7"/>
      <c r="G264" s="7"/>
      <c r="H264" s="7"/>
      <c r="I264" s="7"/>
      <c r="J264" s="7"/>
      <c r="K264" s="7"/>
      <c r="L264" s="9"/>
      <c r="M264" s="10"/>
      <c r="N264" s="10"/>
      <c r="O264" s="10"/>
      <c r="P264" s="10"/>
      <c r="Q264" s="10"/>
      <c r="R264" s="10"/>
      <c r="S264" s="10"/>
      <c r="T264" s="10"/>
      <c r="U264" s="10"/>
    </row>
    <row r="265" spans="1:21" ht="16.5" customHeight="1" x14ac:dyDescent="0.25">
      <c r="A265" s="7"/>
      <c r="B265" s="7" t="s">
        <v>632</v>
      </c>
      <c r="C265" s="7"/>
      <c r="D265" s="7"/>
      <c r="E265" s="7"/>
      <c r="F265" s="7"/>
      <c r="G265" s="7"/>
      <c r="H265" s="7"/>
      <c r="I265" s="7"/>
      <c r="J265" s="7"/>
      <c r="K265" s="7"/>
      <c r="L265" s="9"/>
      <c r="M265" s="10"/>
      <c r="N265" s="10"/>
      <c r="O265" s="10"/>
      <c r="P265" s="10"/>
      <c r="Q265" s="10"/>
      <c r="R265" s="10"/>
      <c r="S265" s="10"/>
      <c r="T265" s="10"/>
      <c r="U265" s="10"/>
    </row>
    <row r="266" spans="1:21" ht="16.5" customHeight="1" x14ac:dyDescent="0.25">
      <c r="A266" s="7"/>
      <c r="B266" s="7"/>
      <c r="C266" s="7" t="s">
        <v>521</v>
      </c>
      <c r="D266" s="7"/>
      <c r="E266" s="7"/>
      <c r="F266" s="7"/>
      <c r="G266" s="7"/>
      <c r="H266" s="7"/>
      <c r="I266" s="7"/>
      <c r="J266" s="7"/>
      <c r="K266" s="7"/>
      <c r="L266" s="9"/>
      <c r="M266" s="10"/>
      <c r="N266" s="10"/>
      <c r="O266" s="10"/>
      <c r="P266" s="10"/>
      <c r="Q266" s="10"/>
      <c r="R266" s="10"/>
      <c r="S266" s="10"/>
      <c r="T266" s="10"/>
      <c r="U266" s="10"/>
    </row>
    <row r="267" spans="1:21" ht="16.5" customHeight="1" x14ac:dyDescent="0.25">
      <c r="A267" s="7"/>
      <c r="B267" s="7"/>
      <c r="C267" s="7"/>
      <c r="D267" s="7" t="s">
        <v>627</v>
      </c>
      <c r="E267" s="7"/>
      <c r="F267" s="7"/>
      <c r="G267" s="7"/>
      <c r="H267" s="7"/>
      <c r="I267" s="7"/>
      <c r="J267" s="7"/>
      <c r="K267" s="7"/>
      <c r="L267" s="9" t="s">
        <v>367</v>
      </c>
      <c r="M267" s="31">
        <v>4.3</v>
      </c>
      <c r="N267" s="31">
        <v>6.7</v>
      </c>
      <c r="O267" s="31">
        <v>3.2</v>
      </c>
      <c r="P267" s="31">
        <v>1.2</v>
      </c>
      <c r="Q267" s="30" t="s">
        <v>337</v>
      </c>
      <c r="R267" s="31">
        <v>8.1999999999999993</v>
      </c>
      <c r="S267" s="30" t="s">
        <v>337</v>
      </c>
      <c r="T267" s="31" t="s">
        <v>110</v>
      </c>
      <c r="U267" s="31">
        <v>4.2</v>
      </c>
    </row>
    <row r="268" spans="1:21" ht="16.5" customHeight="1" x14ac:dyDescent="0.25">
      <c r="A268" s="7"/>
      <c r="B268" s="7"/>
      <c r="C268" s="7"/>
      <c r="D268" s="7" t="s">
        <v>628</v>
      </c>
      <c r="E268" s="7"/>
      <c r="F268" s="7"/>
      <c r="G268" s="7"/>
      <c r="H268" s="7"/>
      <c r="I268" s="7"/>
      <c r="J268" s="7"/>
      <c r="K268" s="7"/>
      <c r="L268" s="9" t="s">
        <v>367</v>
      </c>
      <c r="M268" s="29">
        <v>148.6</v>
      </c>
      <c r="N268" s="29">
        <v>135.80000000000001</v>
      </c>
      <c r="O268" s="29">
        <v>130</v>
      </c>
      <c r="P268" s="29">
        <v>103.1</v>
      </c>
      <c r="Q268" s="30" t="s">
        <v>337</v>
      </c>
      <c r="R268" s="29">
        <v>183.9</v>
      </c>
      <c r="S268" s="30" t="s">
        <v>337</v>
      </c>
      <c r="T268" s="30" t="s">
        <v>337</v>
      </c>
      <c r="U268" s="29">
        <v>137.69999999999999</v>
      </c>
    </row>
    <row r="269" spans="1:21" ht="16.5" customHeight="1" x14ac:dyDescent="0.25">
      <c r="A269" s="7"/>
      <c r="B269" s="7"/>
      <c r="C269" s="7" t="s">
        <v>629</v>
      </c>
      <c r="D269" s="7"/>
      <c r="E269" s="7"/>
      <c r="F269" s="7"/>
      <c r="G269" s="7"/>
      <c r="H269" s="7"/>
      <c r="I269" s="7"/>
      <c r="J269" s="7"/>
      <c r="K269" s="7"/>
      <c r="L269" s="9"/>
      <c r="M269" s="10"/>
      <c r="N269" s="10"/>
      <c r="O269" s="10"/>
      <c r="P269" s="10"/>
      <c r="Q269" s="10"/>
      <c r="R269" s="10"/>
      <c r="S269" s="10"/>
      <c r="T269" s="10"/>
      <c r="U269" s="10"/>
    </row>
    <row r="270" spans="1:21" ht="16.5" customHeight="1" x14ac:dyDescent="0.25">
      <c r="A270" s="7"/>
      <c r="B270" s="7"/>
      <c r="C270" s="7"/>
      <c r="D270" s="7" t="s">
        <v>627</v>
      </c>
      <c r="E270" s="7"/>
      <c r="F270" s="7"/>
      <c r="G270" s="7"/>
      <c r="H270" s="7"/>
      <c r="I270" s="7"/>
      <c r="J270" s="7"/>
      <c r="K270" s="7"/>
      <c r="L270" s="9" t="s">
        <v>367</v>
      </c>
      <c r="M270" s="31">
        <v>6.8</v>
      </c>
      <c r="N270" s="32">
        <v>10.3</v>
      </c>
      <c r="O270" s="31">
        <v>4</v>
      </c>
      <c r="P270" s="32">
        <v>16.7</v>
      </c>
      <c r="Q270" s="30" t="s">
        <v>337</v>
      </c>
      <c r="R270" s="31" t="s">
        <v>110</v>
      </c>
      <c r="S270" s="31" t="s">
        <v>110</v>
      </c>
      <c r="T270" s="30" t="s">
        <v>337</v>
      </c>
      <c r="U270" s="31">
        <v>7.4</v>
      </c>
    </row>
    <row r="271" spans="1:21" ht="16.5" customHeight="1" x14ac:dyDescent="0.25">
      <c r="A271" s="7"/>
      <c r="B271" s="7"/>
      <c r="C271" s="7" t="s">
        <v>453</v>
      </c>
      <c r="D271" s="7"/>
      <c r="E271" s="7"/>
      <c r="F271" s="7"/>
      <c r="G271" s="7"/>
      <c r="H271" s="7"/>
      <c r="I271" s="7"/>
      <c r="J271" s="7"/>
      <c r="K271" s="7"/>
      <c r="L271" s="9"/>
      <c r="M271" s="10"/>
      <c r="N271" s="10"/>
      <c r="O271" s="10"/>
      <c r="P271" s="10"/>
      <c r="Q271" s="10"/>
      <c r="R271" s="10"/>
      <c r="S271" s="10"/>
      <c r="T271" s="10"/>
      <c r="U271" s="10"/>
    </row>
    <row r="272" spans="1:21" ht="16.5" customHeight="1" x14ac:dyDescent="0.25">
      <c r="A272" s="14"/>
      <c r="B272" s="14"/>
      <c r="C272" s="14"/>
      <c r="D272" s="14" t="s">
        <v>630</v>
      </c>
      <c r="E272" s="14"/>
      <c r="F272" s="14"/>
      <c r="G272" s="14"/>
      <c r="H272" s="14"/>
      <c r="I272" s="14"/>
      <c r="J272" s="14"/>
      <c r="K272" s="14"/>
      <c r="L272" s="15" t="s">
        <v>367</v>
      </c>
      <c r="M272" s="33">
        <v>36.1</v>
      </c>
      <c r="N272" s="33">
        <v>35.9</v>
      </c>
      <c r="O272" s="33">
        <v>30.1</v>
      </c>
      <c r="P272" s="33">
        <v>23.8</v>
      </c>
      <c r="Q272" s="33">
        <v>43.1</v>
      </c>
      <c r="R272" s="33">
        <v>50.4</v>
      </c>
      <c r="S272" s="33">
        <v>22.6</v>
      </c>
      <c r="T272" s="36">
        <v>7.7</v>
      </c>
      <c r="U272" s="33">
        <v>33.700000000000003</v>
      </c>
    </row>
    <row r="273" spans="1:21" ht="4.5" customHeight="1" x14ac:dyDescent="0.25">
      <c r="A273" s="27"/>
      <c r="B273" s="27"/>
      <c r="C273" s="2"/>
      <c r="D273" s="2"/>
      <c r="E273" s="2"/>
      <c r="F273" s="2"/>
      <c r="G273" s="2"/>
      <c r="H273" s="2"/>
      <c r="I273" s="2"/>
      <c r="J273" s="2"/>
      <c r="K273" s="2"/>
      <c r="L273" s="2"/>
      <c r="M273" s="2"/>
      <c r="N273" s="2"/>
      <c r="O273" s="2"/>
      <c r="P273" s="2"/>
      <c r="Q273" s="2"/>
      <c r="R273" s="2"/>
      <c r="S273" s="2"/>
      <c r="T273" s="2"/>
      <c r="U273" s="2"/>
    </row>
    <row r="274" spans="1:21" ht="16.5" customHeight="1" x14ac:dyDescent="0.25">
      <c r="A274" s="27"/>
      <c r="B274" s="27"/>
      <c r="C274" s="67" t="s">
        <v>355</v>
      </c>
      <c r="D274" s="67"/>
      <c r="E274" s="67"/>
      <c r="F274" s="67"/>
      <c r="G274" s="67"/>
      <c r="H274" s="67"/>
      <c r="I274" s="67"/>
      <c r="J274" s="67"/>
      <c r="K274" s="67"/>
      <c r="L274" s="67"/>
      <c r="M274" s="67"/>
      <c r="N274" s="67"/>
      <c r="O274" s="67"/>
      <c r="P274" s="67"/>
      <c r="Q274" s="67"/>
      <c r="R274" s="67"/>
      <c r="S274" s="67"/>
      <c r="T274" s="67"/>
      <c r="U274" s="67"/>
    </row>
    <row r="275" spans="1:21" ht="4.5" customHeight="1" x14ac:dyDescent="0.25">
      <c r="A275" s="27"/>
      <c r="B275" s="27"/>
      <c r="C275" s="2"/>
      <c r="D275" s="2"/>
      <c r="E275" s="2"/>
      <c r="F275" s="2"/>
      <c r="G275" s="2"/>
      <c r="H275" s="2"/>
      <c r="I275" s="2"/>
      <c r="J275" s="2"/>
      <c r="K275" s="2"/>
      <c r="L275" s="2"/>
      <c r="M275" s="2"/>
      <c r="N275" s="2"/>
      <c r="O275" s="2"/>
      <c r="P275" s="2"/>
      <c r="Q275" s="2"/>
      <c r="R275" s="2"/>
      <c r="S275" s="2"/>
      <c r="T275" s="2"/>
      <c r="U275" s="2"/>
    </row>
    <row r="276" spans="1:21" ht="16.5" customHeight="1" x14ac:dyDescent="0.25">
      <c r="A276" s="55"/>
      <c r="B276" s="55"/>
      <c r="C276" s="67" t="s">
        <v>456</v>
      </c>
      <c r="D276" s="67"/>
      <c r="E276" s="67"/>
      <c r="F276" s="67"/>
      <c r="G276" s="67"/>
      <c r="H276" s="67"/>
      <c r="I276" s="67"/>
      <c r="J276" s="67"/>
      <c r="K276" s="67"/>
      <c r="L276" s="67"/>
      <c r="M276" s="67"/>
      <c r="N276" s="67"/>
      <c r="O276" s="67"/>
      <c r="P276" s="67"/>
      <c r="Q276" s="67"/>
      <c r="R276" s="67"/>
      <c r="S276" s="67"/>
      <c r="T276" s="67"/>
      <c r="U276" s="67"/>
    </row>
    <row r="277" spans="1:21" ht="16.5" customHeight="1" x14ac:dyDescent="0.25">
      <c r="A277" s="55"/>
      <c r="B277" s="55"/>
      <c r="C277" s="67" t="s">
        <v>457</v>
      </c>
      <c r="D277" s="67"/>
      <c r="E277" s="67"/>
      <c r="F277" s="67"/>
      <c r="G277" s="67"/>
      <c r="H277" s="67"/>
      <c r="I277" s="67"/>
      <c r="J277" s="67"/>
      <c r="K277" s="67"/>
      <c r="L277" s="67"/>
      <c r="M277" s="67"/>
      <c r="N277" s="67"/>
      <c r="O277" s="67"/>
      <c r="P277" s="67"/>
      <c r="Q277" s="67"/>
      <c r="R277" s="67"/>
      <c r="S277" s="67"/>
      <c r="T277" s="67"/>
      <c r="U277" s="67"/>
    </row>
    <row r="278" spans="1:21" ht="4.5" customHeight="1" x14ac:dyDescent="0.25">
      <c r="A278" s="27"/>
      <c r="B278" s="27"/>
      <c r="C278" s="2"/>
      <c r="D278" s="2"/>
      <c r="E278" s="2"/>
      <c r="F278" s="2"/>
      <c r="G278" s="2"/>
      <c r="H278" s="2"/>
      <c r="I278" s="2"/>
      <c r="J278" s="2"/>
      <c r="K278" s="2"/>
      <c r="L278" s="2"/>
      <c r="M278" s="2"/>
      <c r="N278" s="2"/>
      <c r="O278" s="2"/>
      <c r="P278" s="2"/>
      <c r="Q278" s="2"/>
      <c r="R278" s="2"/>
      <c r="S278" s="2"/>
      <c r="T278" s="2"/>
      <c r="U278" s="2"/>
    </row>
    <row r="279" spans="1:21" ht="29.4" customHeight="1" x14ac:dyDescent="0.25">
      <c r="A279" s="27" t="s">
        <v>139</v>
      </c>
      <c r="B279" s="27"/>
      <c r="C279" s="67" t="s">
        <v>503</v>
      </c>
      <c r="D279" s="67"/>
      <c r="E279" s="67"/>
      <c r="F279" s="67"/>
      <c r="G279" s="67"/>
      <c r="H279" s="67"/>
      <c r="I279" s="67"/>
      <c r="J279" s="67"/>
      <c r="K279" s="67"/>
      <c r="L279" s="67"/>
      <c r="M279" s="67"/>
      <c r="N279" s="67"/>
      <c r="O279" s="67"/>
      <c r="P279" s="67"/>
      <c r="Q279" s="67"/>
      <c r="R279" s="67"/>
      <c r="S279" s="67"/>
      <c r="T279" s="67"/>
      <c r="U279" s="67"/>
    </row>
    <row r="280" spans="1:21" ht="16.5" customHeight="1" x14ac:dyDescent="0.25">
      <c r="A280" s="27" t="s">
        <v>141</v>
      </c>
      <c r="B280" s="27"/>
      <c r="C280" s="67" t="s">
        <v>639</v>
      </c>
      <c r="D280" s="67"/>
      <c r="E280" s="67"/>
      <c r="F280" s="67"/>
      <c r="G280" s="67"/>
      <c r="H280" s="67"/>
      <c r="I280" s="67"/>
      <c r="J280" s="67"/>
      <c r="K280" s="67"/>
      <c r="L280" s="67"/>
      <c r="M280" s="67"/>
      <c r="N280" s="67"/>
      <c r="O280" s="67"/>
      <c r="P280" s="67"/>
      <c r="Q280" s="67"/>
      <c r="R280" s="67"/>
      <c r="S280" s="67"/>
      <c r="T280" s="67"/>
      <c r="U280" s="67"/>
    </row>
    <row r="281" spans="1:21" ht="16.5" customHeight="1" x14ac:dyDescent="0.25">
      <c r="A281" s="27" t="s">
        <v>144</v>
      </c>
      <c r="B281" s="27"/>
      <c r="C281" s="67" t="s">
        <v>640</v>
      </c>
      <c r="D281" s="67"/>
      <c r="E281" s="67"/>
      <c r="F281" s="67"/>
      <c r="G281" s="67"/>
      <c r="H281" s="67"/>
      <c r="I281" s="67"/>
      <c r="J281" s="67"/>
      <c r="K281" s="67"/>
      <c r="L281" s="67"/>
      <c r="M281" s="67"/>
      <c r="N281" s="67"/>
      <c r="O281" s="67"/>
      <c r="P281" s="67"/>
      <c r="Q281" s="67"/>
      <c r="R281" s="67"/>
      <c r="S281" s="67"/>
      <c r="T281" s="67"/>
      <c r="U281" s="67"/>
    </row>
    <row r="282" spans="1:21" ht="4.5" customHeight="1" x14ac:dyDescent="0.25"/>
    <row r="283" spans="1:21" ht="16.5" customHeight="1" x14ac:dyDescent="0.25">
      <c r="A283" s="28" t="s">
        <v>167</v>
      </c>
      <c r="B283" s="27"/>
      <c r="C283" s="27"/>
      <c r="D283" s="27"/>
      <c r="E283" s="67" t="s">
        <v>641</v>
      </c>
      <c r="F283" s="67"/>
      <c r="G283" s="67"/>
      <c r="H283" s="67"/>
      <c r="I283" s="67"/>
      <c r="J283" s="67"/>
      <c r="K283" s="67"/>
      <c r="L283" s="67"/>
      <c r="M283" s="67"/>
      <c r="N283" s="67"/>
      <c r="O283" s="67"/>
      <c r="P283" s="67"/>
      <c r="Q283" s="67"/>
      <c r="R283" s="67"/>
      <c r="S283" s="67"/>
      <c r="T283" s="67"/>
      <c r="U283" s="67"/>
    </row>
  </sheetData>
  <mergeCells count="8">
    <mergeCell ref="C280:U280"/>
    <mergeCell ref="C281:U281"/>
    <mergeCell ref="E283:U283"/>
    <mergeCell ref="K1:U1"/>
    <mergeCell ref="C274:U274"/>
    <mergeCell ref="C276:U276"/>
    <mergeCell ref="C277:U277"/>
    <mergeCell ref="C279:U279"/>
  </mergeCells>
  <pageMargins left="0.7" right="0.7" top="0.75" bottom="0.75" header="0.3" footer="0.3"/>
  <pageSetup paperSize="9" fitToHeight="0" orientation="landscape" horizontalDpi="300" verticalDpi="300"/>
  <headerFooter scaleWithDoc="0" alignWithMargins="0">
    <oddHeader>&amp;C&amp;"Arial"&amp;8TABLE 15A.34</oddHeader>
    <oddFooter>&amp;L&amp;"Arial"&amp;8REPORT ON
GOVERNMENT
SERVICES 2022&amp;R&amp;"Arial"&amp;8SERVICES FOR PEOPLE
WITH DISABILITY
PAGE &amp;B&amp;P&amp;B</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U46"/>
  <sheetViews>
    <sheetView showGridLines="0" zoomScaleNormal="100" workbookViewId="0"/>
  </sheetViews>
  <sheetFormatPr defaultRowHeight="13.2" x14ac:dyDescent="0.25"/>
  <cols>
    <col min="1" max="11" width="1.6640625" customWidth="1"/>
    <col min="12" max="12" width="5.44140625" customWidth="1"/>
    <col min="13" max="21" width="6.6640625" customWidth="1"/>
  </cols>
  <sheetData>
    <row r="1" spans="1:21" ht="33.9" customHeight="1" x14ac:dyDescent="0.25">
      <c r="A1" s="8" t="s">
        <v>642</v>
      </c>
      <c r="B1" s="8"/>
      <c r="C1" s="8"/>
      <c r="D1" s="8"/>
      <c r="E1" s="8"/>
      <c r="F1" s="8"/>
      <c r="G1" s="8"/>
      <c r="H1" s="8"/>
      <c r="I1" s="8"/>
      <c r="J1" s="8"/>
      <c r="K1" s="72" t="s">
        <v>643</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205</v>
      </c>
      <c r="N2" s="13" t="s">
        <v>206</v>
      </c>
      <c r="O2" s="13" t="s">
        <v>207</v>
      </c>
      <c r="P2" s="13" t="s">
        <v>208</v>
      </c>
      <c r="Q2" s="13" t="s">
        <v>209</v>
      </c>
      <c r="R2" s="13" t="s">
        <v>210</v>
      </c>
      <c r="S2" s="13" t="s">
        <v>211</v>
      </c>
      <c r="T2" s="13" t="s">
        <v>212</v>
      </c>
      <c r="U2" s="13" t="s">
        <v>214</v>
      </c>
    </row>
    <row r="3" spans="1:21" ht="16.5" customHeight="1" x14ac:dyDescent="0.25">
      <c r="A3" s="7" t="s">
        <v>644</v>
      </c>
      <c r="B3" s="7"/>
      <c r="C3" s="7"/>
      <c r="D3" s="7"/>
      <c r="E3" s="7"/>
      <c r="F3" s="7"/>
      <c r="G3" s="7"/>
      <c r="H3" s="7"/>
      <c r="I3" s="7"/>
      <c r="J3" s="7"/>
      <c r="K3" s="7"/>
      <c r="L3" s="9"/>
      <c r="M3" s="10"/>
      <c r="N3" s="10"/>
      <c r="O3" s="10"/>
      <c r="P3" s="10"/>
      <c r="Q3" s="10"/>
      <c r="R3" s="10"/>
      <c r="S3" s="10"/>
      <c r="T3" s="10"/>
      <c r="U3" s="10"/>
    </row>
    <row r="4" spans="1:21" ht="16.5" customHeight="1" x14ac:dyDescent="0.25">
      <c r="A4" s="7"/>
      <c r="B4" s="7" t="s">
        <v>627</v>
      </c>
      <c r="C4" s="7"/>
      <c r="D4" s="7"/>
      <c r="E4" s="7"/>
      <c r="F4" s="7"/>
      <c r="G4" s="7"/>
      <c r="H4" s="7"/>
      <c r="I4" s="7"/>
      <c r="J4" s="7"/>
      <c r="K4" s="7"/>
      <c r="L4" s="9"/>
      <c r="M4" s="10"/>
      <c r="N4" s="10"/>
      <c r="O4" s="10"/>
      <c r="P4" s="10"/>
      <c r="Q4" s="10"/>
      <c r="R4" s="10"/>
      <c r="S4" s="10"/>
      <c r="T4" s="10"/>
      <c r="U4" s="10"/>
    </row>
    <row r="5" spans="1:21" ht="16.5" customHeight="1" x14ac:dyDescent="0.25">
      <c r="A5" s="7"/>
      <c r="B5" s="7"/>
      <c r="C5" s="7" t="s">
        <v>314</v>
      </c>
      <c r="D5" s="7"/>
      <c r="E5" s="7"/>
      <c r="F5" s="7"/>
      <c r="G5" s="7"/>
      <c r="H5" s="7"/>
      <c r="I5" s="7"/>
      <c r="J5" s="7"/>
      <c r="K5" s="7"/>
      <c r="L5" s="9" t="s">
        <v>317</v>
      </c>
      <c r="M5" s="34">
        <v>96</v>
      </c>
      <c r="N5" s="34">
        <v>99</v>
      </c>
      <c r="O5" s="34">
        <v>37</v>
      </c>
      <c r="P5" s="34">
        <v>12</v>
      </c>
      <c r="Q5" s="34">
        <v>15</v>
      </c>
      <c r="R5" s="16">
        <v>6</v>
      </c>
      <c r="S5" s="16" t="s">
        <v>110</v>
      </c>
      <c r="T5" s="16">
        <v>1</v>
      </c>
      <c r="U5" s="20">
        <v>266</v>
      </c>
    </row>
    <row r="6" spans="1:21" ht="16.5" customHeight="1" x14ac:dyDescent="0.25">
      <c r="A6" s="7"/>
      <c r="B6" s="7"/>
      <c r="C6" s="7" t="s">
        <v>325</v>
      </c>
      <c r="D6" s="7"/>
      <c r="E6" s="7"/>
      <c r="F6" s="7"/>
      <c r="G6" s="7"/>
      <c r="H6" s="7"/>
      <c r="I6" s="7"/>
      <c r="J6" s="7"/>
      <c r="K6" s="7"/>
      <c r="L6" s="9" t="s">
        <v>317</v>
      </c>
      <c r="M6" s="20">
        <v>126</v>
      </c>
      <c r="N6" s="20">
        <v>125</v>
      </c>
      <c r="O6" s="34">
        <v>57</v>
      </c>
      <c r="P6" s="34">
        <v>19</v>
      </c>
      <c r="Q6" s="34">
        <v>20</v>
      </c>
      <c r="R6" s="16">
        <v>9</v>
      </c>
      <c r="S6" s="16" t="s">
        <v>110</v>
      </c>
      <c r="T6" s="16">
        <v>1</v>
      </c>
      <c r="U6" s="20">
        <v>357</v>
      </c>
    </row>
    <row r="7" spans="1:21" ht="16.5" customHeight="1" x14ac:dyDescent="0.25">
      <c r="A7" s="7"/>
      <c r="B7" s="7"/>
      <c r="C7" s="7" t="s">
        <v>326</v>
      </c>
      <c r="D7" s="7"/>
      <c r="E7" s="7"/>
      <c r="F7" s="7"/>
      <c r="G7" s="7"/>
      <c r="H7" s="7"/>
      <c r="I7" s="7"/>
      <c r="J7" s="7"/>
      <c r="K7" s="7"/>
      <c r="L7" s="9" t="s">
        <v>317</v>
      </c>
      <c r="M7" s="20">
        <v>154</v>
      </c>
      <c r="N7" s="20">
        <v>149</v>
      </c>
      <c r="O7" s="34">
        <v>78</v>
      </c>
      <c r="P7" s="34">
        <v>23</v>
      </c>
      <c r="Q7" s="34">
        <v>25</v>
      </c>
      <c r="R7" s="34">
        <v>11</v>
      </c>
      <c r="S7" s="16" t="s">
        <v>110</v>
      </c>
      <c r="T7" s="16">
        <v>2</v>
      </c>
      <c r="U7" s="20">
        <v>442</v>
      </c>
    </row>
    <row r="8" spans="1:21" ht="16.5" customHeight="1" x14ac:dyDescent="0.25">
      <c r="A8" s="7"/>
      <c r="B8" s="7"/>
      <c r="C8" s="7" t="s">
        <v>297</v>
      </c>
      <c r="D8" s="7"/>
      <c r="E8" s="7"/>
      <c r="F8" s="7"/>
      <c r="G8" s="7"/>
      <c r="H8" s="7"/>
      <c r="I8" s="7"/>
      <c r="J8" s="7"/>
      <c r="K8" s="7"/>
      <c r="L8" s="9" t="s">
        <v>317</v>
      </c>
      <c r="M8" s="20">
        <v>176</v>
      </c>
      <c r="N8" s="20">
        <v>153</v>
      </c>
      <c r="O8" s="20">
        <v>110</v>
      </c>
      <c r="P8" s="34">
        <v>27</v>
      </c>
      <c r="Q8" s="34">
        <v>24</v>
      </c>
      <c r="R8" s="34">
        <v>16</v>
      </c>
      <c r="S8" s="16" t="s">
        <v>110</v>
      </c>
      <c r="T8" s="16">
        <v>3</v>
      </c>
      <c r="U8" s="20">
        <v>509</v>
      </c>
    </row>
    <row r="9" spans="1:21" ht="16.5" customHeight="1" x14ac:dyDescent="0.25">
      <c r="A9" s="7"/>
      <c r="B9" s="7"/>
      <c r="C9" s="7" t="s">
        <v>423</v>
      </c>
      <c r="D9" s="7"/>
      <c r="E9" s="7"/>
      <c r="F9" s="7"/>
      <c r="G9" s="7"/>
      <c r="H9" s="7"/>
      <c r="I9" s="7"/>
      <c r="J9" s="7"/>
      <c r="K9" s="7"/>
      <c r="L9" s="9" t="s">
        <v>317</v>
      </c>
      <c r="M9" s="20">
        <v>189</v>
      </c>
      <c r="N9" s="20">
        <v>170</v>
      </c>
      <c r="O9" s="20">
        <v>112</v>
      </c>
      <c r="P9" s="34">
        <v>29</v>
      </c>
      <c r="Q9" s="34">
        <v>28</v>
      </c>
      <c r="R9" s="34">
        <v>12</v>
      </c>
      <c r="S9" s="16">
        <v>1</v>
      </c>
      <c r="T9" s="16">
        <v>2</v>
      </c>
      <c r="U9" s="20">
        <v>543</v>
      </c>
    </row>
    <row r="10" spans="1:21" ht="16.5" customHeight="1" x14ac:dyDescent="0.25">
      <c r="A10" s="7"/>
      <c r="B10" s="7"/>
      <c r="C10" s="7" t="s">
        <v>424</v>
      </c>
      <c r="D10" s="7"/>
      <c r="E10" s="7"/>
      <c r="F10" s="7"/>
      <c r="G10" s="7"/>
      <c r="H10" s="7"/>
      <c r="I10" s="7"/>
      <c r="J10" s="7"/>
      <c r="K10" s="7"/>
      <c r="L10" s="9" t="s">
        <v>317</v>
      </c>
      <c r="M10" s="20">
        <v>204</v>
      </c>
      <c r="N10" s="20">
        <v>138</v>
      </c>
      <c r="O10" s="20">
        <v>118</v>
      </c>
      <c r="P10" s="34">
        <v>34</v>
      </c>
      <c r="Q10" s="34">
        <v>41</v>
      </c>
      <c r="R10" s="34">
        <v>15</v>
      </c>
      <c r="S10" s="16">
        <v>1</v>
      </c>
      <c r="T10" s="16">
        <v>2</v>
      </c>
      <c r="U10" s="20">
        <v>553</v>
      </c>
    </row>
    <row r="11" spans="1:21" ht="16.5" customHeight="1" x14ac:dyDescent="0.25">
      <c r="A11" s="7"/>
      <c r="B11" s="7"/>
      <c r="C11" s="7" t="s">
        <v>305</v>
      </c>
      <c r="D11" s="7"/>
      <c r="E11" s="7"/>
      <c r="F11" s="7"/>
      <c r="G11" s="7"/>
      <c r="H11" s="7"/>
      <c r="I11" s="7"/>
      <c r="J11" s="7"/>
      <c r="K11" s="7"/>
      <c r="L11" s="9" t="s">
        <v>317</v>
      </c>
      <c r="M11" s="20">
        <v>201</v>
      </c>
      <c r="N11" s="20">
        <v>138</v>
      </c>
      <c r="O11" s="20">
        <v>119</v>
      </c>
      <c r="P11" s="34">
        <v>42</v>
      </c>
      <c r="Q11" s="34">
        <v>39</v>
      </c>
      <c r="R11" s="34">
        <v>12</v>
      </c>
      <c r="S11" s="16" t="s">
        <v>110</v>
      </c>
      <c r="T11" s="16">
        <v>4</v>
      </c>
      <c r="U11" s="20">
        <v>555</v>
      </c>
    </row>
    <row r="12" spans="1:21" ht="16.5" customHeight="1" x14ac:dyDescent="0.25">
      <c r="A12" s="7"/>
      <c r="B12" s="7"/>
      <c r="C12" s="7" t="s">
        <v>425</v>
      </c>
      <c r="D12" s="7"/>
      <c r="E12" s="7"/>
      <c r="F12" s="7"/>
      <c r="G12" s="7"/>
      <c r="H12" s="7"/>
      <c r="I12" s="7"/>
      <c r="J12" s="7"/>
      <c r="K12" s="7"/>
      <c r="L12" s="9" t="s">
        <v>317</v>
      </c>
      <c r="M12" s="20">
        <v>218</v>
      </c>
      <c r="N12" s="20">
        <v>141</v>
      </c>
      <c r="O12" s="20">
        <v>123</v>
      </c>
      <c r="P12" s="34">
        <v>42</v>
      </c>
      <c r="Q12" s="34">
        <v>49</v>
      </c>
      <c r="R12" s="16">
        <v>9</v>
      </c>
      <c r="S12" s="16">
        <v>1</v>
      </c>
      <c r="T12" s="16">
        <v>4</v>
      </c>
      <c r="U12" s="20">
        <v>587</v>
      </c>
    </row>
    <row r="13" spans="1:21" ht="16.5" customHeight="1" x14ac:dyDescent="0.25">
      <c r="A13" s="7"/>
      <c r="B13" s="7"/>
      <c r="C13" s="7" t="s">
        <v>426</v>
      </c>
      <c r="D13" s="7"/>
      <c r="E13" s="7"/>
      <c r="F13" s="7"/>
      <c r="G13" s="7"/>
      <c r="H13" s="7"/>
      <c r="I13" s="7"/>
      <c r="J13" s="7"/>
      <c r="K13" s="7"/>
      <c r="L13" s="9" t="s">
        <v>317</v>
      </c>
      <c r="M13" s="20">
        <v>233</v>
      </c>
      <c r="N13" s="20">
        <v>139</v>
      </c>
      <c r="O13" s="20">
        <v>133</v>
      </c>
      <c r="P13" s="34">
        <v>41</v>
      </c>
      <c r="Q13" s="34">
        <v>43</v>
      </c>
      <c r="R13" s="34">
        <v>10</v>
      </c>
      <c r="S13" s="16">
        <v>2</v>
      </c>
      <c r="T13" s="16">
        <v>4</v>
      </c>
      <c r="U13" s="20">
        <v>605</v>
      </c>
    </row>
    <row r="14" spans="1:21" ht="16.5" customHeight="1" x14ac:dyDescent="0.25">
      <c r="A14" s="7"/>
      <c r="B14" s="7"/>
      <c r="C14" s="7" t="s">
        <v>427</v>
      </c>
      <c r="D14" s="7"/>
      <c r="E14" s="7"/>
      <c r="F14" s="7"/>
      <c r="G14" s="7"/>
      <c r="H14" s="7"/>
      <c r="I14" s="7"/>
      <c r="J14" s="7"/>
      <c r="K14" s="7"/>
      <c r="L14" s="9" t="s">
        <v>317</v>
      </c>
      <c r="M14" s="20">
        <v>242</v>
      </c>
      <c r="N14" s="20">
        <v>130</v>
      </c>
      <c r="O14" s="20">
        <v>110</v>
      </c>
      <c r="P14" s="34">
        <v>45</v>
      </c>
      <c r="Q14" s="34">
        <v>45</v>
      </c>
      <c r="R14" s="34">
        <v>12</v>
      </c>
      <c r="S14" s="16">
        <v>3</v>
      </c>
      <c r="T14" s="16">
        <v>5</v>
      </c>
      <c r="U14" s="20">
        <v>592</v>
      </c>
    </row>
    <row r="15" spans="1:21" ht="16.5" customHeight="1" x14ac:dyDescent="0.25">
      <c r="A15" s="7"/>
      <c r="B15" s="7" t="s">
        <v>628</v>
      </c>
      <c r="C15" s="7"/>
      <c r="D15" s="7"/>
      <c r="E15" s="7"/>
      <c r="F15" s="7"/>
      <c r="G15" s="7"/>
      <c r="H15" s="7"/>
      <c r="I15" s="7"/>
      <c r="J15" s="7"/>
      <c r="K15" s="7"/>
      <c r="L15" s="9"/>
      <c r="M15" s="10"/>
      <c r="N15" s="10"/>
      <c r="O15" s="10"/>
      <c r="P15" s="10"/>
      <c r="Q15" s="10"/>
      <c r="R15" s="10"/>
      <c r="S15" s="10"/>
      <c r="T15" s="10"/>
      <c r="U15" s="10"/>
    </row>
    <row r="16" spans="1:21" ht="16.5" customHeight="1" x14ac:dyDescent="0.25">
      <c r="A16" s="7"/>
      <c r="B16" s="7"/>
      <c r="C16" s="7" t="s">
        <v>314</v>
      </c>
      <c r="D16" s="7"/>
      <c r="E16" s="7"/>
      <c r="F16" s="7"/>
      <c r="G16" s="7"/>
      <c r="H16" s="7"/>
      <c r="I16" s="7"/>
      <c r="J16" s="7"/>
      <c r="K16" s="7"/>
      <c r="L16" s="9" t="s">
        <v>317</v>
      </c>
      <c r="M16" s="23">
        <v>1158</v>
      </c>
      <c r="N16" s="23">
        <v>1070</v>
      </c>
      <c r="O16" s="20">
        <v>700</v>
      </c>
      <c r="P16" s="20">
        <v>322</v>
      </c>
      <c r="Q16" s="20">
        <v>250</v>
      </c>
      <c r="R16" s="34">
        <v>88</v>
      </c>
      <c r="S16" s="34">
        <v>12</v>
      </c>
      <c r="T16" s="34">
        <v>34</v>
      </c>
      <c r="U16" s="23">
        <v>3634</v>
      </c>
    </row>
    <row r="17" spans="1:21" ht="16.5" customHeight="1" x14ac:dyDescent="0.25">
      <c r="A17" s="7"/>
      <c r="B17" s="7"/>
      <c r="C17" s="7" t="s">
        <v>325</v>
      </c>
      <c r="D17" s="7"/>
      <c r="E17" s="7"/>
      <c r="F17" s="7"/>
      <c r="G17" s="7"/>
      <c r="H17" s="7"/>
      <c r="I17" s="7"/>
      <c r="J17" s="7"/>
      <c r="K17" s="7"/>
      <c r="L17" s="9" t="s">
        <v>317</v>
      </c>
      <c r="M17" s="23">
        <v>1519</v>
      </c>
      <c r="N17" s="23">
        <v>1289</v>
      </c>
      <c r="O17" s="20">
        <v>883</v>
      </c>
      <c r="P17" s="20">
        <v>349</v>
      </c>
      <c r="Q17" s="20">
        <v>299</v>
      </c>
      <c r="R17" s="20">
        <v>106</v>
      </c>
      <c r="S17" s="34">
        <v>18</v>
      </c>
      <c r="T17" s="34">
        <v>40</v>
      </c>
      <c r="U17" s="23">
        <v>4503</v>
      </c>
    </row>
    <row r="18" spans="1:21" ht="16.5" customHeight="1" x14ac:dyDescent="0.25">
      <c r="A18" s="7"/>
      <c r="B18" s="7"/>
      <c r="C18" s="7" t="s">
        <v>326</v>
      </c>
      <c r="D18" s="7"/>
      <c r="E18" s="7"/>
      <c r="F18" s="7"/>
      <c r="G18" s="7"/>
      <c r="H18" s="7"/>
      <c r="I18" s="7"/>
      <c r="J18" s="7"/>
      <c r="K18" s="7"/>
      <c r="L18" s="9" t="s">
        <v>317</v>
      </c>
      <c r="M18" s="23">
        <v>1792</v>
      </c>
      <c r="N18" s="23">
        <v>1428</v>
      </c>
      <c r="O18" s="20">
        <v>991</v>
      </c>
      <c r="P18" s="20">
        <v>421</v>
      </c>
      <c r="Q18" s="20">
        <v>339</v>
      </c>
      <c r="R18" s="20">
        <v>115</v>
      </c>
      <c r="S18" s="34">
        <v>32</v>
      </c>
      <c r="T18" s="34">
        <v>46</v>
      </c>
      <c r="U18" s="23">
        <v>5164</v>
      </c>
    </row>
    <row r="19" spans="1:21" ht="16.5" customHeight="1" x14ac:dyDescent="0.25">
      <c r="A19" s="7"/>
      <c r="B19" s="7"/>
      <c r="C19" s="7" t="s">
        <v>297</v>
      </c>
      <c r="D19" s="7"/>
      <c r="E19" s="7"/>
      <c r="F19" s="7"/>
      <c r="G19" s="7"/>
      <c r="H19" s="7"/>
      <c r="I19" s="7"/>
      <c r="J19" s="7"/>
      <c r="K19" s="7"/>
      <c r="L19" s="9" t="s">
        <v>317</v>
      </c>
      <c r="M19" s="23">
        <v>1960</v>
      </c>
      <c r="N19" s="23">
        <v>1431</v>
      </c>
      <c r="O19" s="23">
        <v>1088</v>
      </c>
      <c r="P19" s="20">
        <v>445</v>
      </c>
      <c r="Q19" s="20">
        <v>396</v>
      </c>
      <c r="R19" s="20">
        <v>130</v>
      </c>
      <c r="S19" s="34">
        <v>43</v>
      </c>
      <c r="T19" s="34">
        <v>43</v>
      </c>
      <c r="U19" s="23">
        <v>5536</v>
      </c>
    </row>
    <row r="20" spans="1:21" ht="16.5" customHeight="1" x14ac:dyDescent="0.25">
      <c r="A20" s="7"/>
      <c r="B20" s="7"/>
      <c r="C20" s="7" t="s">
        <v>423</v>
      </c>
      <c r="D20" s="7"/>
      <c r="E20" s="7"/>
      <c r="F20" s="7"/>
      <c r="G20" s="7"/>
      <c r="H20" s="7"/>
      <c r="I20" s="7"/>
      <c r="J20" s="7"/>
      <c r="K20" s="7"/>
      <c r="L20" s="9" t="s">
        <v>317</v>
      </c>
      <c r="M20" s="23">
        <v>2062</v>
      </c>
      <c r="N20" s="23">
        <v>1457</v>
      </c>
      <c r="O20" s="23">
        <v>1125</v>
      </c>
      <c r="P20" s="20">
        <v>441</v>
      </c>
      <c r="Q20" s="20">
        <v>387</v>
      </c>
      <c r="R20" s="20">
        <v>135</v>
      </c>
      <c r="S20" s="34">
        <v>43</v>
      </c>
      <c r="T20" s="34">
        <v>50</v>
      </c>
      <c r="U20" s="23">
        <v>5700</v>
      </c>
    </row>
    <row r="21" spans="1:21" ht="16.5" customHeight="1" x14ac:dyDescent="0.25">
      <c r="A21" s="7"/>
      <c r="B21" s="7"/>
      <c r="C21" s="7" t="s">
        <v>424</v>
      </c>
      <c r="D21" s="7"/>
      <c r="E21" s="7"/>
      <c r="F21" s="7"/>
      <c r="G21" s="7"/>
      <c r="H21" s="7"/>
      <c r="I21" s="7"/>
      <c r="J21" s="7"/>
      <c r="K21" s="7"/>
      <c r="L21" s="9" t="s">
        <v>317</v>
      </c>
      <c r="M21" s="23">
        <v>2077</v>
      </c>
      <c r="N21" s="23">
        <v>1429</v>
      </c>
      <c r="O21" s="23">
        <v>1110</v>
      </c>
      <c r="P21" s="20">
        <v>437</v>
      </c>
      <c r="Q21" s="20">
        <v>396</v>
      </c>
      <c r="R21" s="20">
        <v>134</v>
      </c>
      <c r="S21" s="34">
        <v>52</v>
      </c>
      <c r="T21" s="34">
        <v>58</v>
      </c>
      <c r="U21" s="23">
        <v>5693</v>
      </c>
    </row>
    <row r="22" spans="1:21" ht="16.5" customHeight="1" x14ac:dyDescent="0.25">
      <c r="A22" s="7"/>
      <c r="B22" s="7"/>
      <c r="C22" s="7" t="s">
        <v>305</v>
      </c>
      <c r="D22" s="7"/>
      <c r="E22" s="7"/>
      <c r="F22" s="7"/>
      <c r="G22" s="7"/>
      <c r="H22" s="7"/>
      <c r="I22" s="7"/>
      <c r="J22" s="7"/>
      <c r="K22" s="7"/>
      <c r="L22" s="9" t="s">
        <v>317</v>
      </c>
      <c r="M22" s="23">
        <v>2059</v>
      </c>
      <c r="N22" s="23">
        <v>1431</v>
      </c>
      <c r="O22" s="23">
        <v>1086</v>
      </c>
      <c r="P22" s="20">
        <v>471</v>
      </c>
      <c r="Q22" s="20">
        <v>402</v>
      </c>
      <c r="R22" s="20">
        <v>139</v>
      </c>
      <c r="S22" s="34">
        <v>62</v>
      </c>
      <c r="T22" s="34">
        <v>47</v>
      </c>
      <c r="U22" s="23">
        <v>5697</v>
      </c>
    </row>
    <row r="23" spans="1:21" ht="16.5" customHeight="1" x14ac:dyDescent="0.25">
      <c r="A23" s="7"/>
      <c r="B23" s="7"/>
      <c r="C23" s="7" t="s">
        <v>425</v>
      </c>
      <c r="D23" s="7"/>
      <c r="E23" s="7"/>
      <c r="F23" s="7"/>
      <c r="G23" s="7"/>
      <c r="H23" s="7"/>
      <c r="I23" s="7"/>
      <c r="J23" s="7"/>
      <c r="K23" s="7"/>
      <c r="L23" s="9" t="s">
        <v>317</v>
      </c>
      <c r="M23" s="23">
        <v>2064</v>
      </c>
      <c r="N23" s="23">
        <v>1417</v>
      </c>
      <c r="O23" s="23">
        <v>1087</v>
      </c>
      <c r="P23" s="20">
        <v>461</v>
      </c>
      <c r="Q23" s="20">
        <v>421</v>
      </c>
      <c r="R23" s="20">
        <v>141</v>
      </c>
      <c r="S23" s="34">
        <v>63</v>
      </c>
      <c r="T23" s="34">
        <v>47</v>
      </c>
      <c r="U23" s="23">
        <v>5701</v>
      </c>
    </row>
    <row r="24" spans="1:21" ht="16.5" customHeight="1" x14ac:dyDescent="0.25">
      <c r="A24" s="7"/>
      <c r="B24" s="7"/>
      <c r="C24" s="7" t="s">
        <v>426</v>
      </c>
      <c r="D24" s="7"/>
      <c r="E24" s="7"/>
      <c r="F24" s="7"/>
      <c r="G24" s="7"/>
      <c r="H24" s="7"/>
      <c r="I24" s="7"/>
      <c r="J24" s="7"/>
      <c r="K24" s="7"/>
      <c r="L24" s="9" t="s">
        <v>317</v>
      </c>
      <c r="M24" s="23">
        <v>1988</v>
      </c>
      <c r="N24" s="23">
        <v>1401</v>
      </c>
      <c r="O24" s="23">
        <v>1073</v>
      </c>
      <c r="P24" s="20">
        <v>447</v>
      </c>
      <c r="Q24" s="20">
        <v>438</v>
      </c>
      <c r="R24" s="20">
        <v>143</v>
      </c>
      <c r="S24" s="34">
        <v>64</v>
      </c>
      <c r="T24" s="34">
        <v>50</v>
      </c>
      <c r="U24" s="23">
        <v>5604</v>
      </c>
    </row>
    <row r="25" spans="1:21" ht="16.5" customHeight="1" x14ac:dyDescent="0.25">
      <c r="A25" s="7"/>
      <c r="B25" s="7"/>
      <c r="C25" s="7" t="s">
        <v>427</v>
      </c>
      <c r="D25" s="7"/>
      <c r="E25" s="7"/>
      <c r="F25" s="7"/>
      <c r="G25" s="7"/>
      <c r="H25" s="7"/>
      <c r="I25" s="7"/>
      <c r="J25" s="7"/>
      <c r="K25" s="7"/>
      <c r="L25" s="9" t="s">
        <v>317</v>
      </c>
      <c r="M25" s="23">
        <v>1944</v>
      </c>
      <c r="N25" s="23">
        <v>1357</v>
      </c>
      <c r="O25" s="23">
        <v>1110</v>
      </c>
      <c r="P25" s="20">
        <v>471</v>
      </c>
      <c r="Q25" s="20">
        <v>455</v>
      </c>
      <c r="R25" s="20">
        <v>137</v>
      </c>
      <c r="S25" s="34">
        <v>70</v>
      </c>
      <c r="T25" s="34">
        <v>56</v>
      </c>
      <c r="U25" s="23">
        <v>5600</v>
      </c>
    </row>
    <row r="26" spans="1:21" ht="16.5" customHeight="1" x14ac:dyDescent="0.25">
      <c r="A26" s="7"/>
      <c r="B26" s="7" t="s">
        <v>630</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314</v>
      </c>
      <c r="D27" s="7"/>
      <c r="E27" s="7"/>
      <c r="F27" s="7"/>
      <c r="G27" s="7"/>
      <c r="H27" s="7"/>
      <c r="I27" s="7"/>
      <c r="J27" s="7"/>
      <c r="K27" s="7"/>
      <c r="L27" s="9" t="s">
        <v>317</v>
      </c>
      <c r="M27" s="23">
        <v>1254</v>
      </c>
      <c r="N27" s="23">
        <v>1169</v>
      </c>
      <c r="O27" s="20">
        <v>737</v>
      </c>
      <c r="P27" s="20">
        <v>334</v>
      </c>
      <c r="Q27" s="20">
        <v>265</v>
      </c>
      <c r="R27" s="34">
        <v>94</v>
      </c>
      <c r="S27" s="34">
        <v>12</v>
      </c>
      <c r="T27" s="34">
        <v>35</v>
      </c>
      <c r="U27" s="23">
        <v>3900</v>
      </c>
    </row>
    <row r="28" spans="1:21" ht="16.5" customHeight="1" x14ac:dyDescent="0.25">
      <c r="A28" s="7"/>
      <c r="B28" s="7"/>
      <c r="C28" s="7" t="s">
        <v>325</v>
      </c>
      <c r="D28" s="7"/>
      <c r="E28" s="7"/>
      <c r="F28" s="7"/>
      <c r="G28" s="7"/>
      <c r="H28" s="7"/>
      <c r="I28" s="7"/>
      <c r="J28" s="7"/>
      <c r="K28" s="7"/>
      <c r="L28" s="9" t="s">
        <v>317</v>
      </c>
      <c r="M28" s="23">
        <v>1645</v>
      </c>
      <c r="N28" s="23">
        <v>1414</v>
      </c>
      <c r="O28" s="20">
        <v>940</v>
      </c>
      <c r="P28" s="20">
        <v>368</v>
      </c>
      <c r="Q28" s="20">
        <v>319</v>
      </c>
      <c r="R28" s="20">
        <v>115</v>
      </c>
      <c r="S28" s="34">
        <v>18</v>
      </c>
      <c r="T28" s="34">
        <v>41</v>
      </c>
      <c r="U28" s="23">
        <v>4860</v>
      </c>
    </row>
    <row r="29" spans="1:21" ht="16.5" customHeight="1" x14ac:dyDescent="0.25">
      <c r="A29" s="7"/>
      <c r="B29" s="7"/>
      <c r="C29" s="7" t="s">
        <v>326</v>
      </c>
      <c r="D29" s="7"/>
      <c r="E29" s="7"/>
      <c r="F29" s="7"/>
      <c r="G29" s="7"/>
      <c r="H29" s="7"/>
      <c r="I29" s="7"/>
      <c r="J29" s="7"/>
      <c r="K29" s="7"/>
      <c r="L29" s="9" t="s">
        <v>317</v>
      </c>
      <c r="M29" s="23">
        <v>1946</v>
      </c>
      <c r="N29" s="23">
        <v>1577</v>
      </c>
      <c r="O29" s="23">
        <v>1069</v>
      </c>
      <c r="P29" s="20">
        <v>444</v>
      </c>
      <c r="Q29" s="20">
        <v>364</v>
      </c>
      <c r="R29" s="20">
        <v>126</v>
      </c>
      <c r="S29" s="34">
        <v>32</v>
      </c>
      <c r="T29" s="34">
        <v>48</v>
      </c>
      <c r="U29" s="23">
        <v>5606</v>
      </c>
    </row>
    <row r="30" spans="1:21" ht="16.5" customHeight="1" x14ac:dyDescent="0.25">
      <c r="A30" s="7"/>
      <c r="B30" s="7"/>
      <c r="C30" s="7" t="s">
        <v>297</v>
      </c>
      <c r="D30" s="7"/>
      <c r="E30" s="7"/>
      <c r="F30" s="7"/>
      <c r="G30" s="7"/>
      <c r="H30" s="7"/>
      <c r="I30" s="7"/>
      <c r="J30" s="7"/>
      <c r="K30" s="7"/>
      <c r="L30" s="9" t="s">
        <v>317</v>
      </c>
      <c r="M30" s="23">
        <v>2136</v>
      </c>
      <c r="N30" s="23">
        <v>1584</v>
      </c>
      <c r="O30" s="23">
        <v>1198</v>
      </c>
      <c r="P30" s="20">
        <v>472</v>
      </c>
      <c r="Q30" s="20">
        <v>420</v>
      </c>
      <c r="R30" s="20">
        <v>146</v>
      </c>
      <c r="S30" s="34">
        <v>43</v>
      </c>
      <c r="T30" s="34">
        <v>46</v>
      </c>
      <c r="U30" s="23">
        <v>6045</v>
      </c>
    </row>
    <row r="31" spans="1:21" ht="16.5" customHeight="1" x14ac:dyDescent="0.25">
      <c r="A31" s="7"/>
      <c r="B31" s="7"/>
      <c r="C31" s="7" t="s">
        <v>423</v>
      </c>
      <c r="D31" s="7"/>
      <c r="E31" s="7"/>
      <c r="F31" s="7"/>
      <c r="G31" s="7"/>
      <c r="H31" s="7"/>
      <c r="I31" s="7"/>
      <c r="J31" s="7"/>
      <c r="K31" s="7"/>
      <c r="L31" s="9" t="s">
        <v>317</v>
      </c>
      <c r="M31" s="23">
        <v>2251</v>
      </c>
      <c r="N31" s="23">
        <v>1627</v>
      </c>
      <c r="O31" s="23">
        <v>1237</v>
      </c>
      <c r="P31" s="20">
        <v>470</v>
      </c>
      <c r="Q31" s="20">
        <v>415</v>
      </c>
      <c r="R31" s="20">
        <v>147</v>
      </c>
      <c r="S31" s="34">
        <v>44</v>
      </c>
      <c r="T31" s="34">
        <v>52</v>
      </c>
      <c r="U31" s="23">
        <v>6243</v>
      </c>
    </row>
    <row r="32" spans="1:21" ht="16.5" customHeight="1" x14ac:dyDescent="0.25">
      <c r="A32" s="7"/>
      <c r="B32" s="7"/>
      <c r="C32" s="7" t="s">
        <v>424</v>
      </c>
      <c r="D32" s="7"/>
      <c r="E32" s="7"/>
      <c r="F32" s="7"/>
      <c r="G32" s="7"/>
      <c r="H32" s="7"/>
      <c r="I32" s="7"/>
      <c r="J32" s="7"/>
      <c r="K32" s="7"/>
      <c r="L32" s="9" t="s">
        <v>317</v>
      </c>
      <c r="M32" s="23">
        <v>2281</v>
      </c>
      <c r="N32" s="23">
        <v>1567</v>
      </c>
      <c r="O32" s="23">
        <v>1228</v>
      </c>
      <c r="P32" s="20">
        <v>471</v>
      </c>
      <c r="Q32" s="20">
        <v>437</v>
      </c>
      <c r="R32" s="20">
        <v>149</v>
      </c>
      <c r="S32" s="34">
        <v>53</v>
      </c>
      <c r="T32" s="34">
        <v>60</v>
      </c>
      <c r="U32" s="23">
        <v>6246</v>
      </c>
    </row>
    <row r="33" spans="1:21" ht="16.5" customHeight="1" x14ac:dyDescent="0.25">
      <c r="A33" s="7"/>
      <c r="B33" s="7"/>
      <c r="C33" s="7" t="s">
        <v>305</v>
      </c>
      <c r="D33" s="7"/>
      <c r="E33" s="7"/>
      <c r="F33" s="7"/>
      <c r="G33" s="7"/>
      <c r="H33" s="7"/>
      <c r="I33" s="7"/>
      <c r="J33" s="7"/>
      <c r="K33" s="7"/>
      <c r="L33" s="9" t="s">
        <v>317</v>
      </c>
      <c r="M33" s="23">
        <v>2260</v>
      </c>
      <c r="N33" s="23">
        <v>1569</v>
      </c>
      <c r="O33" s="23">
        <v>1205</v>
      </c>
      <c r="P33" s="20">
        <v>513</v>
      </c>
      <c r="Q33" s="20">
        <v>441</v>
      </c>
      <c r="R33" s="20">
        <v>151</v>
      </c>
      <c r="S33" s="34">
        <v>62</v>
      </c>
      <c r="T33" s="34">
        <v>51</v>
      </c>
      <c r="U33" s="23">
        <v>6252</v>
      </c>
    </row>
    <row r="34" spans="1:21" ht="16.5" customHeight="1" x14ac:dyDescent="0.25">
      <c r="A34" s="7"/>
      <c r="B34" s="7"/>
      <c r="C34" s="7" t="s">
        <v>425</v>
      </c>
      <c r="D34" s="7"/>
      <c r="E34" s="7"/>
      <c r="F34" s="7"/>
      <c r="G34" s="7"/>
      <c r="H34" s="7"/>
      <c r="I34" s="7"/>
      <c r="J34" s="7"/>
      <c r="K34" s="7"/>
      <c r="L34" s="9" t="s">
        <v>317</v>
      </c>
      <c r="M34" s="23">
        <v>2282</v>
      </c>
      <c r="N34" s="23">
        <v>1558</v>
      </c>
      <c r="O34" s="23">
        <v>1210</v>
      </c>
      <c r="P34" s="20">
        <v>503</v>
      </c>
      <c r="Q34" s="20">
        <v>470</v>
      </c>
      <c r="R34" s="20">
        <v>150</v>
      </c>
      <c r="S34" s="34">
        <v>64</v>
      </c>
      <c r="T34" s="34">
        <v>51</v>
      </c>
      <c r="U34" s="23">
        <v>6288</v>
      </c>
    </row>
    <row r="35" spans="1:21" ht="16.5" customHeight="1" x14ac:dyDescent="0.25">
      <c r="A35" s="7"/>
      <c r="B35" s="7"/>
      <c r="C35" s="7" t="s">
        <v>426</v>
      </c>
      <c r="D35" s="7"/>
      <c r="E35" s="7"/>
      <c r="F35" s="7"/>
      <c r="G35" s="7"/>
      <c r="H35" s="7"/>
      <c r="I35" s="7"/>
      <c r="J35" s="7"/>
      <c r="K35" s="7"/>
      <c r="L35" s="9" t="s">
        <v>317</v>
      </c>
      <c r="M35" s="23">
        <v>2221</v>
      </c>
      <c r="N35" s="23">
        <v>1540</v>
      </c>
      <c r="O35" s="23">
        <v>1206</v>
      </c>
      <c r="P35" s="20">
        <v>488</v>
      </c>
      <c r="Q35" s="20">
        <v>481</v>
      </c>
      <c r="R35" s="20">
        <v>153</v>
      </c>
      <c r="S35" s="34">
        <v>66</v>
      </c>
      <c r="T35" s="34">
        <v>54</v>
      </c>
      <c r="U35" s="23">
        <v>6209</v>
      </c>
    </row>
    <row r="36" spans="1:21" ht="16.5" customHeight="1" x14ac:dyDescent="0.25">
      <c r="A36" s="14"/>
      <c r="B36" s="14"/>
      <c r="C36" s="14" t="s">
        <v>427</v>
      </c>
      <c r="D36" s="14"/>
      <c r="E36" s="14"/>
      <c r="F36" s="14"/>
      <c r="G36" s="14"/>
      <c r="H36" s="14"/>
      <c r="I36" s="14"/>
      <c r="J36" s="14"/>
      <c r="K36" s="14"/>
      <c r="L36" s="15" t="s">
        <v>317</v>
      </c>
      <c r="M36" s="39">
        <v>2186</v>
      </c>
      <c r="N36" s="39">
        <v>1487</v>
      </c>
      <c r="O36" s="39">
        <v>1220</v>
      </c>
      <c r="P36" s="38">
        <v>516</v>
      </c>
      <c r="Q36" s="38">
        <v>500</v>
      </c>
      <c r="R36" s="38">
        <v>149</v>
      </c>
      <c r="S36" s="37">
        <v>73</v>
      </c>
      <c r="T36" s="37">
        <v>61</v>
      </c>
      <c r="U36" s="39">
        <v>6192</v>
      </c>
    </row>
    <row r="37" spans="1:21" ht="4.5" customHeight="1" x14ac:dyDescent="0.25">
      <c r="A37" s="27"/>
      <c r="B37" s="27"/>
      <c r="C37" s="2"/>
      <c r="D37" s="2"/>
      <c r="E37" s="2"/>
      <c r="F37" s="2"/>
      <c r="G37" s="2"/>
      <c r="H37" s="2"/>
      <c r="I37" s="2"/>
      <c r="J37" s="2"/>
      <c r="K37" s="2"/>
      <c r="L37" s="2"/>
      <c r="M37" s="2"/>
      <c r="N37" s="2"/>
      <c r="O37" s="2"/>
      <c r="P37" s="2"/>
      <c r="Q37" s="2"/>
      <c r="R37" s="2"/>
      <c r="S37" s="2"/>
      <c r="T37" s="2"/>
      <c r="U37" s="2"/>
    </row>
    <row r="38" spans="1:21" ht="16.5" customHeight="1" x14ac:dyDescent="0.25">
      <c r="A38" s="27"/>
      <c r="B38" s="27"/>
      <c r="C38" s="67" t="s">
        <v>348</v>
      </c>
      <c r="D38" s="67"/>
      <c r="E38" s="67"/>
      <c r="F38" s="67"/>
      <c r="G38" s="67"/>
      <c r="H38" s="67"/>
      <c r="I38" s="67"/>
      <c r="J38" s="67"/>
      <c r="K38" s="67"/>
      <c r="L38" s="67"/>
      <c r="M38" s="67"/>
      <c r="N38" s="67"/>
      <c r="O38" s="67"/>
      <c r="P38" s="67"/>
      <c r="Q38" s="67"/>
      <c r="R38" s="67"/>
      <c r="S38" s="67"/>
      <c r="T38" s="67"/>
      <c r="U38" s="67"/>
    </row>
    <row r="39" spans="1:21" ht="4.5" customHeight="1" x14ac:dyDescent="0.25">
      <c r="A39" s="27"/>
      <c r="B39" s="27"/>
      <c r="C39" s="2"/>
      <c r="D39" s="2"/>
      <c r="E39" s="2"/>
      <c r="F39" s="2"/>
      <c r="G39" s="2"/>
      <c r="H39" s="2"/>
      <c r="I39" s="2"/>
      <c r="J39" s="2"/>
      <c r="K39" s="2"/>
      <c r="L39" s="2"/>
      <c r="M39" s="2"/>
      <c r="N39" s="2"/>
      <c r="O39" s="2"/>
      <c r="P39" s="2"/>
      <c r="Q39" s="2"/>
      <c r="R39" s="2"/>
      <c r="S39" s="2"/>
      <c r="T39" s="2"/>
      <c r="U39" s="2"/>
    </row>
    <row r="40" spans="1:21" ht="16.5" customHeight="1" x14ac:dyDescent="0.25">
      <c r="A40" s="55"/>
      <c r="B40" s="55"/>
      <c r="C40" s="67" t="s">
        <v>456</v>
      </c>
      <c r="D40" s="67"/>
      <c r="E40" s="67"/>
      <c r="F40" s="67"/>
      <c r="G40" s="67"/>
      <c r="H40" s="67"/>
      <c r="I40" s="67"/>
      <c r="J40" s="67"/>
      <c r="K40" s="67"/>
      <c r="L40" s="67"/>
      <c r="M40" s="67"/>
      <c r="N40" s="67"/>
      <c r="O40" s="67"/>
      <c r="P40" s="67"/>
      <c r="Q40" s="67"/>
      <c r="R40" s="67"/>
      <c r="S40" s="67"/>
      <c r="T40" s="67"/>
      <c r="U40" s="67"/>
    </row>
    <row r="41" spans="1:21" ht="16.5" customHeight="1" x14ac:dyDescent="0.25">
      <c r="A41" s="55"/>
      <c r="B41" s="55"/>
      <c r="C41" s="67" t="s">
        <v>457</v>
      </c>
      <c r="D41" s="67"/>
      <c r="E41" s="67"/>
      <c r="F41" s="67"/>
      <c r="G41" s="67"/>
      <c r="H41" s="67"/>
      <c r="I41" s="67"/>
      <c r="J41" s="67"/>
      <c r="K41" s="67"/>
      <c r="L41" s="67"/>
      <c r="M41" s="67"/>
      <c r="N41" s="67"/>
      <c r="O41" s="67"/>
      <c r="P41" s="67"/>
      <c r="Q41" s="67"/>
      <c r="R41" s="67"/>
      <c r="S41" s="67"/>
      <c r="T41" s="67"/>
      <c r="U41" s="67"/>
    </row>
    <row r="42" spans="1:21" ht="4.5" customHeight="1" x14ac:dyDescent="0.25">
      <c r="A42" s="27"/>
      <c r="B42" s="27"/>
      <c r="C42" s="2"/>
      <c r="D42" s="2"/>
      <c r="E42" s="2"/>
      <c r="F42" s="2"/>
      <c r="G42" s="2"/>
      <c r="H42" s="2"/>
      <c r="I42" s="2"/>
      <c r="J42" s="2"/>
      <c r="K42" s="2"/>
      <c r="L42" s="2"/>
      <c r="M42" s="2"/>
      <c r="N42" s="2"/>
      <c r="O42" s="2"/>
      <c r="P42" s="2"/>
      <c r="Q42" s="2"/>
      <c r="R42" s="2"/>
      <c r="S42" s="2"/>
      <c r="T42" s="2"/>
      <c r="U42" s="2"/>
    </row>
    <row r="43" spans="1:21" ht="16.5" customHeight="1" x14ac:dyDescent="0.25">
      <c r="A43" s="27" t="s">
        <v>139</v>
      </c>
      <c r="B43" s="27"/>
      <c r="C43" s="67" t="s">
        <v>645</v>
      </c>
      <c r="D43" s="67"/>
      <c r="E43" s="67"/>
      <c r="F43" s="67"/>
      <c r="G43" s="67"/>
      <c r="H43" s="67"/>
      <c r="I43" s="67"/>
      <c r="J43" s="67"/>
      <c r="K43" s="67"/>
      <c r="L43" s="67"/>
      <c r="M43" s="67"/>
      <c r="N43" s="67"/>
      <c r="O43" s="67"/>
      <c r="P43" s="67"/>
      <c r="Q43" s="67"/>
      <c r="R43" s="67"/>
      <c r="S43" s="67"/>
      <c r="T43" s="67"/>
      <c r="U43" s="67"/>
    </row>
    <row r="44" spans="1:21" ht="55.2" customHeight="1" x14ac:dyDescent="0.25">
      <c r="A44" s="27" t="s">
        <v>141</v>
      </c>
      <c r="B44" s="27"/>
      <c r="C44" s="67" t="s">
        <v>646</v>
      </c>
      <c r="D44" s="67"/>
      <c r="E44" s="67"/>
      <c r="F44" s="67"/>
      <c r="G44" s="67"/>
      <c r="H44" s="67"/>
      <c r="I44" s="67"/>
      <c r="J44" s="67"/>
      <c r="K44" s="67"/>
      <c r="L44" s="67"/>
      <c r="M44" s="67"/>
      <c r="N44" s="67"/>
      <c r="O44" s="67"/>
      <c r="P44" s="67"/>
      <c r="Q44" s="67"/>
      <c r="R44" s="67"/>
      <c r="S44" s="67"/>
      <c r="T44" s="67"/>
      <c r="U44" s="67"/>
    </row>
    <row r="45" spans="1:21" ht="4.5" customHeight="1" x14ac:dyDescent="0.25"/>
    <row r="46" spans="1:21" ht="16.5" customHeight="1" x14ac:dyDescent="0.25">
      <c r="A46" s="28" t="s">
        <v>167</v>
      </c>
      <c r="B46" s="27"/>
      <c r="C46" s="27"/>
      <c r="D46" s="27"/>
      <c r="E46" s="67" t="s">
        <v>641</v>
      </c>
      <c r="F46" s="67"/>
      <c r="G46" s="67"/>
      <c r="H46" s="67"/>
      <c r="I46" s="67"/>
      <c r="J46" s="67"/>
      <c r="K46" s="67"/>
      <c r="L46" s="67"/>
      <c r="M46" s="67"/>
      <c r="N46" s="67"/>
      <c r="O46" s="67"/>
      <c r="P46" s="67"/>
      <c r="Q46" s="67"/>
      <c r="R46" s="67"/>
      <c r="S46" s="67"/>
      <c r="T46" s="67"/>
      <c r="U46" s="67"/>
    </row>
  </sheetData>
  <mergeCells count="7">
    <mergeCell ref="C44:U44"/>
    <mergeCell ref="E46:U46"/>
    <mergeCell ref="K1:U1"/>
    <mergeCell ref="C38:U38"/>
    <mergeCell ref="C40:U40"/>
    <mergeCell ref="C41:U41"/>
    <mergeCell ref="C43:U43"/>
  </mergeCells>
  <pageMargins left="0.7" right="0.7" top="0.75" bottom="0.75" header="0.3" footer="0.3"/>
  <pageSetup paperSize="9" fitToHeight="0" orientation="landscape" horizontalDpi="300" verticalDpi="300" r:id="rId1"/>
  <headerFooter scaleWithDoc="0" alignWithMargins="0">
    <oddHeader>&amp;C&amp;"Arial"&amp;8TABLE 15A.35</oddHeader>
    <oddFooter>&amp;L&amp;"Arial"&amp;8REPORT ON
GOVERNMENT
SERVICES 2022&amp;R&amp;"Arial"&amp;8SERVICES FOR PEOPLE
WITH DISABILITY
PAGE &amp;B&amp;P&amp;B</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U93"/>
  <sheetViews>
    <sheetView showGridLines="0" workbookViewId="0"/>
  </sheetViews>
  <sheetFormatPr defaultRowHeight="13.2" x14ac:dyDescent="0.25"/>
  <cols>
    <col min="1" max="11" width="1.6640625" customWidth="1"/>
    <col min="12" max="12" width="5.44140625" customWidth="1"/>
    <col min="13" max="21" width="6.6640625" customWidth="1"/>
  </cols>
  <sheetData>
    <row r="1" spans="1:21" ht="50.4" customHeight="1" x14ac:dyDescent="0.25">
      <c r="A1" s="8" t="s">
        <v>647</v>
      </c>
      <c r="B1" s="8"/>
      <c r="C1" s="8"/>
      <c r="D1" s="8"/>
      <c r="E1" s="8"/>
      <c r="F1" s="8"/>
      <c r="G1" s="8"/>
      <c r="H1" s="8"/>
      <c r="I1" s="8"/>
      <c r="J1" s="8"/>
      <c r="K1" s="72" t="s">
        <v>648</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205</v>
      </c>
      <c r="N2" s="13" t="s">
        <v>206</v>
      </c>
      <c r="O2" s="13" t="s">
        <v>207</v>
      </c>
      <c r="P2" s="13" t="s">
        <v>208</v>
      </c>
      <c r="Q2" s="13" t="s">
        <v>209</v>
      </c>
      <c r="R2" s="13" t="s">
        <v>210</v>
      </c>
      <c r="S2" s="13" t="s">
        <v>211</v>
      </c>
      <c r="T2" s="13" t="s">
        <v>212</v>
      </c>
      <c r="U2" s="13" t="s">
        <v>214</v>
      </c>
    </row>
    <row r="3" spans="1:21" ht="16.5" customHeight="1" x14ac:dyDescent="0.25">
      <c r="A3" s="7" t="s">
        <v>649</v>
      </c>
      <c r="B3" s="7"/>
      <c r="C3" s="7"/>
      <c r="D3" s="7"/>
      <c r="E3" s="7"/>
      <c r="F3" s="7"/>
      <c r="G3" s="7"/>
      <c r="H3" s="7"/>
      <c r="I3" s="7"/>
      <c r="J3" s="7"/>
      <c r="K3" s="7"/>
      <c r="L3" s="9"/>
      <c r="M3" s="10"/>
      <c r="N3" s="10"/>
      <c r="O3" s="10"/>
      <c r="P3" s="10"/>
      <c r="Q3" s="10"/>
      <c r="R3" s="10"/>
      <c r="S3" s="10"/>
      <c r="T3" s="10"/>
      <c r="U3" s="10"/>
    </row>
    <row r="4" spans="1:21" ht="16.5" customHeight="1" x14ac:dyDescent="0.25">
      <c r="A4" s="7"/>
      <c r="B4" s="7" t="s">
        <v>105</v>
      </c>
      <c r="C4" s="7"/>
      <c r="D4" s="7"/>
      <c r="E4" s="7"/>
      <c r="F4" s="7"/>
      <c r="G4" s="7"/>
      <c r="H4" s="7"/>
      <c r="I4" s="7"/>
      <c r="J4" s="7"/>
      <c r="K4" s="7"/>
      <c r="L4" s="9"/>
      <c r="M4" s="10"/>
      <c r="N4" s="10"/>
      <c r="O4" s="10"/>
      <c r="P4" s="10"/>
      <c r="Q4" s="10"/>
      <c r="R4" s="10"/>
      <c r="S4" s="10"/>
      <c r="T4" s="10"/>
      <c r="U4" s="10"/>
    </row>
    <row r="5" spans="1:21" ht="16.5" customHeight="1" x14ac:dyDescent="0.25">
      <c r="A5" s="7"/>
      <c r="B5" s="7"/>
      <c r="C5" s="7" t="s">
        <v>521</v>
      </c>
      <c r="D5" s="7"/>
      <c r="E5" s="7"/>
      <c r="F5" s="7"/>
      <c r="G5" s="7"/>
      <c r="H5" s="7"/>
      <c r="I5" s="7"/>
      <c r="J5" s="7"/>
      <c r="K5" s="7"/>
      <c r="L5" s="9"/>
      <c r="M5" s="10"/>
      <c r="N5" s="10"/>
      <c r="O5" s="10"/>
      <c r="P5" s="10"/>
      <c r="Q5" s="10"/>
      <c r="R5" s="10"/>
      <c r="S5" s="10"/>
      <c r="T5" s="10"/>
      <c r="U5" s="10"/>
    </row>
    <row r="6" spans="1:21" ht="16.5" customHeight="1" x14ac:dyDescent="0.25">
      <c r="A6" s="7"/>
      <c r="B6" s="7"/>
      <c r="C6" s="7"/>
      <c r="D6" s="7" t="s">
        <v>627</v>
      </c>
      <c r="E6" s="7"/>
      <c r="F6" s="7"/>
      <c r="G6" s="7"/>
      <c r="H6" s="7"/>
      <c r="I6" s="7"/>
      <c r="J6" s="7"/>
      <c r="K6" s="7"/>
      <c r="L6" s="9" t="s">
        <v>317</v>
      </c>
      <c r="M6" s="16">
        <v>7</v>
      </c>
      <c r="N6" s="16">
        <v>3</v>
      </c>
      <c r="O6" s="16">
        <v>8</v>
      </c>
      <c r="P6" s="16" t="s">
        <v>110</v>
      </c>
      <c r="Q6" s="16" t="s">
        <v>110</v>
      </c>
      <c r="R6" s="16" t="s">
        <v>110</v>
      </c>
      <c r="S6" s="16" t="s">
        <v>110</v>
      </c>
      <c r="T6" s="16" t="s">
        <v>110</v>
      </c>
      <c r="U6" s="34">
        <v>18</v>
      </c>
    </row>
    <row r="7" spans="1:21" ht="16.5" customHeight="1" x14ac:dyDescent="0.25">
      <c r="A7" s="7"/>
      <c r="B7" s="7"/>
      <c r="C7" s="7"/>
      <c r="D7" s="7" t="s">
        <v>628</v>
      </c>
      <c r="E7" s="7"/>
      <c r="F7" s="7"/>
      <c r="G7" s="7"/>
      <c r="H7" s="7"/>
      <c r="I7" s="7"/>
      <c r="J7" s="7"/>
      <c r="K7" s="7"/>
      <c r="L7" s="9" t="s">
        <v>317</v>
      </c>
      <c r="M7" s="34">
        <v>54</v>
      </c>
      <c r="N7" s="34">
        <v>41</v>
      </c>
      <c r="O7" s="34">
        <v>31</v>
      </c>
      <c r="P7" s="16">
        <v>5</v>
      </c>
      <c r="Q7" s="16">
        <v>5</v>
      </c>
      <c r="R7" s="16">
        <v>4</v>
      </c>
      <c r="S7" s="16">
        <v>2</v>
      </c>
      <c r="T7" s="16" t="s">
        <v>110</v>
      </c>
      <c r="U7" s="20">
        <v>142</v>
      </c>
    </row>
    <row r="8" spans="1:21" ht="16.5" customHeight="1" x14ac:dyDescent="0.25">
      <c r="A8" s="7"/>
      <c r="B8" s="7"/>
      <c r="C8" s="7" t="s">
        <v>629</v>
      </c>
      <c r="D8" s="7"/>
      <c r="E8" s="7"/>
      <c r="F8" s="7"/>
      <c r="G8" s="7"/>
      <c r="H8" s="7"/>
      <c r="I8" s="7"/>
      <c r="J8" s="7"/>
      <c r="K8" s="7"/>
      <c r="L8" s="9"/>
      <c r="M8" s="10"/>
      <c r="N8" s="10"/>
      <c r="O8" s="10"/>
      <c r="P8" s="10"/>
      <c r="Q8" s="10"/>
      <c r="R8" s="10"/>
      <c r="S8" s="10"/>
      <c r="T8" s="10"/>
      <c r="U8" s="10"/>
    </row>
    <row r="9" spans="1:21" ht="16.5" customHeight="1" x14ac:dyDescent="0.25">
      <c r="A9" s="7"/>
      <c r="B9" s="7"/>
      <c r="C9" s="7"/>
      <c r="D9" s="7" t="s">
        <v>627</v>
      </c>
      <c r="E9" s="7"/>
      <c r="F9" s="7"/>
      <c r="G9" s="7"/>
      <c r="H9" s="7"/>
      <c r="I9" s="7"/>
      <c r="J9" s="7"/>
      <c r="K9" s="7"/>
      <c r="L9" s="9" t="s">
        <v>317</v>
      </c>
      <c r="M9" s="16">
        <v>1</v>
      </c>
      <c r="N9" s="16" t="s">
        <v>110</v>
      </c>
      <c r="O9" s="16" t="s">
        <v>110</v>
      </c>
      <c r="P9" s="16" t="s">
        <v>110</v>
      </c>
      <c r="Q9" s="16" t="s">
        <v>110</v>
      </c>
      <c r="R9" s="16" t="s">
        <v>110</v>
      </c>
      <c r="S9" s="16" t="s">
        <v>110</v>
      </c>
      <c r="T9" s="16" t="s">
        <v>110</v>
      </c>
      <c r="U9" s="16">
        <v>1</v>
      </c>
    </row>
    <row r="10" spans="1:21" ht="16.5" customHeight="1" x14ac:dyDescent="0.25">
      <c r="A10" s="7"/>
      <c r="B10" s="7"/>
      <c r="C10" s="7" t="s">
        <v>453</v>
      </c>
      <c r="D10" s="7"/>
      <c r="E10" s="7"/>
      <c r="F10" s="7"/>
      <c r="G10" s="7"/>
      <c r="H10" s="7"/>
      <c r="I10" s="7"/>
      <c r="J10" s="7"/>
      <c r="K10" s="7"/>
      <c r="L10" s="9"/>
      <c r="M10" s="10"/>
      <c r="N10" s="10"/>
      <c r="O10" s="10"/>
      <c r="P10" s="10"/>
      <c r="Q10" s="10"/>
      <c r="R10" s="10"/>
      <c r="S10" s="10"/>
      <c r="T10" s="10"/>
      <c r="U10" s="10"/>
    </row>
    <row r="11" spans="1:21" ht="16.5" customHeight="1" x14ac:dyDescent="0.25">
      <c r="A11" s="7"/>
      <c r="B11" s="7"/>
      <c r="C11" s="7"/>
      <c r="D11" s="7" t="s">
        <v>630</v>
      </c>
      <c r="E11" s="7"/>
      <c r="F11" s="7"/>
      <c r="G11" s="7"/>
      <c r="H11" s="7"/>
      <c r="I11" s="7"/>
      <c r="J11" s="7"/>
      <c r="K11" s="7"/>
      <c r="L11" s="9" t="s">
        <v>317</v>
      </c>
      <c r="M11" s="34">
        <v>62</v>
      </c>
      <c r="N11" s="34">
        <v>44</v>
      </c>
      <c r="O11" s="34">
        <v>39</v>
      </c>
      <c r="P11" s="16">
        <v>5</v>
      </c>
      <c r="Q11" s="16">
        <v>5</v>
      </c>
      <c r="R11" s="16">
        <v>4</v>
      </c>
      <c r="S11" s="16">
        <v>2</v>
      </c>
      <c r="T11" s="16" t="s">
        <v>110</v>
      </c>
      <c r="U11" s="20">
        <v>161</v>
      </c>
    </row>
    <row r="12" spans="1:21" ht="16.5" customHeight="1" x14ac:dyDescent="0.25">
      <c r="A12" s="7"/>
      <c r="B12" s="7" t="s">
        <v>107</v>
      </c>
      <c r="C12" s="7"/>
      <c r="D12" s="7"/>
      <c r="E12" s="7"/>
      <c r="F12" s="7"/>
      <c r="G12" s="7"/>
      <c r="H12" s="7"/>
      <c r="I12" s="7"/>
      <c r="J12" s="7"/>
      <c r="K12" s="7"/>
      <c r="L12" s="9"/>
      <c r="M12" s="10"/>
      <c r="N12" s="10"/>
      <c r="O12" s="10"/>
      <c r="P12" s="10"/>
      <c r="Q12" s="10"/>
      <c r="R12" s="10"/>
      <c r="S12" s="10"/>
      <c r="T12" s="10"/>
      <c r="U12" s="10"/>
    </row>
    <row r="13" spans="1:21" ht="16.5" customHeight="1" x14ac:dyDescent="0.25">
      <c r="A13" s="7"/>
      <c r="B13" s="7"/>
      <c r="C13" s="7" t="s">
        <v>521</v>
      </c>
      <c r="D13" s="7"/>
      <c r="E13" s="7"/>
      <c r="F13" s="7"/>
      <c r="G13" s="7"/>
      <c r="H13" s="7"/>
      <c r="I13" s="7"/>
      <c r="J13" s="7"/>
      <c r="K13" s="7"/>
      <c r="L13" s="9"/>
      <c r="M13" s="10"/>
      <c r="N13" s="10"/>
      <c r="O13" s="10"/>
      <c r="P13" s="10"/>
      <c r="Q13" s="10"/>
      <c r="R13" s="10"/>
      <c r="S13" s="10"/>
      <c r="T13" s="10"/>
      <c r="U13" s="10"/>
    </row>
    <row r="14" spans="1:21" ht="16.5" customHeight="1" x14ac:dyDescent="0.25">
      <c r="A14" s="7"/>
      <c r="B14" s="7"/>
      <c r="C14" s="7"/>
      <c r="D14" s="7" t="s">
        <v>627</v>
      </c>
      <c r="E14" s="7"/>
      <c r="F14" s="7"/>
      <c r="G14" s="7"/>
      <c r="H14" s="7"/>
      <c r="I14" s="7"/>
      <c r="J14" s="7"/>
      <c r="K14" s="7"/>
      <c r="L14" s="9" t="s">
        <v>317</v>
      </c>
      <c r="M14" s="16">
        <v>4</v>
      </c>
      <c r="N14" s="16">
        <v>7</v>
      </c>
      <c r="O14" s="16">
        <v>6</v>
      </c>
      <c r="P14" s="16">
        <v>1</v>
      </c>
      <c r="Q14" s="16">
        <v>1</v>
      </c>
      <c r="R14" s="16">
        <v>1</v>
      </c>
      <c r="S14" s="16" t="s">
        <v>110</v>
      </c>
      <c r="T14" s="16" t="s">
        <v>110</v>
      </c>
      <c r="U14" s="34">
        <v>20</v>
      </c>
    </row>
    <row r="15" spans="1:21" ht="16.5" customHeight="1" x14ac:dyDescent="0.25">
      <c r="A15" s="7"/>
      <c r="B15" s="7"/>
      <c r="C15" s="7"/>
      <c r="D15" s="7" t="s">
        <v>628</v>
      </c>
      <c r="E15" s="7"/>
      <c r="F15" s="7"/>
      <c r="G15" s="7"/>
      <c r="H15" s="7"/>
      <c r="I15" s="7"/>
      <c r="J15" s="7"/>
      <c r="K15" s="7"/>
      <c r="L15" s="9" t="s">
        <v>317</v>
      </c>
      <c r="M15" s="34">
        <v>65</v>
      </c>
      <c r="N15" s="34">
        <v>39</v>
      </c>
      <c r="O15" s="34">
        <v>25</v>
      </c>
      <c r="P15" s="16">
        <v>8</v>
      </c>
      <c r="Q15" s="16">
        <v>5</v>
      </c>
      <c r="R15" s="16">
        <v>1</v>
      </c>
      <c r="S15" s="16">
        <v>2</v>
      </c>
      <c r="T15" s="16" t="s">
        <v>110</v>
      </c>
      <c r="U15" s="20">
        <v>145</v>
      </c>
    </row>
    <row r="16" spans="1:21" ht="16.5" customHeight="1" x14ac:dyDescent="0.25">
      <c r="A16" s="7"/>
      <c r="B16" s="7"/>
      <c r="C16" s="7" t="s">
        <v>629</v>
      </c>
      <c r="D16" s="7"/>
      <c r="E16" s="7"/>
      <c r="F16" s="7"/>
      <c r="G16" s="7"/>
      <c r="H16" s="7"/>
      <c r="I16" s="7"/>
      <c r="J16" s="7"/>
      <c r="K16" s="7"/>
      <c r="L16" s="9"/>
      <c r="M16" s="10"/>
      <c r="N16" s="10"/>
      <c r="O16" s="10"/>
      <c r="P16" s="10"/>
      <c r="Q16" s="10"/>
      <c r="R16" s="10"/>
      <c r="S16" s="10"/>
      <c r="T16" s="10"/>
      <c r="U16" s="10"/>
    </row>
    <row r="17" spans="1:21" ht="16.5" customHeight="1" x14ac:dyDescent="0.25">
      <c r="A17" s="7"/>
      <c r="B17" s="7"/>
      <c r="C17" s="7"/>
      <c r="D17" s="7" t="s">
        <v>627</v>
      </c>
      <c r="E17" s="7"/>
      <c r="F17" s="7"/>
      <c r="G17" s="7"/>
      <c r="H17" s="7"/>
      <c r="I17" s="7"/>
      <c r="J17" s="7"/>
      <c r="K17" s="7"/>
      <c r="L17" s="9" t="s">
        <v>317</v>
      </c>
      <c r="M17" s="16" t="s">
        <v>110</v>
      </c>
      <c r="N17" s="16">
        <v>1</v>
      </c>
      <c r="O17" s="16" t="s">
        <v>110</v>
      </c>
      <c r="P17" s="16">
        <v>1</v>
      </c>
      <c r="Q17" s="16">
        <v>1</v>
      </c>
      <c r="R17" s="16" t="s">
        <v>110</v>
      </c>
      <c r="S17" s="16" t="s">
        <v>110</v>
      </c>
      <c r="T17" s="16" t="s">
        <v>110</v>
      </c>
      <c r="U17" s="16">
        <v>3</v>
      </c>
    </row>
    <row r="18" spans="1:21" ht="16.5" customHeight="1" x14ac:dyDescent="0.25">
      <c r="A18" s="7"/>
      <c r="B18" s="7"/>
      <c r="C18" s="7" t="s">
        <v>453</v>
      </c>
      <c r="D18" s="7"/>
      <c r="E18" s="7"/>
      <c r="F18" s="7"/>
      <c r="G18" s="7"/>
      <c r="H18" s="7"/>
      <c r="I18" s="7"/>
      <c r="J18" s="7"/>
      <c r="K18" s="7"/>
      <c r="L18" s="9"/>
      <c r="M18" s="10"/>
      <c r="N18" s="10"/>
      <c r="O18" s="10"/>
      <c r="P18" s="10"/>
      <c r="Q18" s="10"/>
      <c r="R18" s="10"/>
      <c r="S18" s="10"/>
      <c r="T18" s="10"/>
      <c r="U18" s="10"/>
    </row>
    <row r="19" spans="1:21" ht="16.5" customHeight="1" x14ac:dyDescent="0.25">
      <c r="A19" s="7"/>
      <c r="B19" s="7"/>
      <c r="C19" s="7"/>
      <c r="D19" s="7" t="s">
        <v>630</v>
      </c>
      <c r="E19" s="7"/>
      <c r="F19" s="7"/>
      <c r="G19" s="7"/>
      <c r="H19" s="7"/>
      <c r="I19" s="7"/>
      <c r="J19" s="7"/>
      <c r="K19" s="7"/>
      <c r="L19" s="9" t="s">
        <v>317</v>
      </c>
      <c r="M19" s="34">
        <v>69</v>
      </c>
      <c r="N19" s="34">
        <v>47</v>
      </c>
      <c r="O19" s="34">
        <v>31</v>
      </c>
      <c r="P19" s="34">
        <v>10</v>
      </c>
      <c r="Q19" s="16">
        <v>7</v>
      </c>
      <c r="R19" s="16">
        <v>2</v>
      </c>
      <c r="S19" s="16">
        <v>2</v>
      </c>
      <c r="T19" s="16" t="s">
        <v>110</v>
      </c>
      <c r="U19" s="20">
        <v>168</v>
      </c>
    </row>
    <row r="20" spans="1:21" ht="16.5" customHeight="1" x14ac:dyDescent="0.25">
      <c r="A20" s="7"/>
      <c r="B20" s="7" t="s">
        <v>121</v>
      </c>
      <c r="C20" s="7"/>
      <c r="D20" s="7"/>
      <c r="E20" s="7"/>
      <c r="F20" s="7"/>
      <c r="G20" s="7"/>
      <c r="H20" s="7"/>
      <c r="I20" s="7"/>
      <c r="J20" s="7"/>
      <c r="K20" s="7"/>
      <c r="L20" s="9"/>
      <c r="M20" s="10"/>
      <c r="N20" s="10"/>
      <c r="O20" s="10"/>
      <c r="P20" s="10"/>
      <c r="Q20" s="10"/>
      <c r="R20" s="10"/>
      <c r="S20" s="10"/>
      <c r="T20" s="10"/>
      <c r="U20" s="10"/>
    </row>
    <row r="21" spans="1:21" ht="16.5" customHeight="1" x14ac:dyDescent="0.25">
      <c r="A21" s="7"/>
      <c r="B21" s="7"/>
      <c r="C21" s="7" t="s">
        <v>521</v>
      </c>
      <c r="D21" s="7"/>
      <c r="E21" s="7"/>
      <c r="F21" s="7"/>
      <c r="G21" s="7"/>
      <c r="H21" s="7"/>
      <c r="I21" s="7"/>
      <c r="J21" s="7"/>
      <c r="K21" s="7"/>
      <c r="L21" s="9"/>
      <c r="M21" s="10"/>
      <c r="N21" s="10"/>
      <c r="O21" s="10"/>
      <c r="P21" s="10"/>
      <c r="Q21" s="10"/>
      <c r="R21" s="10"/>
      <c r="S21" s="10"/>
      <c r="T21" s="10"/>
      <c r="U21" s="10"/>
    </row>
    <row r="22" spans="1:21" ht="16.5" customHeight="1" x14ac:dyDescent="0.25">
      <c r="A22" s="7"/>
      <c r="B22" s="7"/>
      <c r="C22" s="7"/>
      <c r="D22" s="7" t="s">
        <v>627</v>
      </c>
      <c r="E22" s="7"/>
      <c r="F22" s="7"/>
      <c r="G22" s="7"/>
      <c r="H22" s="7"/>
      <c r="I22" s="7"/>
      <c r="J22" s="7"/>
      <c r="K22" s="7"/>
      <c r="L22" s="9" t="s">
        <v>317</v>
      </c>
      <c r="M22" s="16">
        <v>9</v>
      </c>
      <c r="N22" s="16">
        <v>5</v>
      </c>
      <c r="O22" s="16">
        <v>2</v>
      </c>
      <c r="P22" s="17" t="s">
        <v>364</v>
      </c>
      <c r="Q22" s="16">
        <v>1</v>
      </c>
      <c r="R22" s="16">
        <v>1</v>
      </c>
      <c r="S22" s="17" t="s">
        <v>364</v>
      </c>
      <c r="T22" s="17" t="s">
        <v>364</v>
      </c>
      <c r="U22" s="34">
        <v>18</v>
      </c>
    </row>
    <row r="23" spans="1:21" ht="16.5" customHeight="1" x14ac:dyDescent="0.25">
      <c r="A23" s="7"/>
      <c r="B23" s="7"/>
      <c r="C23" s="7"/>
      <c r="D23" s="7" t="s">
        <v>628</v>
      </c>
      <c r="E23" s="7"/>
      <c r="F23" s="7"/>
      <c r="G23" s="7"/>
      <c r="H23" s="7"/>
      <c r="I23" s="7"/>
      <c r="J23" s="7"/>
      <c r="K23" s="7"/>
      <c r="L23" s="9" t="s">
        <v>317</v>
      </c>
      <c r="M23" s="34">
        <v>60</v>
      </c>
      <c r="N23" s="34">
        <v>25</v>
      </c>
      <c r="O23" s="34">
        <v>29</v>
      </c>
      <c r="P23" s="34">
        <v>10</v>
      </c>
      <c r="Q23" s="16">
        <v>7</v>
      </c>
      <c r="R23" s="16">
        <v>7</v>
      </c>
      <c r="S23" s="16">
        <v>3</v>
      </c>
      <c r="T23" s="16" t="s">
        <v>110</v>
      </c>
      <c r="U23" s="20">
        <v>141</v>
      </c>
    </row>
    <row r="24" spans="1:21" ht="16.5" customHeight="1" x14ac:dyDescent="0.25">
      <c r="A24" s="7"/>
      <c r="B24" s="7"/>
      <c r="C24" s="7" t="s">
        <v>629</v>
      </c>
      <c r="D24" s="7"/>
      <c r="E24" s="7"/>
      <c r="F24" s="7"/>
      <c r="G24" s="7"/>
      <c r="H24" s="7"/>
      <c r="I24" s="7"/>
      <c r="J24" s="7"/>
      <c r="K24" s="7"/>
      <c r="L24" s="9"/>
      <c r="M24" s="10"/>
      <c r="N24" s="10"/>
      <c r="O24" s="10"/>
      <c r="P24" s="10"/>
      <c r="Q24" s="10"/>
      <c r="R24" s="10"/>
      <c r="S24" s="10"/>
      <c r="T24" s="10"/>
      <c r="U24" s="10"/>
    </row>
    <row r="25" spans="1:21" ht="16.5" customHeight="1" x14ac:dyDescent="0.25">
      <c r="A25" s="7"/>
      <c r="B25" s="7"/>
      <c r="C25" s="7"/>
      <c r="D25" s="7" t="s">
        <v>627</v>
      </c>
      <c r="E25" s="7"/>
      <c r="F25" s="7"/>
      <c r="G25" s="7"/>
      <c r="H25" s="7"/>
      <c r="I25" s="7"/>
      <c r="J25" s="7"/>
      <c r="K25" s="7"/>
      <c r="L25" s="9" t="s">
        <v>317</v>
      </c>
      <c r="M25" s="16">
        <v>1</v>
      </c>
      <c r="N25" s="16">
        <v>1</v>
      </c>
      <c r="O25" s="16" t="s">
        <v>110</v>
      </c>
      <c r="P25" s="16" t="s">
        <v>110</v>
      </c>
      <c r="Q25" s="16" t="s">
        <v>110</v>
      </c>
      <c r="R25" s="16" t="s">
        <v>110</v>
      </c>
      <c r="S25" s="16" t="s">
        <v>110</v>
      </c>
      <c r="T25" s="16" t="s">
        <v>110</v>
      </c>
      <c r="U25" s="16">
        <v>2</v>
      </c>
    </row>
    <row r="26" spans="1:21" ht="16.5" customHeight="1" x14ac:dyDescent="0.25">
      <c r="A26" s="7"/>
      <c r="B26" s="7"/>
      <c r="C26" s="7" t="s">
        <v>453</v>
      </c>
      <c r="D26" s="7"/>
      <c r="E26" s="7"/>
      <c r="F26" s="7"/>
      <c r="G26" s="7"/>
      <c r="H26" s="7"/>
      <c r="I26" s="7"/>
      <c r="J26" s="7"/>
      <c r="K26" s="7"/>
      <c r="L26" s="9"/>
      <c r="M26" s="10"/>
      <c r="N26" s="10"/>
      <c r="O26" s="10"/>
      <c r="P26" s="10"/>
      <c r="Q26" s="10"/>
      <c r="R26" s="10"/>
      <c r="S26" s="10"/>
      <c r="T26" s="10"/>
      <c r="U26" s="10"/>
    </row>
    <row r="27" spans="1:21" ht="16.5" customHeight="1" x14ac:dyDescent="0.25">
      <c r="A27" s="7"/>
      <c r="B27" s="7"/>
      <c r="C27" s="7"/>
      <c r="D27" s="7" t="s">
        <v>630</v>
      </c>
      <c r="E27" s="7"/>
      <c r="F27" s="7"/>
      <c r="G27" s="7"/>
      <c r="H27" s="7"/>
      <c r="I27" s="7"/>
      <c r="J27" s="7"/>
      <c r="K27" s="7"/>
      <c r="L27" s="9" t="s">
        <v>317</v>
      </c>
      <c r="M27" s="34">
        <v>70</v>
      </c>
      <c r="N27" s="34">
        <v>31</v>
      </c>
      <c r="O27" s="34">
        <v>31</v>
      </c>
      <c r="P27" s="34">
        <v>10</v>
      </c>
      <c r="Q27" s="16">
        <v>8</v>
      </c>
      <c r="R27" s="16">
        <v>8</v>
      </c>
      <c r="S27" s="16">
        <v>3</v>
      </c>
      <c r="T27" s="16" t="s">
        <v>110</v>
      </c>
      <c r="U27" s="20">
        <v>161</v>
      </c>
    </row>
    <row r="28" spans="1:21" ht="16.5" customHeight="1" x14ac:dyDescent="0.25">
      <c r="A28" s="7"/>
      <c r="B28" s="7" t="s">
        <v>122</v>
      </c>
      <c r="C28" s="7"/>
      <c r="D28" s="7"/>
      <c r="E28" s="7"/>
      <c r="F28" s="7"/>
      <c r="G28" s="7"/>
      <c r="H28" s="7"/>
      <c r="I28" s="7"/>
      <c r="J28" s="7"/>
      <c r="K28" s="7"/>
      <c r="L28" s="9"/>
      <c r="M28" s="10"/>
      <c r="N28" s="10"/>
      <c r="O28" s="10"/>
      <c r="P28" s="10"/>
      <c r="Q28" s="10"/>
      <c r="R28" s="10"/>
      <c r="S28" s="10"/>
      <c r="T28" s="10"/>
      <c r="U28" s="10"/>
    </row>
    <row r="29" spans="1:21" ht="16.5" customHeight="1" x14ac:dyDescent="0.25">
      <c r="A29" s="7"/>
      <c r="B29" s="7"/>
      <c r="C29" s="7" t="s">
        <v>521</v>
      </c>
      <c r="D29" s="7"/>
      <c r="E29" s="7"/>
      <c r="F29" s="7"/>
      <c r="G29" s="7"/>
      <c r="H29" s="7"/>
      <c r="I29" s="7"/>
      <c r="J29" s="7"/>
      <c r="K29" s="7"/>
      <c r="L29" s="9"/>
      <c r="M29" s="10"/>
      <c r="N29" s="10"/>
      <c r="O29" s="10"/>
      <c r="P29" s="10"/>
      <c r="Q29" s="10"/>
      <c r="R29" s="10"/>
      <c r="S29" s="10"/>
      <c r="T29" s="10"/>
      <c r="U29" s="10"/>
    </row>
    <row r="30" spans="1:21" ht="16.5" customHeight="1" x14ac:dyDescent="0.25">
      <c r="A30" s="7"/>
      <c r="B30" s="7"/>
      <c r="C30" s="7"/>
      <c r="D30" s="7" t="s">
        <v>627</v>
      </c>
      <c r="E30" s="7"/>
      <c r="F30" s="7"/>
      <c r="G30" s="7"/>
      <c r="H30" s="7"/>
      <c r="I30" s="7"/>
      <c r="J30" s="7"/>
      <c r="K30" s="7"/>
      <c r="L30" s="9" t="s">
        <v>317</v>
      </c>
      <c r="M30" s="16">
        <v>6</v>
      </c>
      <c r="N30" s="16">
        <v>7</v>
      </c>
      <c r="O30" s="16">
        <v>3</v>
      </c>
      <c r="P30" s="16" t="s">
        <v>110</v>
      </c>
      <c r="Q30" s="16" t="s">
        <v>110</v>
      </c>
      <c r="R30" s="16" t="s">
        <v>110</v>
      </c>
      <c r="S30" s="16" t="s">
        <v>110</v>
      </c>
      <c r="T30" s="16" t="s">
        <v>110</v>
      </c>
      <c r="U30" s="34">
        <v>16</v>
      </c>
    </row>
    <row r="31" spans="1:21" ht="16.5" customHeight="1" x14ac:dyDescent="0.25">
      <c r="A31" s="7"/>
      <c r="B31" s="7"/>
      <c r="C31" s="7"/>
      <c r="D31" s="7" t="s">
        <v>628</v>
      </c>
      <c r="E31" s="7"/>
      <c r="F31" s="7"/>
      <c r="G31" s="7"/>
      <c r="H31" s="7"/>
      <c r="I31" s="7"/>
      <c r="J31" s="7"/>
      <c r="K31" s="7"/>
      <c r="L31" s="9" t="s">
        <v>317</v>
      </c>
      <c r="M31" s="34">
        <v>75</v>
      </c>
      <c r="N31" s="34">
        <v>32</v>
      </c>
      <c r="O31" s="34">
        <v>25</v>
      </c>
      <c r="P31" s="16">
        <v>8</v>
      </c>
      <c r="Q31" s="34">
        <v>10</v>
      </c>
      <c r="R31" s="16">
        <v>2</v>
      </c>
      <c r="S31" s="16" t="s">
        <v>110</v>
      </c>
      <c r="T31" s="16" t="s">
        <v>110</v>
      </c>
      <c r="U31" s="20">
        <v>152</v>
      </c>
    </row>
    <row r="32" spans="1:21" ht="16.5" customHeight="1" x14ac:dyDescent="0.25">
      <c r="A32" s="7"/>
      <c r="B32" s="7"/>
      <c r="C32" s="7" t="s">
        <v>629</v>
      </c>
      <c r="D32" s="7"/>
      <c r="E32" s="7"/>
      <c r="F32" s="7"/>
      <c r="G32" s="7"/>
      <c r="H32" s="7"/>
      <c r="I32" s="7"/>
      <c r="J32" s="7"/>
      <c r="K32" s="7"/>
      <c r="L32" s="9"/>
      <c r="M32" s="10"/>
      <c r="N32" s="10"/>
      <c r="O32" s="10"/>
      <c r="P32" s="10"/>
      <c r="Q32" s="10"/>
      <c r="R32" s="10"/>
      <c r="S32" s="10"/>
      <c r="T32" s="10"/>
      <c r="U32" s="10"/>
    </row>
    <row r="33" spans="1:21" ht="16.5" customHeight="1" x14ac:dyDescent="0.25">
      <c r="A33" s="7"/>
      <c r="B33" s="7"/>
      <c r="C33" s="7"/>
      <c r="D33" s="7" t="s">
        <v>627</v>
      </c>
      <c r="E33" s="7"/>
      <c r="F33" s="7"/>
      <c r="G33" s="7"/>
      <c r="H33" s="7"/>
      <c r="I33" s="7"/>
      <c r="J33" s="7"/>
      <c r="K33" s="7"/>
      <c r="L33" s="9" t="s">
        <v>317</v>
      </c>
      <c r="M33" s="16">
        <v>1</v>
      </c>
      <c r="N33" s="16" t="s">
        <v>110</v>
      </c>
      <c r="O33" s="16" t="s">
        <v>110</v>
      </c>
      <c r="P33" s="16">
        <v>2</v>
      </c>
      <c r="Q33" s="16" t="s">
        <v>110</v>
      </c>
      <c r="R33" s="16" t="s">
        <v>110</v>
      </c>
      <c r="S33" s="16" t="s">
        <v>110</v>
      </c>
      <c r="T33" s="16" t="s">
        <v>110</v>
      </c>
      <c r="U33" s="16">
        <v>3</v>
      </c>
    </row>
    <row r="34" spans="1:21" ht="16.5" customHeight="1" x14ac:dyDescent="0.25">
      <c r="A34" s="7"/>
      <c r="B34" s="7"/>
      <c r="C34" s="7" t="s">
        <v>453</v>
      </c>
      <c r="D34" s="7"/>
      <c r="E34" s="7"/>
      <c r="F34" s="7"/>
      <c r="G34" s="7"/>
      <c r="H34" s="7"/>
      <c r="I34" s="7"/>
      <c r="J34" s="7"/>
      <c r="K34" s="7"/>
      <c r="L34" s="9"/>
      <c r="M34" s="10"/>
      <c r="N34" s="10"/>
      <c r="O34" s="10"/>
      <c r="P34" s="10"/>
      <c r="Q34" s="10"/>
      <c r="R34" s="10"/>
      <c r="S34" s="10"/>
      <c r="T34" s="10"/>
      <c r="U34" s="10"/>
    </row>
    <row r="35" spans="1:21" ht="16.5" customHeight="1" x14ac:dyDescent="0.25">
      <c r="A35" s="7"/>
      <c r="B35" s="7"/>
      <c r="C35" s="7"/>
      <c r="D35" s="7" t="s">
        <v>630</v>
      </c>
      <c r="E35" s="7"/>
      <c r="F35" s="7"/>
      <c r="G35" s="7"/>
      <c r="H35" s="7"/>
      <c r="I35" s="7"/>
      <c r="J35" s="7"/>
      <c r="K35" s="7"/>
      <c r="L35" s="9" t="s">
        <v>317</v>
      </c>
      <c r="M35" s="34">
        <v>82</v>
      </c>
      <c r="N35" s="34">
        <v>39</v>
      </c>
      <c r="O35" s="34">
        <v>28</v>
      </c>
      <c r="P35" s="34">
        <v>10</v>
      </c>
      <c r="Q35" s="34">
        <v>10</v>
      </c>
      <c r="R35" s="16">
        <v>2</v>
      </c>
      <c r="S35" s="16" t="s">
        <v>110</v>
      </c>
      <c r="T35" s="16" t="s">
        <v>110</v>
      </c>
      <c r="U35" s="20">
        <v>171</v>
      </c>
    </row>
    <row r="36" spans="1:21" ht="16.5" customHeight="1" x14ac:dyDescent="0.25">
      <c r="A36" s="7"/>
      <c r="B36" s="7" t="s">
        <v>123</v>
      </c>
      <c r="C36" s="7"/>
      <c r="D36" s="7"/>
      <c r="E36" s="7"/>
      <c r="F36" s="7"/>
      <c r="G36" s="7"/>
      <c r="H36" s="7"/>
      <c r="I36" s="7"/>
      <c r="J36" s="7"/>
      <c r="K36" s="7"/>
      <c r="L36" s="9"/>
      <c r="M36" s="10"/>
      <c r="N36" s="10"/>
      <c r="O36" s="10"/>
      <c r="P36" s="10"/>
      <c r="Q36" s="10"/>
      <c r="R36" s="10"/>
      <c r="S36" s="10"/>
      <c r="T36" s="10"/>
      <c r="U36" s="10"/>
    </row>
    <row r="37" spans="1:21" ht="16.5" customHeight="1" x14ac:dyDescent="0.25">
      <c r="A37" s="7"/>
      <c r="B37" s="7"/>
      <c r="C37" s="7" t="s">
        <v>521</v>
      </c>
      <c r="D37" s="7"/>
      <c r="E37" s="7"/>
      <c r="F37" s="7"/>
      <c r="G37" s="7"/>
      <c r="H37" s="7"/>
      <c r="I37" s="7"/>
      <c r="J37" s="7"/>
      <c r="K37" s="7"/>
      <c r="L37" s="9"/>
      <c r="M37" s="10"/>
      <c r="N37" s="10"/>
      <c r="O37" s="10"/>
      <c r="P37" s="10"/>
      <c r="Q37" s="10"/>
      <c r="R37" s="10"/>
      <c r="S37" s="10"/>
      <c r="T37" s="10"/>
      <c r="U37" s="10"/>
    </row>
    <row r="38" spans="1:21" ht="16.5" customHeight="1" x14ac:dyDescent="0.25">
      <c r="A38" s="7"/>
      <c r="B38" s="7"/>
      <c r="C38" s="7"/>
      <c r="D38" s="7" t="s">
        <v>627</v>
      </c>
      <c r="E38" s="7"/>
      <c r="F38" s="7"/>
      <c r="G38" s="7"/>
      <c r="H38" s="7"/>
      <c r="I38" s="7"/>
      <c r="J38" s="7"/>
      <c r="K38" s="7"/>
      <c r="L38" s="9" t="s">
        <v>317</v>
      </c>
      <c r="M38" s="16">
        <v>4</v>
      </c>
      <c r="N38" s="16">
        <v>7</v>
      </c>
      <c r="O38" s="16">
        <v>2</v>
      </c>
      <c r="P38" s="16" t="s">
        <v>110</v>
      </c>
      <c r="Q38" s="16">
        <v>1</v>
      </c>
      <c r="R38" s="16" t="s">
        <v>110</v>
      </c>
      <c r="S38" s="16" t="s">
        <v>110</v>
      </c>
      <c r="T38" s="16" t="s">
        <v>110</v>
      </c>
      <c r="U38" s="34">
        <v>14</v>
      </c>
    </row>
    <row r="39" spans="1:21" ht="16.5" customHeight="1" x14ac:dyDescent="0.25">
      <c r="A39" s="7"/>
      <c r="B39" s="7"/>
      <c r="C39" s="7"/>
      <c r="D39" s="7" t="s">
        <v>628</v>
      </c>
      <c r="E39" s="7"/>
      <c r="F39" s="7"/>
      <c r="G39" s="7"/>
      <c r="H39" s="7"/>
      <c r="I39" s="7"/>
      <c r="J39" s="7"/>
      <c r="K39" s="7"/>
      <c r="L39" s="9" t="s">
        <v>317</v>
      </c>
      <c r="M39" s="34">
        <v>37</v>
      </c>
      <c r="N39" s="34">
        <v>28</v>
      </c>
      <c r="O39" s="34">
        <v>23</v>
      </c>
      <c r="P39" s="16">
        <v>8</v>
      </c>
      <c r="Q39" s="16">
        <v>2</v>
      </c>
      <c r="R39" s="16">
        <v>4</v>
      </c>
      <c r="S39" s="16">
        <v>3</v>
      </c>
      <c r="T39" s="16" t="s">
        <v>110</v>
      </c>
      <c r="U39" s="20">
        <v>105</v>
      </c>
    </row>
    <row r="40" spans="1:21" ht="16.5" customHeight="1" x14ac:dyDescent="0.25">
      <c r="A40" s="7"/>
      <c r="B40" s="7"/>
      <c r="C40" s="7" t="s">
        <v>629</v>
      </c>
      <c r="D40" s="7"/>
      <c r="E40" s="7"/>
      <c r="F40" s="7"/>
      <c r="G40" s="7"/>
      <c r="H40" s="7"/>
      <c r="I40" s="7"/>
      <c r="J40" s="7"/>
      <c r="K40" s="7"/>
      <c r="L40" s="9"/>
      <c r="M40" s="10"/>
      <c r="N40" s="10"/>
      <c r="O40" s="10"/>
      <c r="P40" s="10"/>
      <c r="Q40" s="10"/>
      <c r="R40" s="10"/>
      <c r="S40" s="10"/>
      <c r="T40" s="10"/>
      <c r="U40" s="10"/>
    </row>
    <row r="41" spans="1:21" ht="16.5" customHeight="1" x14ac:dyDescent="0.25">
      <c r="A41" s="7"/>
      <c r="B41" s="7"/>
      <c r="C41" s="7"/>
      <c r="D41" s="7" t="s">
        <v>627</v>
      </c>
      <c r="E41" s="7"/>
      <c r="F41" s="7"/>
      <c r="G41" s="7"/>
      <c r="H41" s="7"/>
      <c r="I41" s="7"/>
      <c r="J41" s="7"/>
      <c r="K41" s="7"/>
      <c r="L41" s="9" t="s">
        <v>317</v>
      </c>
      <c r="M41" s="16" t="s">
        <v>110</v>
      </c>
      <c r="N41" s="16" t="s">
        <v>110</v>
      </c>
      <c r="O41" s="16" t="s">
        <v>110</v>
      </c>
      <c r="P41" s="16">
        <v>1</v>
      </c>
      <c r="Q41" s="16" t="s">
        <v>110</v>
      </c>
      <c r="R41" s="16" t="s">
        <v>110</v>
      </c>
      <c r="S41" s="16" t="s">
        <v>110</v>
      </c>
      <c r="T41" s="16" t="s">
        <v>110</v>
      </c>
      <c r="U41" s="16">
        <v>1</v>
      </c>
    </row>
    <row r="42" spans="1:21" ht="16.5" customHeight="1" x14ac:dyDescent="0.25">
      <c r="A42" s="7"/>
      <c r="B42" s="7"/>
      <c r="C42" s="7" t="s">
        <v>453</v>
      </c>
      <c r="D42" s="7"/>
      <c r="E42" s="7"/>
      <c r="F42" s="7"/>
      <c r="G42" s="7"/>
      <c r="H42" s="7"/>
      <c r="I42" s="7"/>
      <c r="J42" s="7"/>
      <c r="K42" s="7"/>
      <c r="L42" s="9"/>
      <c r="M42" s="10"/>
      <c r="N42" s="10"/>
      <c r="O42" s="10"/>
      <c r="P42" s="10"/>
      <c r="Q42" s="10"/>
      <c r="R42" s="10"/>
      <c r="S42" s="10"/>
      <c r="T42" s="10"/>
      <c r="U42" s="10"/>
    </row>
    <row r="43" spans="1:21" ht="16.5" customHeight="1" x14ac:dyDescent="0.25">
      <c r="A43" s="7"/>
      <c r="B43" s="7"/>
      <c r="C43" s="7"/>
      <c r="D43" s="7" t="s">
        <v>630</v>
      </c>
      <c r="E43" s="7"/>
      <c r="F43" s="7"/>
      <c r="G43" s="7"/>
      <c r="H43" s="7"/>
      <c r="I43" s="7"/>
      <c r="J43" s="7"/>
      <c r="K43" s="7"/>
      <c r="L43" s="9" t="s">
        <v>317</v>
      </c>
      <c r="M43" s="34">
        <v>41</v>
      </c>
      <c r="N43" s="34">
        <v>35</v>
      </c>
      <c r="O43" s="34">
        <v>25</v>
      </c>
      <c r="P43" s="16">
        <v>9</v>
      </c>
      <c r="Q43" s="16">
        <v>3</v>
      </c>
      <c r="R43" s="16">
        <v>4</v>
      </c>
      <c r="S43" s="16">
        <v>3</v>
      </c>
      <c r="T43" s="16" t="s">
        <v>110</v>
      </c>
      <c r="U43" s="20">
        <v>120</v>
      </c>
    </row>
    <row r="44" spans="1:21" ht="16.5" customHeight="1" x14ac:dyDescent="0.25">
      <c r="A44" s="7"/>
      <c r="B44" s="7" t="s">
        <v>124</v>
      </c>
      <c r="C44" s="7"/>
      <c r="D44" s="7"/>
      <c r="E44" s="7"/>
      <c r="F44" s="7"/>
      <c r="G44" s="7"/>
      <c r="H44" s="7"/>
      <c r="I44" s="7"/>
      <c r="J44" s="7"/>
      <c r="K44" s="7"/>
      <c r="L44" s="9"/>
      <c r="M44" s="10"/>
      <c r="N44" s="10"/>
      <c r="O44" s="10"/>
      <c r="P44" s="10"/>
      <c r="Q44" s="10"/>
      <c r="R44" s="10"/>
      <c r="S44" s="10"/>
      <c r="T44" s="10"/>
      <c r="U44" s="10"/>
    </row>
    <row r="45" spans="1:21" ht="16.5" customHeight="1" x14ac:dyDescent="0.25">
      <c r="A45" s="7"/>
      <c r="B45" s="7"/>
      <c r="C45" s="7" t="s">
        <v>521</v>
      </c>
      <c r="D45" s="7"/>
      <c r="E45" s="7"/>
      <c r="F45" s="7"/>
      <c r="G45" s="7"/>
      <c r="H45" s="7"/>
      <c r="I45" s="7"/>
      <c r="J45" s="7"/>
      <c r="K45" s="7"/>
      <c r="L45" s="9"/>
      <c r="M45" s="10"/>
      <c r="N45" s="10"/>
      <c r="O45" s="10"/>
      <c r="P45" s="10"/>
      <c r="Q45" s="10"/>
      <c r="R45" s="10"/>
      <c r="S45" s="10"/>
      <c r="T45" s="10"/>
      <c r="U45" s="10"/>
    </row>
    <row r="46" spans="1:21" ht="16.5" customHeight="1" x14ac:dyDescent="0.25">
      <c r="A46" s="7"/>
      <c r="B46" s="7"/>
      <c r="C46" s="7"/>
      <c r="D46" s="7" t="s">
        <v>627</v>
      </c>
      <c r="E46" s="7"/>
      <c r="F46" s="7"/>
      <c r="G46" s="7"/>
      <c r="H46" s="7"/>
      <c r="I46" s="7"/>
      <c r="J46" s="7"/>
      <c r="K46" s="7"/>
      <c r="L46" s="9" t="s">
        <v>317</v>
      </c>
      <c r="M46" s="16">
        <v>4</v>
      </c>
      <c r="N46" s="34">
        <v>11</v>
      </c>
      <c r="O46" s="16">
        <v>4</v>
      </c>
      <c r="P46" s="16">
        <v>1</v>
      </c>
      <c r="Q46" s="16" t="s">
        <v>110</v>
      </c>
      <c r="R46" s="16" t="s">
        <v>110</v>
      </c>
      <c r="S46" s="16" t="s">
        <v>110</v>
      </c>
      <c r="T46" s="16" t="s">
        <v>110</v>
      </c>
      <c r="U46" s="34">
        <v>20</v>
      </c>
    </row>
    <row r="47" spans="1:21" ht="16.5" customHeight="1" x14ac:dyDescent="0.25">
      <c r="A47" s="7"/>
      <c r="B47" s="7"/>
      <c r="C47" s="7"/>
      <c r="D47" s="7" t="s">
        <v>628</v>
      </c>
      <c r="E47" s="7"/>
      <c r="F47" s="7"/>
      <c r="G47" s="7"/>
      <c r="H47" s="7"/>
      <c r="I47" s="7"/>
      <c r="J47" s="7"/>
      <c r="K47" s="7"/>
      <c r="L47" s="9" t="s">
        <v>317</v>
      </c>
      <c r="M47" s="34">
        <v>68</v>
      </c>
      <c r="N47" s="34">
        <v>29</v>
      </c>
      <c r="O47" s="34">
        <v>33</v>
      </c>
      <c r="P47" s="16">
        <v>9</v>
      </c>
      <c r="Q47" s="16">
        <v>8</v>
      </c>
      <c r="R47" s="16">
        <v>2</v>
      </c>
      <c r="S47" s="16">
        <v>3</v>
      </c>
      <c r="T47" s="16" t="s">
        <v>110</v>
      </c>
      <c r="U47" s="20">
        <v>152</v>
      </c>
    </row>
    <row r="48" spans="1:21" ht="16.5" customHeight="1" x14ac:dyDescent="0.25">
      <c r="A48" s="7"/>
      <c r="B48" s="7"/>
      <c r="C48" s="7" t="s">
        <v>629</v>
      </c>
      <c r="D48" s="7"/>
      <c r="E48" s="7"/>
      <c r="F48" s="7"/>
      <c r="G48" s="7"/>
      <c r="H48" s="7"/>
      <c r="I48" s="7"/>
      <c r="J48" s="7"/>
      <c r="K48" s="7"/>
      <c r="L48" s="9"/>
      <c r="M48" s="10"/>
      <c r="N48" s="10"/>
      <c r="O48" s="10"/>
      <c r="P48" s="10"/>
      <c r="Q48" s="10"/>
      <c r="R48" s="10"/>
      <c r="S48" s="10"/>
      <c r="T48" s="10"/>
      <c r="U48" s="10"/>
    </row>
    <row r="49" spans="1:21" ht="16.5" customHeight="1" x14ac:dyDescent="0.25">
      <c r="A49" s="7"/>
      <c r="B49" s="7"/>
      <c r="C49" s="7"/>
      <c r="D49" s="7" t="s">
        <v>627</v>
      </c>
      <c r="E49" s="7"/>
      <c r="F49" s="7"/>
      <c r="G49" s="7"/>
      <c r="H49" s="7"/>
      <c r="I49" s="7"/>
      <c r="J49" s="7"/>
      <c r="K49" s="7"/>
      <c r="L49" s="9" t="s">
        <v>317</v>
      </c>
      <c r="M49" s="16">
        <v>1</v>
      </c>
      <c r="N49" s="16" t="s">
        <v>110</v>
      </c>
      <c r="O49" s="16">
        <v>1</v>
      </c>
      <c r="P49" s="16">
        <v>3</v>
      </c>
      <c r="Q49" s="16" t="s">
        <v>110</v>
      </c>
      <c r="R49" s="16" t="s">
        <v>110</v>
      </c>
      <c r="S49" s="16" t="s">
        <v>110</v>
      </c>
      <c r="T49" s="16" t="s">
        <v>110</v>
      </c>
      <c r="U49" s="16">
        <v>5</v>
      </c>
    </row>
    <row r="50" spans="1:21" ht="16.5" customHeight="1" x14ac:dyDescent="0.25">
      <c r="A50" s="7"/>
      <c r="B50" s="7"/>
      <c r="C50" s="7" t="s">
        <v>453</v>
      </c>
      <c r="D50" s="7"/>
      <c r="E50" s="7"/>
      <c r="F50" s="7"/>
      <c r="G50" s="7"/>
      <c r="H50" s="7"/>
      <c r="I50" s="7"/>
      <c r="J50" s="7"/>
      <c r="K50" s="7"/>
      <c r="L50" s="9"/>
      <c r="M50" s="10"/>
      <c r="N50" s="10"/>
      <c r="O50" s="10"/>
      <c r="P50" s="10"/>
      <c r="Q50" s="10"/>
      <c r="R50" s="10"/>
      <c r="S50" s="10"/>
      <c r="T50" s="10"/>
      <c r="U50" s="10"/>
    </row>
    <row r="51" spans="1:21" ht="16.5" customHeight="1" x14ac:dyDescent="0.25">
      <c r="A51" s="7"/>
      <c r="B51" s="7"/>
      <c r="C51" s="7"/>
      <c r="D51" s="7" t="s">
        <v>630</v>
      </c>
      <c r="E51" s="7"/>
      <c r="F51" s="7"/>
      <c r="G51" s="7"/>
      <c r="H51" s="7"/>
      <c r="I51" s="7"/>
      <c r="J51" s="7"/>
      <c r="K51" s="7"/>
      <c r="L51" s="9" t="s">
        <v>317</v>
      </c>
      <c r="M51" s="34">
        <v>73</v>
      </c>
      <c r="N51" s="34">
        <v>40</v>
      </c>
      <c r="O51" s="34">
        <v>38</v>
      </c>
      <c r="P51" s="34">
        <v>13</v>
      </c>
      <c r="Q51" s="16">
        <v>8</v>
      </c>
      <c r="R51" s="16">
        <v>2</v>
      </c>
      <c r="S51" s="16">
        <v>3</v>
      </c>
      <c r="T51" s="16" t="s">
        <v>110</v>
      </c>
      <c r="U51" s="20">
        <v>177</v>
      </c>
    </row>
    <row r="52" spans="1:21" ht="16.5" customHeight="1" x14ac:dyDescent="0.25">
      <c r="A52" s="7"/>
      <c r="B52" s="7" t="s">
        <v>125</v>
      </c>
      <c r="C52" s="7"/>
      <c r="D52" s="7"/>
      <c r="E52" s="7"/>
      <c r="F52" s="7"/>
      <c r="G52" s="7"/>
      <c r="H52" s="7"/>
      <c r="I52" s="7"/>
      <c r="J52" s="7"/>
      <c r="K52" s="7"/>
      <c r="L52" s="9"/>
      <c r="M52" s="10"/>
      <c r="N52" s="10"/>
      <c r="O52" s="10"/>
      <c r="P52" s="10"/>
      <c r="Q52" s="10"/>
      <c r="R52" s="10"/>
      <c r="S52" s="10"/>
      <c r="T52" s="10"/>
      <c r="U52" s="10"/>
    </row>
    <row r="53" spans="1:21" ht="16.5" customHeight="1" x14ac:dyDescent="0.25">
      <c r="A53" s="7"/>
      <c r="B53" s="7"/>
      <c r="C53" s="7" t="s">
        <v>521</v>
      </c>
      <c r="D53" s="7"/>
      <c r="E53" s="7"/>
      <c r="F53" s="7"/>
      <c r="G53" s="7"/>
      <c r="H53" s="7"/>
      <c r="I53" s="7"/>
      <c r="J53" s="7"/>
      <c r="K53" s="7"/>
      <c r="L53" s="9"/>
      <c r="M53" s="10"/>
      <c r="N53" s="10"/>
      <c r="O53" s="10"/>
      <c r="P53" s="10"/>
      <c r="Q53" s="10"/>
      <c r="R53" s="10"/>
      <c r="S53" s="10"/>
      <c r="T53" s="10"/>
      <c r="U53" s="10"/>
    </row>
    <row r="54" spans="1:21" ht="16.5" customHeight="1" x14ac:dyDescent="0.25">
      <c r="A54" s="7"/>
      <c r="B54" s="7"/>
      <c r="C54" s="7"/>
      <c r="D54" s="7" t="s">
        <v>627</v>
      </c>
      <c r="E54" s="7"/>
      <c r="F54" s="7"/>
      <c r="G54" s="7"/>
      <c r="H54" s="7"/>
      <c r="I54" s="7"/>
      <c r="J54" s="7"/>
      <c r="K54" s="7"/>
      <c r="L54" s="9" t="s">
        <v>317</v>
      </c>
      <c r="M54" s="34">
        <v>12</v>
      </c>
      <c r="N54" s="34">
        <v>11</v>
      </c>
      <c r="O54" s="16">
        <v>1</v>
      </c>
      <c r="P54" s="16" t="s">
        <v>110</v>
      </c>
      <c r="Q54" s="16">
        <v>2</v>
      </c>
      <c r="R54" s="16">
        <v>1</v>
      </c>
      <c r="S54" s="16" t="s">
        <v>110</v>
      </c>
      <c r="T54" s="16" t="s">
        <v>110</v>
      </c>
      <c r="U54" s="34">
        <v>27</v>
      </c>
    </row>
    <row r="55" spans="1:21" ht="16.5" customHeight="1" x14ac:dyDescent="0.25">
      <c r="A55" s="7"/>
      <c r="B55" s="7"/>
      <c r="C55" s="7"/>
      <c r="D55" s="7" t="s">
        <v>628</v>
      </c>
      <c r="E55" s="7"/>
      <c r="F55" s="7"/>
      <c r="G55" s="7"/>
      <c r="H55" s="7"/>
      <c r="I55" s="7"/>
      <c r="J55" s="7"/>
      <c r="K55" s="7"/>
      <c r="L55" s="9" t="s">
        <v>317</v>
      </c>
      <c r="M55" s="34">
        <v>49</v>
      </c>
      <c r="N55" s="34">
        <v>28</v>
      </c>
      <c r="O55" s="34">
        <v>17</v>
      </c>
      <c r="P55" s="16">
        <v>9</v>
      </c>
      <c r="Q55" s="16">
        <v>9</v>
      </c>
      <c r="R55" s="16">
        <v>6</v>
      </c>
      <c r="S55" s="16">
        <v>1</v>
      </c>
      <c r="T55" s="16">
        <v>1</v>
      </c>
      <c r="U55" s="20">
        <v>120</v>
      </c>
    </row>
    <row r="56" spans="1:21" ht="16.5" customHeight="1" x14ac:dyDescent="0.25">
      <c r="A56" s="7"/>
      <c r="B56" s="7"/>
      <c r="C56" s="7" t="s">
        <v>629</v>
      </c>
      <c r="D56" s="7"/>
      <c r="E56" s="7"/>
      <c r="F56" s="7"/>
      <c r="G56" s="7"/>
      <c r="H56" s="7"/>
      <c r="I56" s="7"/>
      <c r="J56" s="7"/>
      <c r="K56" s="7"/>
      <c r="L56" s="9"/>
      <c r="M56" s="10"/>
      <c r="N56" s="10"/>
      <c r="O56" s="10"/>
      <c r="P56" s="10"/>
      <c r="Q56" s="10"/>
      <c r="R56" s="10"/>
      <c r="S56" s="10"/>
      <c r="T56" s="10"/>
      <c r="U56" s="10"/>
    </row>
    <row r="57" spans="1:21" ht="16.5" customHeight="1" x14ac:dyDescent="0.25">
      <c r="A57" s="7"/>
      <c r="B57" s="7"/>
      <c r="C57" s="7"/>
      <c r="D57" s="7" t="s">
        <v>627</v>
      </c>
      <c r="E57" s="7"/>
      <c r="F57" s="7"/>
      <c r="G57" s="7"/>
      <c r="H57" s="7"/>
      <c r="I57" s="7"/>
      <c r="J57" s="7"/>
      <c r="K57" s="7"/>
      <c r="L57" s="9" t="s">
        <v>317</v>
      </c>
      <c r="M57" s="16">
        <v>3</v>
      </c>
      <c r="N57" s="16" t="s">
        <v>110</v>
      </c>
      <c r="O57" s="16">
        <v>1</v>
      </c>
      <c r="P57" s="16">
        <v>1</v>
      </c>
      <c r="Q57" s="16" t="s">
        <v>110</v>
      </c>
      <c r="R57" s="16" t="s">
        <v>110</v>
      </c>
      <c r="S57" s="16" t="s">
        <v>110</v>
      </c>
      <c r="T57" s="16" t="s">
        <v>110</v>
      </c>
      <c r="U57" s="16">
        <v>5</v>
      </c>
    </row>
    <row r="58" spans="1:21" ht="16.5" customHeight="1" x14ac:dyDescent="0.25">
      <c r="A58" s="7"/>
      <c r="B58" s="7"/>
      <c r="C58" s="7" t="s">
        <v>453</v>
      </c>
      <c r="D58" s="7"/>
      <c r="E58" s="7"/>
      <c r="F58" s="7"/>
      <c r="G58" s="7"/>
      <c r="H58" s="7"/>
      <c r="I58" s="7"/>
      <c r="J58" s="7"/>
      <c r="K58" s="7"/>
      <c r="L58" s="9"/>
      <c r="M58" s="10"/>
      <c r="N58" s="10"/>
      <c r="O58" s="10"/>
      <c r="P58" s="10"/>
      <c r="Q58" s="10"/>
      <c r="R58" s="10"/>
      <c r="S58" s="10"/>
      <c r="T58" s="10"/>
      <c r="U58" s="10"/>
    </row>
    <row r="59" spans="1:21" ht="16.5" customHeight="1" x14ac:dyDescent="0.25">
      <c r="A59" s="7"/>
      <c r="B59" s="7"/>
      <c r="C59" s="7"/>
      <c r="D59" s="7" t="s">
        <v>630</v>
      </c>
      <c r="E59" s="7"/>
      <c r="F59" s="7"/>
      <c r="G59" s="7"/>
      <c r="H59" s="7"/>
      <c r="I59" s="7"/>
      <c r="J59" s="7"/>
      <c r="K59" s="7"/>
      <c r="L59" s="9" t="s">
        <v>317</v>
      </c>
      <c r="M59" s="34">
        <v>64</v>
      </c>
      <c r="N59" s="34">
        <v>39</v>
      </c>
      <c r="O59" s="34">
        <v>19</v>
      </c>
      <c r="P59" s="34">
        <v>10</v>
      </c>
      <c r="Q59" s="34">
        <v>11</v>
      </c>
      <c r="R59" s="16">
        <v>7</v>
      </c>
      <c r="S59" s="16">
        <v>1</v>
      </c>
      <c r="T59" s="16">
        <v>1</v>
      </c>
      <c r="U59" s="20">
        <v>152</v>
      </c>
    </row>
    <row r="60" spans="1:21" ht="16.5" customHeight="1" x14ac:dyDescent="0.25">
      <c r="A60" s="7"/>
      <c r="B60" s="7" t="s">
        <v>126</v>
      </c>
      <c r="C60" s="7"/>
      <c r="D60" s="7"/>
      <c r="E60" s="7"/>
      <c r="F60" s="7"/>
      <c r="G60" s="7"/>
      <c r="H60" s="7"/>
      <c r="I60" s="7"/>
      <c r="J60" s="7"/>
      <c r="K60" s="7"/>
      <c r="L60" s="9"/>
      <c r="M60" s="10"/>
      <c r="N60" s="10"/>
      <c r="O60" s="10"/>
      <c r="P60" s="10"/>
      <c r="Q60" s="10"/>
      <c r="R60" s="10"/>
      <c r="S60" s="10"/>
      <c r="T60" s="10"/>
      <c r="U60" s="10"/>
    </row>
    <row r="61" spans="1:21" ht="16.5" customHeight="1" x14ac:dyDescent="0.25">
      <c r="A61" s="7"/>
      <c r="B61" s="7"/>
      <c r="C61" s="7" t="s">
        <v>521</v>
      </c>
      <c r="D61" s="7"/>
      <c r="E61" s="7"/>
      <c r="F61" s="7"/>
      <c r="G61" s="7"/>
      <c r="H61" s="7"/>
      <c r="I61" s="7"/>
      <c r="J61" s="7"/>
      <c r="K61" s="7"/>
      <c r="L61" s="9"/>
      <c r="M61" s="10"/>
      <c r="N61" s="10"/>
      <c r="O61" s="10"/>
      <c r="P61" s="10"/>
      <c r="Q61" s="10"/>
      <c r="R61" s="10"/>
      <c r="S61" s="10"/>
      <c r="T61" s="10"/>
      <c r="U61" s="10"/>
    </row>
    <row r="62" spans="1:21" ht="16.5" customHeight="1" x14ac:dyDescent="0.25">
      <c r="A62" s="7"/>
      <c r="B62" s="7"/>
      <c r="C62" s="7"/>
      <c r="D62" s="7" t="s">
        <v>627</v>
      </c>
      <c r="E62" s="7"/>
      <c r="F62" s="7"/>
      <c r="G62" s="7"/>
      <c r="H62" s="7"/>
      <c r="I62" s="7"/>
      <c r="J62" s="7"/>
      <c r="K62" s="7"/>
      <c r="L62" s="9" t="s">
        <v>317</v>
      </c>
      <c r="M62" s="34">
        <v>10</v>
      </c>
      <c r="N62" s="16">
        <v>7</v>
      </c>
      <c r="O62" s="17" t="s">
        <v>650</v>
      </c>
      <c r="P62" s="17" t="s">
        <v>337</v>
      </c>
      <c r="Q62" s="17" t="s">
        <v>337</v>
      </c>
      <c r="R62" s="16" t="s">
        <v>110</v>
      </c>
      <c r="S62" s="16" t="s">
        <v>110</v>
      </c>
      <c r="T62" s="16" t="s">
        <v>110</v>
      </c>
      <c r="U62" s="34">
        <v>23</v>
      </c>
    </row>
    <row r="63" spans="1:21" ht="16.5" customHeight="1" x14ac:dyDescent="0.25">
      <c r="A63" s="7"/>
      <c r="B63" s="7"/>
      <c r="C63" s="7"/>
      <c r="D63" s="7" t="s">
        <v>628</v>
      </c>
      <c r="E63" s="7"/>
      <c r="F63" s="7"/>
      <c r="G63" s="7"/>
      <c r="H63" s="7"/>
      <c r="I63" s="7"/>
      <c r="J63" s="7"/>
      <c r="K63" s="7"/>
      <c r="L63" s="9" t="s">
        <v>317</v>
      </c>
      <c r="M63" s="34">
        <v>46</v>
      </c>
      <c r="N63" s="34">
        <v>31</v>
      </c>
      <c r="O63" s="34">
        <v>22</v>
      </c>
      <c r="P63" s="16">
        <v>9</v>
      </c>
      <c r="Q63" s="17" t="s">
        <v>636</v>
      </c>
      <c r="R63" s="16">
        <v>6</v>
      </c>
      <c r="S63" s="16" t="s">
        <v>110</v>
      </c>
      <c r="T63" s="16" t="s">
        <v>110</v>
      </c>
      <c r="U63" s="20">
        <v>120</v>
      </c>
    </row>
    <row r="64" spans="1:21" ht="16.5" customHeight="1" x14ac:dyDescent="0.25">
      <c r="A64" s="7"/>
      <c r="B64" s="7"/>
      <c r="C64" s="7" t="s">
        <v>629</v>
      </c>
      <c r="D64" s="7"/>
      <c r="E64" s="7"/>
      <c r="F64" s="7"/>
      <c r="G64" s="7"/>
      <c r="H64" s="7"/>
      <c r="I64" s="7"/>
      <c r="J64" s="7"/>
      <c r="K64" s="7"/>
      <c r="L64" s="9"/>
      <c r="M64" s="10"/>
      <c r="N64" s="10"/>
      <c r="O64" s="10"/>
      <c r="P64" s="10"/>
      <c r="Q64" s="10"/>
      <c r="R64" s="10"/>
      <c r="S64" s="10"/>
      <c r="T64" s="10"/>
      <c r="U64" s="10"/>
    </row>
    <row r="65" spans="1:21" ht="16.5" customHeight="1" x14ac:dyDescent="0.25">
      <c r="A65" s="7"/>
      <c r="B65" s="7"/>
      <c r="C65" s="7"/>
      <c r="D65" s="7" t="s">
        <v>627</v>
      </c>
      <c r="E65" s="7"/>
      <c r="F65" s="7"/>
      <c r="G65" s="7"/>
      <c r="H65" s="7"/>
      <c r="I65" s="7"/>
      <c r="J65" s="7"/>
      <c r="K65" s="7"/>
      <c r="L65" s="9" t="s">
        <v>317</v>
      </c>
      <c r="M65" s="16">
        <v>3</v>
      </c>
      <c r="N65" s="16" t="s">
        <v>110</v>
      </c>
      <c r="O65" s="17" t="s">
        <v>337</v>
      </c>
      <c r="P65" s="17" t="s">
        <v>337</v>
      </c>
      <c r="Q65" s="16" t="s">
        <v>110</v>
      </c>
      <c r="R65" s="16" t="s">
        <v>110</v>
      </c>
      <c r="S65" s="16" t="s">
        <v>110</v>
      </c>
      <c r="T65" s="16" t="s">
        <v>110</v>
      </c>
      <c r="U65" s="16">
        <v>6</v>
      </c>
    </row>
    <row r="66" spans="1:21" ht="16.5" customHeight="1" x14ac:dyDescent="0.25">
      <c r="A66" s="7"/>
      <c r="B66" s="7"/>
      <c r="C66" s="7" t="s">
        <v>453</v>
      </c>
      <c r="D66" s="7"/>
      <c r="E66" s="7"/>
      <c r="F66" s="7"/>
      <c r="G66" s="7"/>
      <c r="H66" s="7"/>
      <c r="I66" s="7"/>
      <c r="J66" s="7"/>
      <c r="K66" s="7"/>
      <c r="L66" s="9"/>
      <c r="M66" s="10"/>
      <c r="N66" s="10"/>
      <c r="O66" s="10"/>
      <c r="P66" s="10"/>
      <c r="Q66" s="10"/>
      <c r="R66" s="10"/>
      <c r="S66" s="10"/>
      <c r="T66" s="10"/>
      <c r="U66" s="10"/>
    </row>
    <row r="67" spans="1:21" ht="16.5" customHeight="1" x14ac:dyDescent="0.25">
      <c r="A67" s="7"/>
      <c r="B67" s="7"/>
      <c r="C67" s="7"/>
      <c r="D67" s="7" t="s">
        <v>630</v>
      </c>
      <c r="E67" s="7"/>
      <c r="F67" s="7"/>
      <c r="G67" s="7"/>
      <c r="H67" s="7"/>
      <c r="I67" s="7"/>
      <c r="J67" s="7"/>
      <c r="K67" s="7"/>
      <c r="L67" s="9" t="s">
        <v>317</v>
      </c>
      <c r="M67" s="34">
        <v>59</v>
      </c>
      <c r="N67" s="34">
        <v>38</v>
      </c>
      <c r="O67" s="34">
        <v>27</v>
      </c>
      <c r="P67" s="34">
        <v>12</v>
      </c>
      <c r="Q67" s="16">
        <v>7</v>
      </c>
      <c r="R67" s="16">
        <v>6</v>
      </c>
      <c r="S67" s="16" t="s">
        <v>110</v>
      </c>
      <c r="T67" s="16" t="s">
        <v>110</v>
      </c>
      <c r="U67" s="20">
        <v>149</v>
      </c>
    </row>
    <row r="68" spans="1:21" ht="16.5" customHeight="1" x14ac:dyDescent="0.25">
      <c r="A68" s="7"/>
      <c r="B68" s="7" t="s">
        <v>118</v>
      </c>
      <c r="C68" s="7"/>
      <c r="D68" s="7"/>
      <c r="E68" s="7"/>
      <c r="F68" s="7"/>
      <c r="G68" s="7"/>
      <c r="H68" s="7"/>
      <c r="I68" s="7"/>
      <c r="J68" s="7"/>
      <c r="K68" s="7"/>
      <c r="L68" s="9"/>
      <c r="M68" s="10"/>
      <c r="N68" s="10"/>
      <c r="O68" s="10"/>
      <c r="P68" s="10"/>
      <c r="Q68" s="10"/>
      <c r="R68" s="10"/>
      <c r="S68" s="10"/>
      <c r="T68" s="10"/>
      <c r="U68" s="10"/>
    </row>
    <row r="69" spans="1:21" ht="16.5" customHeight="1" x14ac:dyDescent="0.25">
      <c r="A69" s="7"/>
      <c r="B69" s="7"/>
      <c r="C69" s="7" t="s">
        <v>521</v>
      </c>
      <c r="D69" s="7"/>
      <c r="E69" s="7"/>
      <c r="F69" s="7"/>
      <c r="G69" s="7"/>
      <c r="H69" s="7"/>
      <c r="I69" s="7"/>
      <c r="J69" s="7"/>
      <c r="K69" s="7"/>
      <c r="L69" s="9"/>
      <c r="M69" s="10"/>
      <c r="N69" s="10"/>
      <c r="O69" s="10"/>
      <c r="P69" s="10"/>
      <c r="Q69" s="10"/>
      <c r="R69" s="10"/>
      <c r="S69" s="10"/>
      <c r="T69" s="10"/>
      <c r="U69" s="10"/>
    </row>
    <row r="70" spans="1:21" ht="16.5" customHeight="1" x14ac:dyDescent="0.25">
      <c r="A70" s="7"/>
      <c r="B70" s="7"/>
      <c r="C70" s="7"/>
      <c r="D70" s="7" t="s">
        <v>627</v>
      </c>
      <c r="E70" s="7"/>
      <c r="F70" s="7"/>
      <c r="G70" s="7"/>
      <c r="H70" s="7"/>
      <c r="I70" s="7"/>
      <c r="J70" s="7"/>
      <c r="K70" s="7"/>
      <c r="L70" s="9" t="s">
        <v>317</v>
      </c>
      <c r="M70" s="16">
        <v>9</v>
      </c>
      <c r="N70" s="16">
        <v>4</v>
      </c>
      <c r="O70" s="17" t="s">
        <v>337</v>
      </c>
      <c r="P70" s="17" t="s">
        <v>337</v>
      </c>
      <c r="Q70" s="16" t="s">
        <v>110</v>
      </c>
      <c r="R70" s="16" t="s">
        <v>110</v>
      </c>
      <c r="S70" s="16" t="s">
        <v>110</v>
      </c>
      <c r="T70" s="16" t="s">
        <v>110</v>
      </c>
      <c r="U70" s="34">
        <v>16</v>
      </c>
    </row>
    <row r="71" spans="1:21" ht="16.5" customHeight="1" x14ac:dyDescent="0.25">
      <c r="A71" s="7"/>
      <c r="B71" s="7"/>
      <c r="C71" s="7"/>
      <c r="D71" s="7" t="s">
        <v>628</v>
      </c>
      <c r="E71" s="7"/>
      <c r="F71" s="7"/>
      <c r="G71" s="7"/>
      <c r="H71" s="7"/>
      <c r="I71" s="7"/>
      <c r="J71" s="7"/>
      <c r="K71" s="7"/>
      <c r="L71" s="9" t="s">
        <v>317</v>
      </c>
      <c r="M71" s="34">
        <v>40</v>
      </c>
      <c r="N71" s="34">
        <v>23</v>
      </c>
      <c r="O71" s="17" t="s">
        <v>337</v>
      </c>
      <c r="P71" s="17" t="s">
        <v>337</v>
      </c>
      <c r="Q71" s="16">
        <v>7</v>
      </c>
      <c r="R71" s="17" t="s">
        <v>337</v>
      </c>
      <c r="S71" s="16" t="s">
        <v>110</v>
      </c>
      <c r="T71" s="16" t="s">
        <v>110</v>
      </c>
      <c r="U71" s="34">
        <v>88</v>
      </c>
    </row>
    <row r="72" spans="1:21" ht="16.5" customHeight="1" x14ac:dyDescent="0.25">
      <c r="A72" s="7"/>
      <c r="B72" s="7"/>
      <c r="C72" s="7" t="s">
        <v>629</v>
      </c>
      <c r="D72" s="7"/>
      <c r="E72" s="7"/>
      <c r="F72" s="7"/>
      <c r="G72" s="7"/>
      <c r="H72" s="7"/>
      <c r="I72" s="7"/>
      <c r="J72" s="7"/>
      <c r="K72" s="7"/>
      <c r="L72" s="9"/>
      <c r="M72" s="10"/>
      <c r="N72" s="10"/>
      <c r="O72" s="10"/>
      <c r="P72" s="10"/>
      <c r="Q72" s="10"/>
      <c r="R72" s="10"/>
      <c r="S72" s="10"/>
      <c r="T72" s="10"/>
      <c r="U72" s="10"/>
    </row>
    <row r="73" spans="1:21" ht="16.5" customHeight="1" x14ac:dyDescent="0.25">
      <c r="A73" s="7"/>
      <c r="B73" s="7"/>
      <c r="C73" s="7"/>
      <c r="D73" s="7" t="s">
        <v>627</v>
      </c>
      <c r="E73" s="7"/>
      <c r="F73" s="7"/>
      <c r="G73" s="7"/>
      <c r="H73" s="7"/>
      <c r="I73" s="7"/>
      <c r="J73" s="7"/>
      <c r="K73" s="7"/>
      <c r="L73" s="9" t="s">
        <v>317</v>
      </c>
      <c r="M73" s="17" t="s">
        <v>337</v>
      </c>
      <c r="N73" s="16" t="s">
        <v>110</v>
      </c>
      <c r="O73" s="17" t="s">
        <v>337</v>
      </c>
      <c r="P73" s="17" t="s">
        <v>337</v>
      </c>
      <c r="Q73" s="17" t="s">
        <v>337</v>
      </c>
      <c r="R73" s="16" t="s">
        <v>110</v>
      </c>
      <c r="S73" s="16" t="s">
        <v>110</v>
      </c>
      <c r="T73" s="16" t="s">
        <v>110</v>
      </c>
      <c r="U73" s="16">
        <v>6</v>
      </c>
    </row>
    <row r="74" spans="1:21" ht="16.5" customHeight="1" x14ac:dyDescent="0.25">
      <c r="A74" s="7"/>
      <c r="B74" s="7"/>
      <c r="C74" s="7" t="s">
        <v>453</v>
      </c>
      <c r="D74" s="7"/>
      <c r="E74" s="7"/>
      <c r="F74" s="7"/>
      <c r="G74" s="7"/>
      <c r="H74" s="7"/>
      <c r="I74" s="7"/>
      <c r="J74" s="7"/>
      <c r="K74" s="7"/>
      <c r="L74" s="9"/>
      <c r="M74" s="10"/>
      <c r="N74" s="10"/>
      <c r="O74" s="10"/>
      <c r="P74" s="10"/>
      <c r="Q74" s="10"/>
      <c r="R74" s="10"/>
      <c r="S74" s="10"/>
      <c r="T74" s="10"/>
      <c r="U74" s="10"/>
    </row>
    <row r="75" spans="1:21" ht="16.5" customHeight="1" x14ac:dyDescent="0.25">
      <c r="A75" s="7"/>
      <c r="B75" s="7"/>
      <c r="C75" s="7"/>
      <c r="D75" s="7" t="s">
        <v>630</v>
      </c>
      <c r="E75" s="7"/>
      <c r="F75" s="7"/>
      <c r="G75" s="7"/>
      <c r="H75" s="7"/>
      <c r="I75" s="7"/>
      <c r="J75" s="7"/>
      <c r="K75" s="7"/>
      <c r="L75" s="9" t="s">
        <v>317</v>
      </c>
      <c r="M75" s="17" t="s">
        <v>337</v>
      </c>
      <c r="N75" s="34">
        <v>27</v>
      </c>
      <c r="O75" s="17" t="s">
        <v>337</v>
      </c>
      <c r="P75" s="17" t="s">
        <v>337</v>
      </c>
      <c r="Q75" s="17" t="s">
        <v>337</v>
      </c>
      <c r="R75" s="17" t="s">
        <v>337</v>
      </c>
      <c r="S75" s="16" t="s">
        <v>110</v>
      </c>
      <c r="T75" s="16" t="s">
        <v>110</v>
      </c>
      <c r="U75" s="20">
        <v>110</v>
      </c>
    </row>
    <row r="76" spans="1:21" ht="16.5" customHeight="1" x14ac:dyDescent="0.25">
      <c r="A76" s="7"/>
      <c r="B76" s="7" t="s">
        <v>119</v>
      </c>
      <c r="C76" s="7"/>
      <c r="D76" s="7"/>
      <c r="E76" s="7"/>
      <c r="F76" s="7"/>
      <c r="G76" s="7"/>
      <c r="H76" s="7"/>
      <c r="I76" s="7"/>
      <c r="J76" s="7"/>
      <c r="K76" s="7"/>
      <c r="L76" s="9"/>
      <c r="M76" s="10"/>
      <c r="N76" s="10"/>
      <c r="O76" s="10"/>
      <c r="P76" s="10"/>
      <c r="Q76" s="10"/>
      <c r="R76" s="10"/>
      <c r="S76" s="10"/>
      <c r="T76" s="10"/>
      <c r="U76" s="10"/>
    </row>
    <row r="77" spans="1:21" ht="16.5" customHeight="1" x14ac:dyDescent="0.25">
      <c r="A77" s="7"/>
      <c r="B77" s="7"/>
      <c r="C77" s="7" t="s">
        <v>521</v>
      </c>
      <c r="D77" s="7"/>
      <c r="E77" s="7"/>
      <c r="F77" s="7"/>
      <c r="G77" s="7"/>
      <c r="H77" s="7"/>
      <c r="I77" s="7"/>
      <c r="J77" s="7"/>
      <c r="K77" s="7"/>
      <c r="L77" s="9"/>
      <c r="M77" s="10"/>
      <c r="N77" s="10"/>
      <c r="O77" s="10"/>
      <c r="P77" s="10"/>
      <c r="Q77" s="10"/>
      <c r="R77" s="10"/>
      <c r="S77" s="10"/>
      <c r="T77" s="10"/>
      <c r="U77" s="10"/>
    </row>
    <row r="78" spans="1:21" ht="16.5" customHeight="1" x14ac:dyDescent="0.25">
      <c r="A78" s="7"/>
      <c r="B78" s="7"/>
      <c r="C78" s="7"/>
      <c r="D78" s="7" t="s">
        <v>627</v>
      </c>
      <c r="E78" s="7"/>
      <c r="F78" s="7"/>
      <c r="G78" s="7"/>
      <c r="H78" s="7"/>
      <c r="I78" s="7"/>
      <c r="J78" s="7"/>
      <c r="K78" s="7"/>
      <c r="L78" s="9" t="s">
        <v>317</v>
      </c>
      <c r="M78" s="17" t="s">
        <v>636</v>
      </c>
      <c r="N78" s="16">
        <v>7</v>
      </c>
      <c r="O78" s="17" t="s">
        <v>337</v>
      </c>
      <c r="P78" s="16" t="s">
        <v>110</v>
      </c>
      <c r="Q78" s="16" t="s">
        <v>110</v>
      </c>
      <c r="R78" s="16" t="s">
        <v>110</v>
      </c>
      <c r="S78" s="16" t="s">
        <v>110</v>
      </c>
      <c r="T78" s="16" t="s">
        <v>110</v>
      </c>
      <c r="U78" s="17" t="s">
        <v>638</v>
      </c>
    </row>
    <row r="79" spans="1:21" ht="16.5" customHeight="1" x14ac:dyDescent="0.25">
      <c r="A79" s="7"/>
      <c r="B79" s="7"/>
      <c r="C79" s="7"/>
      <c r="D79" s="7" t="s">
        <v>628</v>
      </c>
      <c r="E79" s="7"/>
      <c r="F79" s="7"/>
      <c r="G79" s="7"/>
      <c r="H79" s="7"/>
      <c r="I79" s="7"/>
      <c r="J79" s="7"/>
      <c r="K79" s="7"/>
      <c r="L79" s="9" t="s">
        <v>317</v>
      </c>
      <c r="M79" s="17" t="s">
        <v>651</v>
      </c>
      <c r="N79" s="34">
        <v>22</v>
      </c>
      <c r="O79" s="17" t="s">
        <v>652</v>
      </c>
      <c r="P79" s="16">
        <v>8</v>
      </c>
      <c r="Q79" s="16">
        <v>7</v>
      </c>
      <c r="R79" s="16">
        <v>3</v>
      </c>
      <c r="S79" s="17" t="s">
        <v>337</v>
      </c>
      <c r="T79" s="17" t="s">
        <v>337</v>
      </c>
      <c r="U79" s="17" t="s">
        <v>653</v>
      </c>
    </row>
    <row r="80" spans="1:21" ht="16.5" customHeight="1" x14ac:dyDescent="0.25">
      <c r="A80" s="7"/>
      <c r="B80" s="7"/>
      <c r="C80" s="7" t="s">
        <v>629</v>
      </c>
      <c r="D80" s="7"/>
      <c r="E80" s="7"/>
      <c r="F80" s="7"/>
      <c r="G80" s="7"/>
      <c r="H80" s="7"/>
      <c r="I80" s="7"/>
      <c r="J80" s="7"/>
      <c r="K80" s="7"/>
      <c r="L80" s="9"/>
      <c r="M80" s="10"/>
      <c r="N80" s="10"/>
      <c r="O80" s="10"/>
      <c r="P80" s="10"/>
      <c r="Q80" s="10"/>
      <c r="R80" s="10"/>
      <c r="S80" s="10"/>
      <c r="T80" s="10"/>
      <c r="U80" s="10"/>
    </row>
    <row r="81" spans="1:21" ht="16.5" customHeight="1" x14ac:dyDescent="0.25">
      <c r="A81" s="7"/>
      <c r="B81" s="7"/>
      <c r="C81" s="7"/>
      <c r="D81" s="7" t="s">
        <v>627</v>
      </c>
      <c r="E81" s="7"/>
      <c r="F81" s="7"/>
      <c r="G81" s="7"/>
      <c r="H81" s="7"/>
      <c r="I81" s="7"/>
      <c r="J81" s="7"/>
      <c r="K81" s="7"/>
      <c r="L81" s="9" t="s">
        <v>317</v>
      </c>
      <c r="M81" s="17" t="s">
        <v>337</v>
      </c>
      <c r="N81" s="16" t="s">
        <v>110</v>
      </c>
      <c r="O81" s="16" t="s">
        <v>110</v>
      </c>
      <c r="P81" s="16" t="s">
        <v>110</v>
      </c>
      <c r="Q81" s="16" t="s">
        <v>110</v>
      </c>
      <c r="R81" s="16" t="s">
        <v>110</v>
      </c>
      <c r="S81" s="17" t="s">
        <v>337</v>
      </c>
      <c r="T81" s="17" t="s">
        <v>337</v>
      </c>
      <c r="U81" s="17" t="s">
        <v>337</v>
      </c>
    </row>
    <row r="82" spans="1:21" ht="16.5" customHeight="1" x14ac:dyDescent="0.25">
      <c r="A82" s="7"/>
      <c r="B82" s="7"/>
      <c r="C82" s="7" t="s">
        <v>453</v>
      </c>
      <c r="D82" s="7"/>
      <c r="E82" s="7"/>
      <c r="F82" s="7"/>
      <c r="G82" s="7"/>
      <c r="H82" s="7"/>
      <c r="I82" s="7"/>
      <c r="J82" s="7"/>
      <c r="K82" s="7"/>
      <c r="L82" s="9"/>
      <c r="M82" s="10"/>
      <c r="N82" s="10"/>
      <c r="O82" s="10"/>
      <c r="P82" s="10"/>
      <c r="Q82" s="10"/>
      <c r="R82" s="10"/>
      <c r="S82" s="10"/>
      <c r="T82" s="10"/>
      <c r="U82" s="10"/>
    </row>
    <row r="83" spans="1:21" ht="16.5" customHeight="1" x14ac:dyDescent="0.25">
      <c r="A83" s="14"/>
      <c r="B83" s="14"/>
      <c r="C83" s="14"/>
      <c r="D83" s="14" t="s">
        <v>630</v>
      </c>
      <c r="E83" s="14"/>
      <c r="F83" s="14"/>
      <c r="G83" s="14"/>
      <c r="H83" s="14"/>
      <c r="I83" s="14"/>
      <c r="J83" s="14"/>
      <c r="K83" s="14"/>
      <c r="L83" s="15" t="s">
        <v>317</v>
      </c>
      <c r="M83" s="37">
        <v>51</v>
      </c>
      <c r="N83" s="37">
        <v>29</v>
      </c>
      <c r="O83" s="37">
        <v>27</v>
      </c>
      <c r="P83" s="40">
        <v>8</v>
      </c>
      <c r="Q83" s="40">
        <v>7</v>
      </c>
      <c r="R83" s="40">
        <v>3</v>
      </c>
      <c r="S83" s="43" t="s">
        <v>337</v>
      </c>
      <c r="T83" s="43" t="s">
        <v>337</v>
      </c>
      <c r="U83" s="38">
        <v>126</v>
      </c>
    </row>
    <row r="84" spans="1:21" ht="4.5" customHeight="1" x14ac:dyDescent="0.25">
      <c r="A84" s="27"/>
      <c r="B84" s="27"/>
      <c r="C84" s="2"/>
      <c r="D84" s="2"/>
      <c r="E84" s="2"/>
      <c r="F84" s="2"/>
      <c r="G84" s="2"/>
      <c r="H84" s="2"/>
      <c r="I84" s="2"/>
      <c r="J84" s="2"/>
      <c r="K84" s="2"/>
      <c r="L84" s="2"/>
      <c r="M84" s="2"/>
      <c r="N84" s="2"/>
      <c r="O84" s="2"/>
      <c r="P84" s="2"/>
      <c r="Q84" s="2"/>
      <c r="R84" s="2"/>
      <c r="S84" s="2"/>
      <c r="T84" s="2"/>
      <c r="U84" s="2"/>
    </row>
    <row r="85" spans="1:21" ht="16.5" customHeight="1" x14ac:dyDescent="0.25">
      <c r="A85" s="27"/>
      <c r="B85" s="27"/>
      <c r="C85" s="67" t="s">
        <v>654</v>
      </c>
      <c r="D85" s="67"/>
      <c r="E85" s="67"/>
      <c r="F85" s="67"/>
      <c r="G85" s="67"/>
      <c r="H85" s="67"/>
      <c r="I85" s="67"/>
      <c r="J85" s="67"/>
      <c r="K85" s="67"/>
      <c r="L85" s="67"/>
      <c r="M85" s="67"/>
      <c r="N85" s="67"/>
      <c r="O85" s="67"/>
      <c r="P85" s="67"/>
      <c r="Q85" s="67"/>
      <c r="R85" s="67"/>
      <c r="S85" s="67"/>
      <c r="T85" s="67"/>
      <c r="U85" s="67"/>
    </row>
    <row r="86" spans="1:21" ht="4.5" customHeight="1" x14ac:dyDescent="0.25">
      <c r="A86" s="27"/>
      <c r="B86" s="27"/>
      <c r="C86" s="2"/>
      <c r="D86" s="2"/>
      <c r="E86" s="2"/>
      <c r="F86" s="2"/>
      <c r="G86" s="2"/>
      <c r="H86" s="2"/>
      <c r="I86" s="2"/>
      <c r="J86" s="2"/>
      <c r="K86" s="2"/>
      <c r="L86" s="2"/>
      <c r="M86" s="2"/>
      <c r="N86" s="2"/>
      <c r="O86" s="2"/>
      <c r="P86" s="2"/>
      <c r="Q86" s="2"/>
      <c r="R86" s="2"/>
      <c r="S86" s="2"/>
      <c r="T86" s="2"/>
      <c r="U86" s="2"/>
    </row>
    <row r="87" spans="1:21" ht="16.5" customHeight="1" x14ac:dyDescent="0.25">
      <c r="A87" s="55"/>
      <c r="B87" s="55"/>
      <c r="C87" s="67" t="s">
        <v>456</v>
      </c>
      <c r="D87" s="67"/>
      <c r="E87" s="67"/>
      <c r="F87" s="67"/>
      <c r="G87" s="67"/>
      <c r="H87" s="67"/>
      <c r="I87" s="67"/>
      <c r="J87" s="67"/>
      <c r="K87" s="67"/>
      <c r="L87" s="67"/>
      <c r="M87" s="67"/>
      <c r="N87" s="67"/>
      <c r="O87" s="67"/>
      <c r="P87" s="67"/>
      <c r="Q87" s="67"/>
      <c r="R87" s="67"/>
      <c r="S87" s="67"/>
      <c r="T87" s="67"/>
      <c r="U87" s="67"/>
    </row>
    <row r="88" spans="1:21" ht="16.5" customHeight="1" x14ac:dyDescent="0.25">
      <c r="A88" s="55"/>
      <c r="B88" s="55"/>
      <c r="C88" s="67" t="s">
        <v>457</v>
      </c>
      <c r="D88" s="67"/>
      <c r="E88" s="67"/>
      <c r="F88" s="67"/>
      <c r="G88" s="67"/>
      <c r="H88" s="67"/>
      <c r="I88" s="67"/>
      <c r="J88" s="67"/>
      <c r="K88" s="67"/>
      <c r="L88" s="67"/>
      <c r="M88" s="67"/>
      <c r="N88" s="67"/>
      <c r="O88" s="67"/>
      <c r="P88" s="67"/>
      <c r="Q88" s="67"/>
      <c r="R88" s="67"/>
      <c r="S88" s="67"/>
      <c r="T88" s="67"/>
      <c r="U88" s="67"/>
    </row>
    <row r="89" spans="1:21" ht="4.5" customHeight="1" x14ac:dyDescent="0.25">
      <c r="A89" s="27"/>
      <c r="B89" s="27"/>
      <c r="C89" s="2"/>
      <c r="D89" s="2"/>
      <c r="E89" s="2"/>
      <c r="F89" s="2"/>
      <c r="G89" s="2"/>
      <c r="H89" s="2"/>
      <c r="I89" s="2"/>
      <c r="J89" s="2"/>
      <c r="K89" s="2"/>
      <c r="L89" s="2"/>
      <c r="M89" s="2"/>
      <c r="N89" s="2"/>
      <c r="O89" s="2"/>
      <c r="P89" s="2"/>
      <c r="Q89" s="2"/>
      <c r="R89" s="2"/>
      <c r="S89" s="2"/>
      <c r="T89" s="2"/>
      <c r="U89" s="2"/>
    </row>
    <row r="90" spans="1:21" ht="16.5" customHeight="1" x14ac:dyDescent="0.25">
      <c r="A90" s="27" t="s">
        <v>139</v>
      </c>
      <c r="B90" s="27"/>
      <c r="C90" s="67" t="s">
        <v>655</v>
      </c>
      <c r="D90" s="67"/>
      <c r="E90" s="67"/>
      <c r="F90" s="67"/>
      <c r="G90" s="67"/>
      <c r="H90" s="67"/>
      <c r="I90" s="67"/>
      <c r="J90" s="67"/>
      <c r="K90" s="67"/>
      <c r="L90" s="67"/>
      <c r="M90" s="67"/>
      <c r="N90" s="67"/>
      <c r="O90" s="67"/>
      <c r="P90" s="67"/>
      <c r="Q90" s="67"/>
      <c r="R90" s="67"/>
      <c r="S90" s="67"/>
      <c r="T90" s="67"/>
      <c r="U90" s="67"/>
    </row>
    <row r="91" spans="1:21" ht="29.4" customHeight="1" x14ac:dyDescent="0.25">
      <c r="A91" s="27" t="s">
        <v>141</v>
      </c>
      <c r="B91" s="27"/>
      <c r="C91" s="67" t="s">
        <v>656</v>
      </c>
      <c r="D91" s="67"/>
      <c r="E91" s="67"/>
      <c r="F91" s="67"/>
      <c r="G91" s="67"/>
      <c r="H91" s="67"/>
      <c r="I91" s="67"/>
      <c r="J91" s="67"/>
      <c r="K91" s="67"/>
      <c r="L91" s="67"/>
      <c r="M91" s="67"/>
      <c r="N91" s="67"/>
      <c r="O91" s="67"/>
      <c r="P91" s="67"/>
      <c r="Q91" s="67"/>
      <c r="R91" s="67"/>
      <c r="S91" s="67"/>
      <c r="T91" s="67"/>
      <c r="U91" s="67"/>
    </row>
    <row r="92" spans="1:21" ht="4.5" customHeight="1" x14ac:dyDescent="0.25"/>
    <row r="93" spans="1:21" ht="16.5" customHeight="1" x14ac:dyDescent="0.25">
      <c r="A93" s="28" t="s">
        <v>167</v>
      </c>
      <c r="B93" s="27"/>
      <c r="C93" s="27"/>
      <c r="D93" s="27"/>
      <c r="E93" s="67" t="s">
        <v>641</v>
      </c>
      <c r="F93" s="67"/>
      <c r="G93" s="67"/>
      <c r="H93" s="67"/>
      <c r="I93" s="67"/>
      <c r="J93" s="67"/>
      <c r="K93" s="67"/>
      <c r="L93" s="67"/>
      <c r="M93" s="67"/>
      <c r="N93" s="67"/>
      <c r="O93" s="67"/>
      <c r="P93" s="67"/>
      <c r="Q93" s="67"/>
      <c r="R93" s="67"/>
      <c r="S93" s="67"/>
      <c r="T93" s="67"/>
      <c r="U93" s="67"/>
    </row>
  </sheetData>
  <mergeCells count="7">
    <mergeCell ref="C91:U91"/>
    <mergeCell ref="E93:U93"/>
    <mergeCell ref="K1:U1"/>
    <mergeCell ref="C85:U85"/>
    <mergeCell ref="C87:U87"/>
    <mergeCell ref="C88:U88"/>
    <mergeCell ref="C90:U90"/>
  </mergeCells>
  <pageMargins left="0.7" right="0.7" top="0.75" bottom="0.75" header="0.3" footer="0.3"/>
  <pageSetup paperSize="9" fitToHeight="0" orientation="landscape" horizontalDpi="300" verticalDpi="300"/>
  <headerFooter scaleWithDoc="0" alignWithMargins="0">
    <oddHeader>&amp;C&amp;"Arial"&amp;8TABLE 15A.36</oddHeader>
    <oddFooter>&amp;L&amp;"Arial"&amp;8REPORT ON
GOVERNMENT
SERVICES 2022&amp;R&amp;"Arial"&amp;8SERVICES FOR PEOPLE
WITH DISABILITY
PAGE &amp;B&amp;P&amp;B</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U93"/>
  <sheetViews>
    <sheetView showGridLines="0" workbookViewId="0"/>
  </sheetViews>
  <sheetFormatPr defaultRowHeight="13.2" x14ac:dyDescent="0.25"/>
  <cols>
    <col min="1" max="11" width="1.6640625" customWidth="1"/>
    <col min="12" max="12" width="5.44140625" customWidth="1"/>
    <col min="13" max="21" width="6.6640625" customWidth="1"/>
  </cols>
  <sheetData>
    <row r="1" spans="1:21" ht="33.9" customHeight="1" x14ac:dyDescent="0.25">
      <c r="A1" s="8" t="s">
        <v>657</v>
      </c>
      <c r="B1" s="8"/>
      <c r="C1" s="8"/>
      <c r="D1" s="8"/>
      <c r="E1" s="8"/>
      <c r="F1" s="8"/>
      <c r="G1" s="8"/>
      <c r="H1" s="8"/>
      <c r="I1" s="8"/>
      <c r="J1" s="8"/>
      <c r="K1" s="72" t="s">
        <v>658</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205</v>
      </c>
      <c r="N2" s="13" t="s">
        <v>206</v>
      </c>
      <c r="O2" s="13" t="s">
        <v>207</v>
      </c>
      <c r="P2" s="13" t="s">
        <v>208</v>
      </c>
      <c r="Q2" s="13" t="s">
        <v>209</v>
      </c>
      <c r="R2" s="13" t="s">
        <v>210</v>
      </c>
      <c r="S2" s="13" t="s">
        <v>211</v>
      </c>
      <c r="T2" s="13" t="s">
        <v>212</v>
      </c>
      <c r="U2" s="13" t="s">
        <v>214</v>
      </c>
    </row>
    <row r="3" spans="1:21" ht="16.5" customHeight="1" x14ac:dyDescent="0.25">
      <c r="A3" s="7" t="s">
        <v>659</v>
      </c>
      <c r="B3" s="7"/>
      <c r="C3" s="7"/>
      <c r="D3" s="7"/>
      <c r="E3" s="7"/>
      <c r="F3" s="7"/>
      <c r="G3" s="7"/>
      <c r="H3" s="7"/>
      <c r="I3" s="7"/>
      <c r="J3" s="7"/>
      <c r="K3" s="7"/>
      <c r="L3" s="9"/>
      <c r="M3" s="10"/>
      <c r="N3" s="10"/>
      <c r="O3" s="10"/>
      <c r="P3" s="10"/>
      <c r="Q3" s="10"/>
      <c r="R3" s="10"/>
      <c r="S3" s="10"/>
      <c r="T3" s="10"/>
      <c r="U3" s="10"/>
    </row>
    <row r="4" spans="1:21" ht="16.5" customHeight="1" x14ac:dyDescent="0.25">
      <c r="A4" s="7"/>
      <c r="B4" s="7" t="s">
        <v>105</v>
      </c>
      <c r="C4" s="7"/>
      <c r="D4" s="7"/>
      <c r="E4" s="7"/>
      <c r="F4" s="7"/>
      <c r="G4" s="7"/>
      <c r="H4" s="7"/>
      <c r="I4" s="7"/>
      <c r="J4" s="7"/>
      <c r="K4" s="7"/>
      <c r="L4" s="9"/>
      <c r="M4" s="10"/>
      <c r="N4" s="10"/>
      <c r="O4" s="10"/>
      <c r="P4" s="10"/>
      <c r="Q4" s="10"/>
      <c r="R4" s="10"/>
      <c r="S4" s="10"/>
      <c r="T4" s="10"/>
      <c r="U4" s="10"/>
    </row>
    <row r="5" spans="1:21" ht="16.5" customHeight="1" x14ac:dyDescent="0.25">
      <c r="A5" s="7"/>
      <c r="B5" s="7"/>
      <c r="C5" s="7" t="s">
        <v>521</v>
      </c>
      <c r="D5" s="7"/>
      <c r="E5" s="7"/>
      <c r="F5" s="7"/>
      <c r="G5" s="7"/>
      <c r="H5" s="7"/>
      <c r="I5" s="7"/>
      <c r="J5" s="7"/>
      <c r="K5" s="7"/>
      <c r="L5" s="9"/>
      <c r="M5" s="10"/>
      <c r="N5" s="10"/>
      <c r="O5" s="10"/>
      <c r="P5" s="10"/>
      <c r="Q5" s="10"/>
      <c r="R5" s="10"/>
      <c r="S5" s="10"/>
      <c r="T5" s="10"/>
      <c r="U5" s="10"/>
    </row>
    <row r="6" spans="1:21" ht="16.5" customHeight="1" x14ac:dyDescent="0.25">
      <c r="A6" s="7"/>
      <c r="B6" s="7"/>
      <c r="C6" s="7"/>
      <c r="D6" s="7" t="s">
        <v>627</v>
      </c>
      <c r="E6" s="7"/>
      <c r="F6" s="7"/>
      <c r="G6" s="7"/>
      <c r="H6" s="7"/>
      <c r="I6" s="7"/>
      <c r="J6" s="7"/>
      <c r="K6" s="7"/>
      <c r="L6" s="9" t="s">
        <v>317</v>
      </c>
      <c r="M6" s="20">
        <v>111</v>
      </c>
      <c r="N6" s="20">
        <v>115</v>
      </c>
      <c r="O6" s="34">
        <v>41</v>
      </c>
      <c r="P6" s="16">
        <v>8</v>
      </c>
      <c r="Q6" s="34">
        <v>17</v>
      </c>
      <c r="R6" s="16">
        <v>6</v>
      </c>
      <c r="S6" s="16" t="s">
        <v>110</v>
      </c>
      <c r="T6" s="16" t="s">
        <v>110</v>
      </c>
      <c r="U6" s="20">
        <v>298</v>
      </c>
    </row>
    <row r="7" spans="1:21" ht="16.5" customHeight="1" x14ac:dyDescent="0.25">
      <c r="A7" s="7"/>
      <c r="B7" s="7"/>
      <c r="C7" s="7"/>
      <c r="D7" s="7" t="s">
        <v>628</v>
      </c>
      <c r="E7" s="7"/>
      <c r="F7" s="7"/>
      <c r="G7" s="7"/>
      <c r="H7" s="7"/>
      <c r="I7" s="7"/>
      <c r="J7" s="7"/>
      <c r="K7" s="7"/>
      <c r="L7" s="9" t="s">
        <v>317</v>
      </c>
      <c r="M7" s="23">
        <v>1338</v>
      </c>
      <c r="N7" s="23">
        <v>1255</v>
      </c>
      <c r="O7" s="20">
        <v>753</v>
      </c>
      <c r="P7" s="20">
        <v>295</v>
      </c>
      <c r="Q7" s="20">
        <v>297</v>
      </c>
      <c r="R7" s="20">
        <v>105</v>
      </c>
      <c r="S7" s="34">
        <v>16</v>
      </c>
      <c r="T7" s="16">
        <v>6</v>
      </c>
      <c r="U7" s="23">
        <v>4061</v>
      </c>
    </row>
    <row r="8" spans="1:21" ht="16.5" customHeight="1" x14ac:dyDescent="0.25">
      <c r="A8" s="7"/>
      <c r="B8" s="7"/>
      <c r="C8" s="7" t="s">
        <v>629</v>
      </c>
      <c r="D8" s="7"/>
      <c r="E8" s="7"/>
      <c r="F8" s="7"/>
      <c r="G8" s="7"/>
      <c r="H8" s="7"/>
      <c r="I8" s="7"/>
      <c r="J8" s="7"/>
      <c r="K8" s="7"/>
      <c r="L8" s="9"/>
      <c r="M8" s="10"/>
      <c r="N8" s="10"/>
      <c r="O8" s="10"/>
      <c r="P8" s="10"/>
      <c r="Q8" s="10"/>
      <c r="R8" s="10"/>
      <c r="S8" s="10"/>
      <c r="T8" s="10"/>
      <c r="U8" s="10"/>
    </row>
    <row r="9" spans="1:21" ht="16.5" customHeight="1" x14ac:dyDescent="0.25">
      <c r="A9" s="7"/>
      <c r="B9" s="7"/>
      <c r="C9" s="7"/>
      <c r="D9" s="7" t="s">
        <v>627</v>
      </c>
      <c r="E9" s="7"/>
      <c r="F9" s="7"/>
      <c r="G9" s="7"/>
      <c r="H9" s="7"/>
      <c r="I9" s="7"/>
      <c r="J9" s="7"/>
      <c r="K9" s="7"/>
      <c r="L9" s="9" t="s">
        <v>317</v>
      </c>
      <c r="M9" s="34">
        <v>12</v>
      </c>
      <c r="N9" s="16">
        <v>2</v>
      </c>
      <c r="O9" s="34">
        <v>12</v>
      </c>
      <c r="P9" s="16">
        <v>6</v>
      </c>
      <c r="Q9" s="16">
        <v>3</v>
      </c>
      <c r="R9" s="16">
        <v>1</v>
      </c>
      <c r="S9" s="16" t="s">
        <v>110</v>
      </c>
      <c r="T9" s="16">
        <v>1</v>
      </c>
      <c r="U9" s="34">
        <v>37</v>
      </c>
    </row>
    <row r="10" spans="1:21" ht="16.5" customHeight="1" x14ac:dyDescent="0.25">
      <c r="A10" s="7"/>
      <c r="B10" s="7"/>
      <c r="C10" s="7" t="s">
        <v>453</v>
      </c>
      <c r="D10" s="7"/>
      <c r="E10" s="7"/>
      <c r="F10" s="7"/>
      <c r="G10" s="7"/>
      <c r="H10" s="7"/>
      <c r="I10" s="7"/>
      <c r="J10" s="7"/>
      <c r="K10" s="7"/>
      <c r="L10" s="9"/>
      <c r="M10" s="10"/>
      <c r="N10" s="10"/>
      <c r="O10" s="10"/>
      <c r="P10" s="10"/>
      <c r="Q10" s="10"/>
      <c r="R10" s="10"/>
      <c r="S10" s="10"/>
      <c r="T10" s="10"/>
      <c r="U10" s="10"/>
    </row>
    <row r="11" spans="1:21" ht="16.5" customHeight="1" x14ac:dyDescent="0.25">
      <c r="A11" s="7"/>
      <c r="B11" s="7"/>
      <c r="C11" s="7"/>
      <c r="D11" s="7" t="s">
        <v>630</v>
      </c>
      <c r="E11" s="7"/>
      <c r="F11" s="7"/>
      <c r="G11" s="7"/>
      <c r="H11" s="7"/>
      <c r="I11" s="7"/>
      <c r="J11" s="7"/>
      <c r="K11" s="7"/>
      <c r="L11" s="9" t="s">
        <v>317</v>
      </c>
      <c r="M11" s="23">
        <v>1461</v>
      </c>
      <c r="N11" s="23">
        <v>1372</v>
      </c>
      <c r="O11" s="20">
        <v>806</v>
      </c>
      <c r="P11" s="20">
        <v>309</v>
      </c>
      <c r="Q11" s="20">
        <v>317</v>
      </c>
      <c r="R11" s="20">
        <v>112</v>
      </c>
      <c r="S11" s="34">
        <v>16</v>
      </c>
      <c r="T11" s="16">
        <v>7</v>
      </c>
      <c r="U11" s="23">
        <v>4396</v>
      </c>
    </row>
    <row r="12" spans="1:21" ht="16.5" customHeight="1" x14ac:dyDescent="0.25">
      <c r="A12" s="7"/>
      <c r="B12" s="7" t="s">
        <v>107</v>
      </c>
      <c r="C12" s="7"/>
      <c r="D12" s="7"/>
      <c r="E12" s="7"/>
      <c r="F12" s="7"/>
      <c r="G12" s="7"/>
      <c r="H12" s="7"/>
      <c r="I12" s="7"/>
      <c r="J12" s="7"/>
      <c r="K12" s="7"/>
      <c r="L12" s="9"/>
      <c r="M12" s="10"/>
      <c r="N12" s="10"/>
      <c r="O12" s="10"/>
      <c r="P12" s="10"/>
      <c r="Q12" s="10"/>
      <c r="R12" s="10"/>
      <c r="S12" s="10"/>
      <c r="T12" s="10"/>
      <c r="U12" s="10"/>
    </row>
    <row r="13" spans="1:21" ht="16.5" customHeight="1" x14ac:dyDescent="0.25">
      <c r="A13" s="7"/>
      <c r="B13" s="7"/>
      <c r="C13" s="7" t="s">
        <v>521</v>
      </c>
      <c r="D13" s="7"/>
      <c r="E13" s="7"/>
      <c r="F13" s="7"/>
      <c r="G13" s="7"/>
      <c r="H13" s="7"/>
      <c r="I13" s="7"/>
      <c r="J13" s="7"/>
      <c r="K13" s="7"/>
      <c r="L13" s="9"/>
      <c r="M13" s="10"/>
      <c r="N13" s="10"/>
      <c r="O13" s="10"/>
      <c r="P13" s="10"/>
      <c r="Q13" s="10"/>
      <c r="R13" s="10"/>
      <c r="S13" s="10"/>
      <c r="T13" s="10"/>
      <c r="U13" s="10"/>
    </row>
    <row r="14" spans="1:21" ht="16.5" customHeight="1" x14ac:dyDescent="0.25">
      <c r="A14" s="7"/>
      <c r="B14" s="7"/>
      <c r="C14" s="7"/>
      <c r="D14" s="7" t="s">
        <v>627</v>
      </c>
      <c r="E14" s="7"/>
      <c r="F14" s="7"/>
      <c r="G14" s="7"/>
      <c r="H14" s="7"/>
      <c r="I14" s="7"/>
      <c r="J14" s="7"/>
      <c r="K14" s="7"/>
      <c r="L14" s="9" t="s">
        <v>317</v>
      </c>
      <c r="M14" s="20">
        <v>139</v>
      </c>
      <c r="N14" s="20">
        <v>152</v>
      </c>
      <c r="O14" s="34">
        <v>66</v>
      </c>
      <c r="P14" s="34">
        <v>12</v>
      </c>
      <c r="Q14" s="34">
        <v>21</v>
      </c>
      <c r="R14" s="34">
        <v>12</v>
      </c>
      <c r="S14" s="16" t="s">
        <v>110</v>
      </c>
      <c r="T14" s="16" t="s">
        <v>110</v>
      </c>
      <c r="U14" s="20">
        <v>402</v>
      </c>
    </row>
    <row r="15" spans="1:21" ht="16.5" customHeight="1" x14ac:dyDescent="0.25">
      <c r="A15" s="7"/>
      <c r="B15" s="7"/>
      <c r="C15" s="7"/>
      <c r="D15" s="7" t="s">
        <v>628</v>
      </c>
      <c r="E15" s="7"/>
      <c r="F15" s="7"/>
      <c r="G15" s="7"/>
      <c r="H15" s="7"/>
      <c r="I15" s="7"/>
      <c r="J15" s="7"/>
      <c r="K15" s="7"/>
      <c r="L15" s="9" t="s">
        <v>317</v>
      </c>
      <c r="M15" s="23">
        <v>1768</v>
      </c>
      <c r="N15" s="23">
        <v>1559</v>
      </c>
      <c r="O15" s="20">
        <v>935</v>
      </c>
      <c r="P15" s="20">
        <v>345</v>
      </c>
      <c r="Q15" s="20">
        <v>348</v>
      </c>
      <c r="R15" s="20">
        <v>127</v>
      </c>
      <c r="S15" s="34">
        <v>24</v>
      </c>
      <c r="T15" s="16">
        <v>9</v>
      </c>
      <c r="U15" s="23">
        <v>5109</v>
      </c>
    </row>
    <row r="16" spans="1:21" ht="16.5" customHeight="1" x14ac:dyDescent="0.25">
      <c r="A16" s="7"/>
      <c r="B16" s="7"/>
      <c r="C16" s="7" t="s">
        <v>629</v>
      </c>
      <c r="D16" s="7"/>
      <c r="E16" s="7"/>
      <c r="F16" s="7"/>
      <c r="G16" s="7"/>
      <c r="H16" s="7"/>
      <c r="I16" s="7"/>
      <c r="J16" s="7"/>
      <c r="K16" s="7"/>
      <c r="L16" s="9"/>
      <c r="M16" s="10"/>
      <c r="N16" s="10"/>
      <c r="O16" s="10"/>
      <c r="P16" s="10"/>
      <c r="Q16" s="10"/>
      <c r="R16" s="10"/>
      <c r="S16" s="10"/>
      <c r="T16" s="10"/>
      <c r="U16" s="10"/>
    </row>
    <row r="17" spans="1:21" ht="16.5" customHeight="1" x14ac:dyDescent="0.25">
      <c r="A17" s="7"/>
      <c r="B17" s="7"/>
      <c r="C17" s="7"/>
      <c r="D17" s="7" t="s">
        <v>627</v>
      </c>
      <c r="E17" s="7"/>
      <c r="F17" s="7"/>
      <c r="G17" s="7"/>
      <c r="H17" s="7"/>
      <c r="I17" s="7"/>
      <c r="J17" s="7"/>
      <c r="K17" s="7"/>
      <c r="L17" s="9" t="s">
        <v>317</v>
      </c>
      <c r="M17" s="34">
        <v>12</v>
      </c>
      <c r="N17" s="16">
        <v>7</v>
      </c>
      <c r="O17" s="34">
        <v>12</v>
      </c>
      <c r="P17" s="34">
        <v>13</v>
      </c>
      <c r="Q17" s="16">
        <v>3</v>
      </c>
      <c r="R17" s="16" t="s">
        <v>110</v>
      </c>
      <c r="S17" s="16" t="s">
        <v>110</v>
      </c>
      <c r="T17" s="16">
        <v>1</v>
      </c>
      <c r="U17" s="34">
        <v>48</v>
      </c>
    </row>
    <row r="18" spans="1:21" ht="16.5" customHeight="1" x14ac:dyDescent="0.25">
      <c r="A18" s="7"/>
      <c r="B18" s="7"/>
      <c r="C18" s="7" t="s">
        <v>453</v>
      </c>
      <c r="D18" s="7"/>
      <c r="E18" s="7"/>
      <c r="F18" s="7"/>
      <c r="G18" s="7"/>
      <c r="H18" s="7"/>
      <c r="I18" s="7"/>
      <c r="J18" s="7"/>
      <c r="K18" s="7"/>
      <c r="L18" s="9"/>
      <c r="M18" s="10"/>
      <c r="N18" s="10"/>
      <c r="O18" s="10"/>
      <c r="P18" s="10"/>
      <c r="Q18" s="10"/>
      <c r="R18" s="10"/>
      <c r="S18" s="10"/>
      <c r="T18" s="10"/>
      <c r="U18" s="10"/>
    </row>
    <row r="19" spans="1:21" ht="16.5" customHeight="1" x14ac:dyDescent="0.25">
      <c r="A19" s="7"/>
      <c r="B19" s="7"/>
      <c r="C19" s="7"/>
      <c r="D19" s="7" t="s">
        <v>630</v>
      </c>
      <c r="E19" s="7"/>
      <c r="F19" s="7"/>
      <c r="G19" s="7"/>
      <c r="H19" s="7"/>
      <c r="I19" s="7"/>
      <c r="J19" s="7"/>
      <c r="K19" s="7"/>
      <c r="L19" s="9" t="s">
        <v>317</v>
      </c>
      <c r="M19" s="23">
        <v>1919</v>
      </c>
      <c r="N19" s="23">
        <v>1718</v>
      </c>
      <c r="O19" s="23">
        <v>1013</v>
      </c>
      <c r="P19" s="20">
        <v>370</v>
      </c>
      <c r="Q19" s="20">
        <v>372</v>
      </c>
      <c r="R19" s="20">
        <v>139</v>
      </c>
      <c r="S19" s="34">
        <v>24</v>
      </c>
      <c r="T19" s="34">
        <v>10</v>
      </c>
      <c r="U19" s="23">
        <v>5559</v>
      </c>
    </row>
    <row r="20" spans="1:21" ht="16.5" customHeight="1" x14ac:dyDescent="0.25">
      <c r="A20" s="7"/>
      <c r="B20" s="7" t="s">
        <v>121</v>
      </c>
      <c r="C20" s="7"/>
      <c r="D20" s="7"/>
      <c r="E20" s="7"/>
      <c r="F20" s="7"/>
      <c r="G20" s="7"/>
      <c r="H20" s="7"/>
      <c r="I20" s="7"/>
      <c r="J20" s="7"/>
      <c r="K20" s="7"/>
      <c r="L20" s="9"/>
      <c r="M20" s="10"/>
      <c r="N20" s="10"/>
      <c r="O20" s="10"/>
      <c r="P20" s="10"/>
      <c r="Q20" s="10"/>
      <c r="R20" s="10"/>
      <c r="S20" s="10"/>
      <c r="T20" s="10"/>
      <c r="U20" s="10"/>
    </row>
    <row r="21" spans="1:21" ht="16.5" customHeight="1" x14ac:dyDescent="0.25">
      <c r="A21" s="7"/>
      <c r="B21" s="7"/>
      <c r="C21" s="7" t="s">
        <v>521</v>
      </c>
      <c r="D21" s="7"/>
      <c r="E21" s="7"/>
      <c r="F21" s="7"/>
      <c r="G21" s="7"/>
      <c r="H21" s="7"/>
      <c r="I21" s="7"/>
      <c r="J21" s="7"/>
      <c r="K21" s="7"/>
      <c r="L21" s="9"/>
      <c r="M21" s="10"/>
      <c r="N21" s="10"/>
      <c r="O21" s="10"/>
      <c r="P21" s="10"/>
      <c r="Q21" s="10"/>
      <c r="R21" s="10"/>
      <c r="S21" s="10"/>
      <c r="T21" s="10"/>
      <c r="U21" s="10"/>
    </row>
    <row r="22" spans="1:21" ht="16.5" customHeight="1" x14ac:dyDescent="0.25">
      <c r="A22" s="7"/>
      <c r="B22" s="7"/>
      <c r="C22" s="7"/>
      <c r="D22" s="7" t="s">
        <v>627</v>
      </c>
      <c r="E22" s="7"/>
      <c r="F22" s="7"/>
      <c r="G22" s="7"/>
      <c r="H22" s="7"/>
      <c r="I22" s="7"/>
      <c r="J22" s="7"/>
      <c r="K22" s="7"/>
      <c r="L22" s="9" t="s">
        <v>317</v>
      </c>
      <c r="M22" s="20">
        <v>171</v>
      </c>
      <c r="N22" s="20">
        <v>175</v>
      </c>
      <c r="O22" s="34">
        <v>87</v>
      </c>
      <c r="P22" s="34">
        <v>14</v>
      </c>
      <c r="Q22" s="34">
        <v>24</v>
      </c>
      <c r="R22" s="34">
        <v>17</v>
      </c>
      <c r="S22" s="16" t="s">
        <v>110</v>
      </c>
      <c r="T22" s="16">
        <v>1</v>
      </c>
      <c r="U22" s="20">
        <v>488</v>
      </c>
    </row>
    <row r="23" spans="1:21" ht="16.5" customHeight="1" x14ac:dyDescent="0.25">
      <c r="A23" s="7"/>
      <c r="B23" s="7"/>
      <c r="C23" s="7"/>
      <c r="D23" s="7" t="s">
        <v>628</v>
      </c>
      <c r="E23" s="7"/>
      <c r="F23" s="7"/>
      <c r="G23" s="7"/>
      <c r="H23" s="7"/>
      <c r="I23" s="7"/>
      <c r="J23" s="7"/>
      <c r="K23" s="7"/>
      <c r="L23" s="9" t="s">
        <v>317</v>
      </c>
      <c r="M23" s="23">
        <v>2017</v>
      </c>
      <c r="N23" s="23">
        <v>1682</v>
      </c>
      <c r="O23" s="23">
        <v>1085</v>
      </c>
      <c r="P23" s="20">
        <v>431</v>
      </c>
      <c r="Q23" s="20">
        <v>402</v>
      </c>
      <c r="R23" s="20">
        <v>149</v>
      </c>
      <c r="S23" s="34">
        <v>42</v>
      </c>
      <c r="T23" s="34">
        <v>11</v>
      </c>
      <c r="U23" s="23">
        <v>5813</v>
      </c>
    </row>
    <row r="24" spans="1:21" ht="16.5" customHeight="1" x14ac:dyDescent="0.25">
      <c r="A24" s="7"/>
      <c r="B24" s="7"/>
      <c r="C24" s="7" t="s">
        <v>629</v>
      </c>
      <c r="D24" s="7"/>
      <c r="E24" s="7"/>
      <c r="F24" s="7"/>
      <c r="G24" s="7"/>
      <c r="H24" s="7"/>
      <c r="I24" s="7"/>
      <c r="J24" s="7"/>
      <c r="K24" s="7"/>
      <c r="L24" s="9"/>
      <c r="M24" s="10"/>
      <c r="N24" s="10"/>
      <c r="O24" s="10"/>
      <c r="P24" s="10"/>
      <c r="Q24" s="10"/>
      <c r="R24" s="10"/>
      <c r="S24" s="10"/>
      <c r="T24" s="10"/>
      <c r="U24" s="10"/>
    </row>
    <row r="25" spans="1:21" ht="16.5" customHeight="1" x14ac:dyDescent="0.25">
      <c r="A25" s="7"/>
      <c r="B25" s="7"/>
      <c r="C25" s="7"/>
      <c r="D25" s="7" t="s">
        <v>627</v>
      </c>
      <c r="E25" s="7"/>
      <c r="F25" s="7"/>
      <c r="G25" s="7"/>
      <c r="H25" s="7"/>
      <c r="I25" s="7"/>
      <c r="J25" s="7"/>
      <c r="K25" s="7"/>
      <c r="L25" s="9" t="s">
        <v>317</v>
      </c>
      <c r="M25" s="34">
        <v>15</v>
      </c>
      <c r="N25" s="16">
        <v>8</v>
      </c>
      <c r="O25" s="34">
        <v>17</v>
      </c>
      <c r="P25" s="34">
        <v>17</v>
      </c>
      <c r="Q25" s="16">
        <v>3</v>
      </c>
      <c r="R25" s="16" t="s">
        <v>110</v>
      </c>
      <c r="S25" s="16" t="s">
        <v>110</v>
      </c>
      <c r="T25" s="16">
        <v>2</v>
      </c>
      <c r="U25" s="34">
        <v>62</v>
      </c>
    </row>
    <row r="26" spans="1:21" ht="16.5" customHeight="1" x14ac:dyDescent="0.25">
      <c r="A26" s="7"/>
      <c r="B26" s="7"/>
      <c r="C26" s="7" t="s">
        <v>453</v>
      </c>
      <c r="D26" s="7"/>
      <c r="E26" s="7"/>
      <c r="F26" s="7"/>
      <c r="G26" s="7"/>
      <c r="H26" s="7"/>
      <c r="I26" s="7"/>
      <c r="J26" s="7"/>
      <c r="K26" s="7"/>
      <c r="L26" s="9"/>
      <c r="M26" s="10"/>
      <c r="N26" s="10"/>
      <c r="O26" s="10"/>
      <c r="P26" s="10"/>
      <c r="Q26" s="10"/>
      <c r="R26" s="10"/>
      <c r="S26" s="10"/>
      <c r="T26" s="10"/>
      <c r="U26" s="10"/>
    </row>
    <row r="27" spans="1:21" ht="16.5" customHeight="1" x14ac:dyDescent="0.25">
      <c r="A27" s="7"/>
      <c r="B27" s="7"/>
      <c r="C27" s="7"/>
      <c r="D27" s="7" t="s">
        <v>630</v>
      </c>
      <c r="E27" s="7"/>
      <c r="F27" s="7"/>
      <c r="G27" s="7"/>
      <c r="H27" s="7"/>
      <c r="I27" s="7"/>
      <c r="J27" s="7"/>
      <c r="K27" s="7"/>
      <c r="L27" s="9" t="s">
        <v>317</v>
      </c>
      <c r="M27" s="23">
        <v>2203</v>
      </c>
      <c r="N27" s="23">
        <v>1865</v>
      </c>
      <c r="O27" s="23">
        <v>1189</v>
      </c>
      <c r="P27" s="20">
        <v>462</v>
      </c>
      <c r="Q27" s="20">
        <v>429</v>
      </c>
      <c r="R27" s="20">
        <v>166</v>
      </c>
      <c r="S27" s="34">
        <v>42</v>
      </c>
      <c r="T27" s="34">
        <v>14</v>
      </c>
      <c r="U27" s="23">
        <v>6363</v>
      </c>
    </row>
    <row r="28" spans="1:21" ht="16.5" customHeight="1" x14ac:dyDescent="0.25">
      <c r="A28" s="7"/>
      <c r="B28" s="7" t="s">
        <v>122</v>
      </c>
      <c r="C28" s="7"/>
      <c r="D28" s="7"/>
      <c r="E28" s="7"/>
      <c r="F28" s="7"/>
      <c r="G28" s="7"/>
      <c r="H28" s="7"/>
      <c r="I28" s="7"/>
      <c r="J28" s="7"/>
      <c r="K28" s="7"/>
      <c r="L28" s="9"/>
      <c r="M28" s="10"/>
      <c r="N28" s="10"/>
      <c r="O28" s="10"/>
      <c r="P28" s="10"/>
      <c r="Q28" s="10"/>
      <c r="R28" s="10"/>
      <c r="S28" s="10"/>
      <c r="T28" s="10"/>
      <c r="U28" s="10"/>
    </row>
    <row r="29" spans="1:21" ht="16.5" customHeight="1" x14ac:dyDescent="0.25">
      <c r="A29" s="7"/>
      <c r="B29" s="7"/>
      <c r="C29" s="7" t="s">
        <v>521</v>
      </c>
      <c r="D29" s="7"/>
      <c r="E29" s="7"/>
      <c r="F29" s="7"/>
      <c r="G29" s="7"/>
      <c r="H29" s="7"/>
      <c r="I29" s="7"/>
      <c r="J29" s="7"/>
      <c r="K29" s="7"/>
      <c r="L29" s="9"/>
      <c r="M29" s="10"/>
      <c r="N29" s="10"/>
      <c r="O29" s="10"/>
      <c r="P29" s="10"/>
      <c r="Q29" s="10"/>
      <c r="R29" s="10"/>
      <c r="S29" s="10"/>
      <c r="T29" s="10"/>
      <c r="U29" s="10"/>
    </row>
    <row r="30" spans="1:21" ht="16.5" customHeight="1" x14ac:dyDescent="0.25">
      <c r="A30" s="7"/>
      <c r="B30" s="7"/>
      <c r="C30" s="7"/>
      <c r="D30" s="7" t="s">
        <v>627</v>
      </c>
      <c r="E30" s="7"/>
      <c r="F30" s="7"/>
      <c r="G30" s="7"/>
      <c r="H30" s="7"/>
      <c r="I30" s="7"/>
      <c r="J30" s="7"/>
      <c r="K30" s="7"/>
      <c r="L30" s="9" t="s">
        <v>317</v>
      </c>
      <c r="M30" s="20">
        <v>195</v>
      </c>
      <c r="N30" s="20">
        <v>185</v>
      </c>
      <c r="O30" s="20">
        <v>105</v>
      </c>
      <c r="P30" s="34">
        <v>18</v>
      </c>
      <c r="Q30" s="34">
        <v>27</v>
      </c>
      <c r="R30" s="34">
        <v>19</v>
      </c>
      <c r="S30" s="16">
        <v>1</v>
      </c>
      <c r="T30" s="16">
        <v>1</v>
      </c>
      <c r="U30" s="20">
        <v>551</v>
      </c>
    </row>
    <row r="31" spans="1:21" ht="16.5" customHeight="1" x14ac:dyDescent="0.25">
      <c r="A31" s="7"/>
      <c r="B31" s="7"/>
      <c r="C31" s="7"/>
      <c r="D31" s="7" t="s">
        <v>628</v>
      </c>
      <c r="E31" s="7"/>
      <c r="F31" s="7"/>
      <c r="G31" s="7"/>
      <c r="H31" s="7"/>
      <c r="I31" s="7"/>
      <c r="J31" s="7"/>
      <c r="K31" s="7"/>
      <c r="L31" s="9" t="s">
        <v>317</v>
      </c>
      <c r="M31" s="23">
        <v>2267</v>
      </c>
      <c r="N31" s="23">
        <v>1716</v>
      </c>
      <c r="O31" s="23">
        <v>1179</v>
      </c>
      <c r="P31" s="20">
        <v>449</v>
      </c>
      <c r="Q31" s="20">
        <v>463</v>
      </c>
      <c r="R31" s="20">
        <v>152</v>
      </c>
      <c r="S31" s="34">
        <v>51</v>
      </c>
      <c r="T31" s="34">
        <v>10</v>
      </c>
      <c r="U31" s="23">
        <v>6269</v>
      </c>
    </row>
    <row r="32" spans="1:21" ht="16.5" customHeight="1" x14ac:dyDescent="0.25">
      <c r="A32" s="7"/>
      <c r="B32" s="7"/>
      <c r="C32" s="7" t="s">
        <v>629</v>
      </c>
      <c r="D32" s="7"/>
      <c r="E32" s="7"/>
      <c r="F32" s="7"/>
      <c r="G32" s="7"/>
      <c r="H32" s="7"/>
      <c r="I32" s="7"/>
      <c r="J32" s="7"/>
      <c r="K32" s="7"/>
      <c r="L32" s="9"/>
      <c r="M32" s="10"/>
      <c r="N32" s="10"/>
      <c r="O32" s="10"/>
      <c r="P32" s="10"/>
      <c r="Q32" s="10"/>
      <c r="R32" s="10"/>
      <c r="S32" s="10"/>
      <c r="T32" s="10"/>
      <c r="U32" s="10"/>
    </row>
    <row r="33" spans="1:21" ht="16.5" customHeight="1" x14ac:dyDescent="0.25">
      <c r="A33" s="7"/>
      <c r="B33" s="7"/>
      <c r="C33" s="7"/>
      <c r="D33" s="7" t="s">
        <v>627</v>
      </c>
      <c r="E33" s="7"/>
      <c r="F33" s="7"/>
      <c r="G33" s="7"/>
      <c r="H33" s="7"/>
      <c r="I33" s="7"/>
      <c r="J33" s="7"/>
      <c r="K33" s="7"/>
      <c r="L33" s="9" t="s">
        <v>317</v>
      </c>
      <c r="M33" s="34">
        <v>20</v>
      </c>
      <c r="N33" s="16">
        <v>8</v>
      </c>
      <c r="O33" s="34">
        <v>21</v>
      </c>
      <c r="P33" s="34">
        <v>16</v>
      </c>
      <c r="Q33" s="16">
        <v>2</v>
      </c>
      <c r="R33" s="16" t="s">
        <v>110</v>
      </c>
      <c r="S33" s="16" t="s">
        <v>110</v>
      </c>
      <c r="T33" s="16">
        <v>2</v>
      </c>
      <c r="U33" s="34">
        <v>69</v>
      </c>
    </row>
    <row r="34" spans="1:21" ht="16.5" customHeight="1" x14ac:dyDescent="0.25">
      <c r="A34" s="7"/>
      <c r="B34" s="7"/>
      <c r="C34" s="7" t="s">
        <v>453</v>
      </c>
      <c r="D34" s="7"/>
      <c r="E34" s="7"/>
      <c r="F34" s="7"/>
      <c r="G34" s="7"/>
      <c r="H34" s="7"/>
      <c r="I34" s="7"/>
      <c r="J34" s="7"/>
      <c r="K34" s="7"/>
      <c r="L34" s="9"/>
      <c r="M34" s="10"/>
      <c r="N34" s="10"/>
      <c r="O34" s="10"/>
      <c r="P34" s="10"/>
      <c r="Q34" s="10"/>
      <c r="R34" s="10"/>
      <c r="S34" s="10"/>
      <c r="T34" s="10"/>
      <c r="U34" s="10"/>
    </row>
    <row r="35" spans="1:21" ht="16.5" customHeight="1" x14ac:dyDescent="0.25">
      <c r="A35" s="7"/>
      <c r="B35" s="7"/>
      <c r="C35" s="7"/>
      <c r="D35" s="7" t="s">
        <v>630</v>
      </c>
      <c r="E35" s="7"/>
      <c r="F35" s="7"/>
      <c r="G35" s="7"/>
      <c r="H35" s="7"/>
      <c r="I35" s="7"/>
      <c r="J35" s="7"/>
      <c r="K35" s="7"/>
      <c r="L35" s="9" t="s">
        <v>317</v>
      </c>
      <c r="M35" s="23">
        <v>2482</v>
      </c>
      <c r="N35" s="23">
        <v>1909</v>
      </c>
      <c r="O35" s="23">
        <v>1305</v>
      </c>
      <c r="P35" s="20">
        <v>483</v>
      </c>
      <c r="Q35" s="20">
        <v>492</v>
      </c>
      <c r="R35" s="20">
        <v>171</v>
      </c>
      <c r="S35" s="34">
        <v>52</v>
      </c>
      <c r="T35" s="34">
        <v>13</v>
      </c>
      <c r="U35" s="23">
        <v>6889</v>
      </c>
    </row>
    <row r="36" spans="1:21" ht="16.5" customHeight="1" x14ac:dyDescent="0.25">
      <c r="A36" s="7"/>
      <c r="B36" s="7" t="s">
        <v>123</v>
      </c>
      <c r="C36" s="7"/>
      <c r="D36" s="7"/>
      <c r="E36" s="7"/>
      <c r="F36" s="7"/>
      <c r="G36" s="7"/>
      <c r="H36" s="7"/>
      <c r="I36" s="7"/>
      <c r="J36" s="7"/>
      <c r="K36" s="7"/>
      <c r="L36" s="9"/>
      <c r="M36" s="10"/>
      <c r="N36" s="10"/>
      <c r="O36" s="10"/>
      <c r="P36" s="10"/>
      <c r="Q36" s="10"/>
      <c r="R36" s="10"/>
      <c r="S36" s="10"/>
      <c r="T36" s="10"/>
      <c r="U36" s="10"/>
    </row>
    <row r="37" spans="1:21" ht="16.5" customHeight="1" x14ac:dyDescent="0.25">
      <c r="A37" s="7"/>
      <c r="B37" s="7"/>
      <c r="C37" s="7" t="s">
        <v>521</v>
      </c>
      <c r="D37" s="7"/>
      <c r="E37" s="7"/>
      <c r="F37" s="7"/>
      <c r="G37" s="7"/>
      <c r="H37" s="7"/>
      <c r="I37" s="7"/>
      <c r="J37" s="7"/>
      <c r="K37" s="7"/>
      <c r="L37" s="9"/>
      <c r="M37" s="10"/>
      <c r="N37" s="10"/>
      <c r="O37" s="10"/>
      <c r="P37" s="10"/>
      <c r="Q37" s="10"/>
      <c r="R37" s="10"/>
      <c r="S37" s="10"/>
      <c r="T37" s="10"/>
      <c r="U37" s="10"/>
    </row>
    <row r="38" spans="1:21" ht="16.5" customHeight="1" x14ac:dyDescent="0.25">
      <c r="A38" s="7"/>
      <c r="B38" s="7"/>
      <c r="C38" s="7"/>
      <c r="D38" s="7" t="s">
        <v>627</v>
      </c>
      <c r="E38" s="7"/>
      <c r="F38" s="7"/>
      <c r="G38" s="7"/>
      <c r="H38" s="7"/>
      <c r="I38" s="7"/>
      <c r="J38" s="7"/>
      <c r="K38" s="7"/>
      <c r="L38" s="9" t="s">
        <v>317</v>
      </c>
      <c r="M38" s="20">
        <v>201</v>
      </c>
      <c r="N38" s="20">
        <v>188</v>
      </c>
      <c r="O38" s="20">
        <v>113</v>
      </c>
      <c r="P38" s="34">
        <v>23</v>
      </c>
      <c r="Q38" s="34">
        <v>37</v>
      </c>
      <c r="R38" s="34">
        <v>16</v>
      </c>
      <c r="S38" s="16">
        <v>1</v>
      </c>
      <c r="T38" s="16" t="s">
        <v>110</v>
      </c>
      <c r="U38" s="20">
        <v>579</v>
      </c>
    </row>
    <row r="39" spans="1:21" ht="16.5" customHeight="1" x14ac:dyDescent="0.25">
      <c r="A39" s="7"/>
      <c r="B39" s="7"/>
      <c r="C39" s="7"/>
      <c r="D39" s="7" t="s">
        <v>628</v>
      </c>
      <c r="E39" s="7"/>
      <c r="F39" s="7"/>
      <c r="G39" s="7"/>
      <c r="H39" s="7"/>
      <c r="I39" s="7"/>
      <c r="J39" s="7"/>
      <c r="K39" s="7"/>
      <c r="L39" s="9" t="s">
        <v>317</v>
      </c>
      <c r="M39" s="23">
        <v>2345</v>
      </c>
      <c r="N39" s="23">
        <v>1711</v>
      </c>
      <c r="O39" s="23">
        <v>1200</v>
      </c>
      <c r="P39" s="20">
        <v>455</v>
      </c>
      <c r="Q39" s="20">
        <v>470</v>
      </c>
      <c r="R39" s="20">
        <v>178</v>
      </c>
      <c r="S39" s="34">
        <v>56</v>
      </c>
      <c r="T39" s="34">
        <v>12</v>
      </c>
      <c r="U39" s="23">
        <v>6410</v>
      </c>
    </row>
    <row r="40" spans="1:21" ht="16.5" customHeight="1" x14ac:dyDescent="0.25">
      <c r="A40" s="7"/>
      <c r="B40" s="7"/>
      <c r="C40" s="7" t="s">
        <v>629</v>
      </c>
      <c r="D40" s="7"/>
      <c r="E40" s="7"/>
      <c r="F40" s="7"/>
      <c r="G40" s="7"/>
      <c r="H40" s="7"/>
      <c r="I40" s="7"/>
      <c r="J40" s="7"/>
      <c r="K40" s="7"/>
      <c r="L40" s="9"/>
      <c r="M40" s="10"/>
      <c r="N40" s="10"/>
      <c r="O40" s="10"/>
      <c r="P40" s="10"/>
      <c r="Q40" s="10"/>
      <c r="R40" s="10"/>
      <c r="S40" s="10"/>
      <c r="T40" s="10"/>
      <c r="U40" s="10"/>
    </row>
    <row r="41" spans="1:21" ht="16.5" customHeight="1" x14ac:dyDescent="0.25">
      <c r="A41" s="7"/>
      <c r="B41" s="7"/>
      <c r="C41" s="7"/>
      <c r="D41" s="7" t="s">
        <v>627</v>
      </c>
      <c r="E41" s="7"/>
      <c r="F41" s="7"/>
      <c r="G41" s="7"/>
      <c r="H41" s="7"/>
      <c r="I41" s="7"/>
      <c r="J41" s="7"/>
      <c r="K41" s="7"/>
      <c r="L41" s="9" t="s">
        <v>317</v>
      </c>
      <c r="M41" s="34">
        <v>24</v>
      </c>
      <c r="N41" s="16">
        <v>8</v>
      </c>
      <c r="O41" s="34">
        <v>23</v>
      </c>
      <c r="P41" s="34">
        <v>19</v>
      </c>
      <c r="Q41" s="16">
        <v>1</v>
      </c>
      <c r="R41" s="16">
        <v>1</v>
      </c>
      <c r="S41" s="16" t="s">
        <v>110</v>
      </c>
      <c r="T41" s="16">
        <v>2</v>
      </c>
      <c r="U41" s="34">
        <v>78</v>
      </c>
    </row>
    <row r="42" spans="1:21" ht="16.5" customHeight="1" x14ac:dyDescent="0.25">
      <c r="A42" s="7"/>
      <c r="B42" s="7"/>
      <c r="C42" s="7" t="s">
        <v>453</v>
      </c>
      <c r="D42" s="7"/>
      <c r="E42" s="7"/>
      <c r="F42" s="7"/>
      <c r="G42" s="7"/>
      <c r="H42" s="7"/>
      <c r="I42" s="7"/>
      <c r="J42" s="7"/>
      <c r="K42" s="7"/>
      <c r="L42" s="9"/>
      <c r="M42" s="10"/>
      <c r="N42" s="10"/>
      <c r="O42" s="10"/>
      <c r="P42" s="10"/>
      <c r="Q42" s="10"/>
      <c r="R42" s="10"/>
      <c r="S42" s="10"/>
      <c r="T42" s="10"/>
      <c r="U42" s="10"/>
    </row>
    <row r="43" spans="1:21" ht="16.5" customHeight="1" x14ac:dyDescent="0.25">
      <c r="A43" s="7"/>
      <c r="B43" s="7"/>
      <c r="C43" s="7"/>
      <c r="D43" s="7" t="s">
        <v>630</v>
      </c>
      <c r="E43" s="7"/>
      <c r="F43" s="7"/>
      <c r="G43" s="7"/>
      <c r="H43" s="7"/>
      <c r="I43" s="7"/>
      <c r="J43" s="7"/>
      <c r="K43" s="7"/>
      <c r="L43" s="9" t="s">
        <v>317</v>
      </c>
      <c r="M43" s="23">
        <v>2570</v>
      </c>
      <c r="N43" s="23">
        <v>1907</v>
      </c>
      <c r="O43" s="23">
        <v>1336</v>
      </c>
      <c r="P43" s="20">
        <v>497</v>
      </c>
      <c r="Q43" s="20">
        <v>508</v>
      </c>
      <c r="R43" s="20">
        <v>195</v>
      </c>
      <c r="S43" s="34">
        <v>57</v>
      </c>
      <c r="T43" s="34">
        <v>14</v>
      </c>
      <c r="U43" s="23">
        <v>7067</v>
      </c>
    </row>
    <row r="44" spans="1:21" ht="16.5" customHeight="1" x14ac:dyDescent="0.25">
      <c r="A44" s="7"/>
      <c r="B44" s="7" t="s">
        <v>124</v>
      </c>
      <c r="C44" s="7"/>
      <c r="D44" s="7"/>
      <c r="E44" s="7"/>
      <c r="F44" s="7"/>
      <c r="G44" s="7"/>
      <c r="H44" s="7"/>
      <c r="I44" s="7"/>
      <c r="J44" s="7"/>
      <c r="K44" s="7"/>
      <c r="L44" s="9"/>
      <c r="M44" s="10"/>
      <c r="N44" s="10"/>
      <c r="O44" s="10"/>
      <c r="P44" s="10"/>
      <c r="Q44" s="10"/>
      <c r="R44" s="10"/>
      <c r="S44" s="10"/>
      <c r="T44" s="10"/>
      <c r="U44" s="10"/>
    </row>
    <row r="45" spans="1:21" ht="16.5" customHeight="1" x14ac:dyDescent="0.25">
      <c r="A45" s="7"/>
      <c r="B45" s="7"/>
      <c r="C45" s="7" t="s">
        <v>521</v>
      </c>
      <c r="D45" s="7"/>
      <c r="E45" s="7"/>
      <c r="F45" s="7"/>
      <c r="G45" s="7"/>
      <c r="H45" s="7"/>
      <c r="I45" s="7"/>
      <c r="J45" s="7"/>
      <c r="K45" s="7"/>
      <c r="L45" s="9"/>
      <c r="M45" s="10"/>
      <c r="N45" s="10"/>
      <c r="O45" s="10"/>
      <c r="P45" s="10"/>
      <c r="Q45" s="10"/>
      <c r="R45" s="10"/>
      <c r="S45" s="10"/>
      <c r="T45" s="10"/>
      <c r="U45" s="10"/>
    </row>
    <row r="46" spans="1:21" ht="16.5" customHeight="1" x14ac:dyDescent="0.25">
      <c r="A46" s="7"/>
      <c r="B46" s="7"/>
      <c r="C46" s="7"/>
      <c r="D46" s="7" t="s">
        <v>627</v>
      </c>
      <c r="E46" s="7"/>
      <c r="F46" s="7"/>
      <c r="G46" s="7"/>
      <c r="H46" s="7"/>
      <c r="I46" s="7"/>
      <c r="J46" s="7"/>
      <c r="K46" s="7"/>
      <c r="L46" s="9" t="s">
        <v>317</v>
      </c>
      <c r="M46" s="20">
        <v>215</v>
      </c>
      <c r="N46" s="20">
        <v>174</v>
      </c>
      <c r="O46" s="20">
        <v>118</v>
      </c>
      <c r="P46" s="34">
        <v>33</v>
      </c>
      <c r="Q46" s="34">
        <v>50</v>
      </c>
      <c r="R46" s="34">
        <v>17</v>
      </c>
      <c r="S46" s="16">
        <v>1</v>
      </c>
      <c r="T46" s="16">
        <v>1</v>
      </c>
      <c r="U46" s="20">
        <v>608</v>
      </c>
    </row>
    <row r="47" spans="1:21" ht="16.5" customHeight="1" x14ac:dyDescent="0.25">
      <c r="A47" s="7"/>
      <c r="B47" s="7"/>
      <c r="C47" s="7"/>
      <c r="D47" s="7" t="s">
        <v>628</v>
      </c>
      <c r="E47" s="7"/>
      <c r="F47" s="7"/>
      <c r="G47" s="7"/>
      <c r="H47" s="7"/>
      <c r="I47" s="7"/>
      <c r="J47" s="7"/>
      <c r="K47" s="7"/>
      <c r="L47" s="9" t="s">
        <v>317</v>
      </c>
      <c r="M47" s="23">
        <v>2362</v>
      </c>
      <c r="N47" s="23">
        <v>1681</v>
      </c>
      <c r="O47" s="23">
        <v>1156</v>
      </c>
      <c r="P47" s="20">
        <v>450</v>
      </c>
      <c r="Q47" s="20">
        <v>464</v>
      </c>
      <c r="R47" s="20">
        <v>164</v>
      </c>
      <c r="S47" s="34">
        <v>67</v>
      </c>
      <c r="T47" s="34">
        <v>17</v>
      </c>
      <c r="U47" s="23">
        <v>6345</v>
      </c>
    </row>
    <row r="48" spans="1:21" ht="16.5" customHeight="1" x14ac:dyDescent="0.25">
      <c r="A48" s="7"/>
      <c r="B48" s="7"/>
      <c r="C48" s="7" t="s">
        <v>629</v>
      </c>
      <c r="D48" s="7"/>
      <c r="E48" s="7"/>
      <c r="F48" s="7"/>
      <c r="G48" s="7"/>
      <c r="H48" s="7"/>
      <c r="I48" s="7"/>
      <c r="J48" s="7"/>
      <c r="K48" s="7"/>
      <c r="L48" s="9"/>
      <c r="M48" s="10"/>
      <c r="N48" s="10"/>
      <c r="O48" s="10"/>
      <c r="P48" s="10"/>
      <c r="Q48" s="10"/>
      <c r="R48" s="10"/>
      <c r="S48" s="10"/>
      <c r="T48" s="10"/>
      <c r="U48" s="10"/>
    </row>
    <row r="49" spans="1:21" ht="16.5" customHeight="1" x14ac:dyDescent="0.25">
      <c r="A49" s="7"/>
      <c r="B49" s="7"/>
      <c r="C49" s="7"/>
      <c r="D49" s="7" t="s">
        <v>627</v>
      </c>
      <c r="E49" s="7"/>
      <c r="F49" s="7"/>
      <c r="G49" s="7"/>
      <c r="H49" s="7"/>
      <c r="I49" s="7"/>
      <c r="J49" s="7"/>
      <c r="K49" s="7"/>
      <c r="L49" s="9" t="s">
        <v>317</v>
      </c>
      <c r="M49" s="34">
        <v>25</v>
      </c>
      <c r="N49" s="16">
        <v>7</v>
      </c>
      <c r="O49" s="34">
        <v>24</v>
      </c>
      <c r="P49" s="34">
        <v>23</v>
      </c>
      <c r="Q49" s="16">
        <v>2</v>
      </c>
      <c r="R49" s="16">
        <v>1</v>
      </c>
      <c r="S49" s="16" t="s">
        <v>110</v>
      </c>
      <c r="T49" s="16">
        <v>4</v>
      </c>
      <c r="U49" s="34">
        <v>86</v>
      </c>
    </row>
    <row r="50" spans="1:21" ht="16.5" customHeight="1" x14ac:dyDescent="0.25">
      <c r="A50" s="7"/>
      <c r="B50" s="7"/>
      <c r="C50" s="7" t="s">
        <v>453</v>
      </c>
      <c r="D50" s="7"/>
      <c r="E50" s="7"/>
      <c r="F50" s="7"/>
      <c r="G50" s="7"/>
      <c r="H50" s="7"/>
      <c r="I50" s="7"/>
      <c r="J50" s="7"/>
      <c r="K50" s="7"/>
      <c r="L50" s="9"/>
      <c r="M50" s="10"/>
      <c r="N50" s="10"/>
      <c r="O50" s="10"/>
      <c r="P50" s="10"/>
      <c r="Q50" s="10"/>
      <c r="R50" s="10"/>
      <c r="S50" s="10"/>
      <c r="T50" s="10"/>
      <c r="U50" s="10"/>
    </row>
    <row r="51" spans="1:21" ht="16.5" customHeight="1" x14ac:dyDescent="0.25">
      <c r="A51" s="7"/>
      <c r="B51" s="7"/>
      <c r="C51" s="7"/>
      <c r="D51" s="7" t="s">
        <v>630</v>
      </c>
      <c r="E51" s="7"/>
      <c r="F51" s="7"/>
      <c r="G51" s="7"/>
      <c r="H51" s="7"/>
      <c r="I51" s="7"/>
      <c r="J51" s="7"/>
      <c r="K51" s="7"/>
      <c r="L51" s="9" t="s">
        <v>317</v>
      </c>
      <c r="M51" s="23">
        <v>2602</v>
      </c>
      <c r="N51" s="23">
        <v>1862</v>
      </c>
      <c r="O51" s="23">
        <v>1298</v>
      </c>
      <c r="P51" s="20">
        <v>506</v>
      </c>
      <c r="Q51" s="20">
        <v>516</v>
      </c>
      <c r="R51" s="20">
        <v>182</v>
      </c>
      <c r="S51" s="34">
        <v>68</v>
      </c>
      <c r="T51" s="34">
        <v>22</v>
      </c>
      <c r="U51" s="23">
        <v>7039</v>
      </c>
    </row>
    <row r="52" spans="1:21" ht="16.5" customHeight="1" x14ac:dyDescent="0.25">
      <c r="A52" s="7"/>
      <c r="B52" s="7" t="s">
        <v>125</v>
      </c>
      <c r="C52" s="7"/>
      <c r="D52" s="7"/>
      <c r="E52" s="7"/>
      <c r="F52" s="7"/>
      <c r="G52" s="7"/>
      <c r="H52" s="7"/>
      <c r="I52" s="7"/>
      <c r="J52" s="7"/>
      <c r="K52" s="7"/>
      <c r="L52" s="9"/>
      <c r="M52" s="10"/>
      <c r="N52" s="10"/>
      <c r="O52" s="10"/>
      <c r="P52" s="10"/>
      <c r="Q52" s="10"/>
      <c r="R52" s="10"/>
      <c r="S52" s="10"/>
      <c r="T52" s="10"/>
      <c r="U52" s="10"/>
    </row>
    <row r="53" spans="1:21" ht="16.5" customHeight="1" x14ac:dyDescent="0.25">
      <c r="A53" s="7"/>
      <c r="B53" s="7"/>
      <c r="C53" s="7" t="s">
        <v>521</v>
      </c>
      <c r="D53" s="7"/>
      <c r="E53" s="7"/>
      <c r="F53" s="7"/>
      <c r="G53" s="7"/>
      <c r="H53" s="7"/>
      <c r="I53" s="7"/>
      <c r="J53" s="7"/>
      <c r="K53" s="7"/>
      <c r="L53" s="9"/>
      <c r="M53" s="10"/>
      <c r="N53" s="10"/>
      <c r="O53" s="10"/>
      <c r="P53" s="10"/>
      <c r="Q53" s="10"/>
      <c r="R53" s="10"/>
      <c r="S53" s="10"/>
      <c r="T53" s="10"/>
      <c r="U53" s="10"/>
    </row>
    <row r="54" spans="1:21" ht="16.5" customHeight="1" x14ac:dyDescent="0.25">
      <c r="A54" s="7"/>
      <c r="B54" s="7"/>
      <c r="C54" s="7"/>
      <c r="D54" s="7" t="s">
        <v>627</v>
      </c>
      <c r="E54" s="7"/>
      <c r="F54" s="7"/>
      <c r="G54" s="7"/>
      <c r="H54" s="7"/>
      <c r="I54" s="7"/>
      <c r="J54" s="7"/>
      <c r="K54" s="7"/>
      <c r="L54" s="9" t="s">
        <v>317</v>
      </c>
      <c r="M54" s="20">
        <v>218</v>
      </c>
      <c r="N54" s="20">
        <v>169</v>
      </c>
      <c r="O54" s="20">
        <v>111</v>
      </c>
      <c r="P54" s="34">
        <v>36</v>
      </c>
      <c r="Q54" s="34">
        <v>51</v>
      </c>
      <c r="R54" s="34">
        <v>16</v>
      </c>
      <c r="S54" s="16" t="s">
        <v>110</v>
      </c>
      <c r="T54" s="16">
        <v>1</v>
      </c>
      <c r="U54" s="20">
        <v>602</v>
      </c>
    </row>
    <row r="55" spans="1:21" ht="16.5" customHeight="1" x14ac:dyDescent="0.25">
      <c r="A55" s="7"/>
      <c r="B55" s="7"/>
      <c r="C55" s="7"/>
      <c r="D55" s="7" t="s">
        <v>628</v>
      </c>
      <c r="E55" s="7"/>
      <c r="F55" s="7"/>
      <c r="G55" s="7"/>
      <c r="H55" s="7"/>
      <c r="I55" s="7"/>
      <c r="J55" s="7"/>
      <c r="K55" s="7"/>
      <c r="L55" s="9" t="s">
        <v>317</v>
      </c>
      <c r="M55" s="23">
        <v>2352</v>
      </c>
      <c r="N55" s="23">
        <v>1690</v>
      </c>
      <c r="O55" s="23">
        <v>1130</v>
      </c>
      <c r="P55" s="20">
        <v>474</v>
      </c>
      <c r="Q55" s="20">
        <v>478</v>
      </c>
      <c r="R55" s="20">
        <v>176</v>
      </c>
      <c r="S55" s="34">
        <v>68</v>
      </c>
      <c r="T55" s="34">
        <v>15</v>
      </c>
      <c r="U55" s="23">
        <v>6363</v>
      </c>
    </row>
    <row r="56" spans="1:21" ht="16.5" customHeight="1" x14ac:dyDescent="0.25">
      <c r="A56" s="7"/>
      <c r="B56" s="7"/>
      <c r="C56" s="7" t="s">
        <v>629</v>
      </c>
      <c r="D56" s="7"/>
      <c r="E56" s="7"/>
      <c r="F56" s="7"/>
      <c r="G56" s="7"/>
      <c r="H56" s="7"/>
      <c r="I56" s="7"/>
      <c r="J56" s="7"/>
      <c r="K56" s="7"/>
      <c r="L56" s="9"/>
      <c r="M56" s="10"/>
      <c r="N56" s="10"/>
      <c r="O56" s="10"/>
      <c r="P56" s="10"/>
      <c r="Q56" s="10"/>
      <c r="R56" s="10"/>
      <c r="S56" s="10"/>
      <c r="T56" s="10"/>
      <c r="U56" s="10"/>
    </row>
    <row r="57" spans="1:21" ht="16.5" customHeight="1" x14ac:dyDescent="0.25">
      <c r="A57" s="7"/>
      <c r="B57" s="7"/>
      <c r="C57" s="7"/>
      <c r="D57" s="7" t="s">
        <v>627</v>
      </c>
      <c r="E57" s="7"/>
      <c r="F57" s="7"/>
      <c r="G57" s="7"/>
      <c r="H57" s="7"/>
      <c r="I57" s="7"/>
      <c r="J57" s="7"/>
      <c r="K57" s="7"/>
      <c r="L57" s="9" t="s">
        <v>317</v>
      </c>
      <c r="M57" s="34">
        <v>27</v>
      </c>
      <c r="N57" s="16">
        <v>6</v>
      </c>
      <c r="O57" s="34">
        <v>29</v>
      </c>
      <c r="P57" s="34">
        <v>21</v>
      </c>
      <c r="Q57" s="16">
        <v>2</v>
      </c>
      <c r="R57" s="16" t="s">
        <v>110</v>
      </c>
      <c r="S57" s="16" t="s">
        <v>110</v>
      </c>
      <c r="T57" s="16">
        <v>3</v>
      </c>
      <c r="U57" s="34">
        <v>88</v>
      </c>
    </row>
    <row r="58" spans="1:21" ht="16.5" customHeight="1" x14ac:dyDescent="0.25">
      <c r="A58" s="7"/>
      <c r="B58" s="7"/>
      <c r="C58" s="7" t="s">
        <v>453</v>
      </c>
      <c r="D58" s="7"/>
      <c r="E58" s="7"/>
      <c r="F58" s="7"/>
      <c r="G58" s="7"/>
      <c r="H58" s="7"/>
      <c r="I58" s="7"/>
      <c r="J58" s="7"/>
      <c r="K58" s="7"/>
      <c r="L58" s="9"/>
      <c r="M58" s="10"/>
      <c r="N58" s="10"/>
      <c r="O58" s="10"/>
      <c r="P58" s="10"/>
      <c r="Q58" s="10"/>
      <c r="R58" s="10"/>
      <c r="S58" s="10"/>
      <c r="T58" s="10"/>
      <c r="U58" s="10"/>
    </row>
    <row r="59" spans="1:21" ht="16.5" customHeight="1" x14ac:dyDescent="0.25">
      <c r="A59" s="7"/>
      <c r="B59" s="7"/>
      <c r="C59" s="7"/>
      <c r="D59" s="7" t="s">
        <v>630</v>
      </c>
      <c r="E59" s="7"/>
      <c r="F59" s="7"/>
      <c r="G59" s="7"/>
      <c r="H59" s="7"/>
      <c r="I59" s="7"/>
      <c r="J59" s="7"/>
      <c r="K59" s="7"/>
      <c r="L59" s="9" t="s">
        <v>317</v>
      </c>
      <c r="M59" s="23">
        <v>2597</v>
      </c>
      <c r="N59" s="23">
        <v>1865</v>
      </c>
      <c r="O59" s="23">
        <v>1270</v>
      </c>
      <c r="P59" s="20">
        <v>531</v>
      </c>
      <c r="Q59" s="20">
        <v>531</v>
      </c>
      <c r="R59" s="20">
        <v>192</v>
      </c>
      <c r="S59" s="34">
        <v>68</v>
      </c>
      <c r="T59" s="34">
        <v>19</v>
      </c>
      <c r="U59" s="23">
        <v>7053</v>
      </c>
    </row>
    <row r="60" spans="1:21" ht="16.5" customHeight="1" x14ac:dyDescent="0.25">
      <c r="A60" s="7"/>
      <c r="B60" s="7" t="s">
        <v>126</v>
      </c>
      <c r="C60" s="7"/>
      <c r="D60" s="7"/>
      <c r="E60" s="7"/>
      <c r="F60" s="7"/>
      <c r="G60" s="7"/>
      <c r="H60" s="7"/>
      <c r="I60" s="7"/>
      <c r="J60" s="7"/>
      <c r="K60" s="7"/>
      <c r="L60" s="9"/>
      <c r="M60" s="10"/>
      <c r="N60" s="10"/>
      <c r="O60" s="10"/>
      <c r="P60" s="10"/>
      <c r="Q60" s="10"/>
      <c r="R60" s="10"/>
      <c r="S60" s="10"/>
      <c r="T60" s="10"/>
      <c r="U60" s="10"/>
    </row>
    <row r="61" spans="1:21" ht="16.5" customHeight="1" x14ac:dyDescent="0.25">
      <c r="A61" s="7"/>
      <c r="B61" s="7"/>
      <c r="C61" s="7" t="s">
        <v>521</v>
      </c>
      <c r="D61" s="7"/>
      <c r="E61" s="7"/>
      <c r="F61" s="7"/>
      <c r="G61" s="7"/>
      <c r="H61" s="7"/>
      <c r="I61" s="7"/>
      <c r="J61" s="7"/>
      <c r="K61" s="7"/>
      <c r="L61" s="9"/>
      <c r="M61" s="10"/>
      <c r="N61" s="10"/>
      <c r="O61" s="10"/>
      <c r="P61" s="10"/>
      <c r="Q61" s="10"/>
      <c r="R61" s="10"/>
      <c r="S61" s="10"/>
      <c r="T61" s="10"/>
      <c r="U61" s="10"/>
    </row>
    <row r="62" spans="1:21" ht="16.5" customHeight="1" x14ac:dyDescent="0.25">
      <c r="A62" s="7"/>
      <c r="B62" s="7"/>
      <c r="C62" s="7"/>
      <c r="D62" s="7" t="s">
        <v>627</v>
      </c>
      <c r="E62" s="7"/>
      <c r="F62" s="7"/>
      <c r="G62" s="7"/>
      <c r="H62" s="7"/>
      <c r="I62" s="7"/>
      <c r="J62" s="7"/>
      <c r="K62" s="7"/>
      <c r="L62" s="9" t="s">
        <v>317</v>
      </c>
      <c r="M62" s="20">
        <v>244</v>
      </c>
      <c r="N62" s="20">
        <v>172</v>
      </c>
      <c r="O62" s="20">
        <v>119</v>
      </c>
      <c r="P62" s="34">
        <v>33</v>
      </c>
      <c r="Q62" s="17" t="s">
        <v>660</v>
      </c>
      <c r="R62" s="34">
        <v>10</v>
      </c>
      <c r="S62" s="17" t="s">
        <v>337</v>
      </c>
      <c r="T62" s="17" t="s">
        <v>337</v>
      </c>
      <c r="U62" s="20">
        <v>636</v>
      </c>
    </row>
    <row r="63" spans="1:21" ht="16.5" customHeight="1" x14ac:dyDescent="0.25">
      <c r="A63" s="7"/>
      <c r="B63" s="7"/>
      <c r="C63" s="7"/>
      <c r="D63" s="7" t="s">
        <v>628</v>
      </c>
      <c r="E63" s="7"/>
      <c r="F63" s="7"/>
      <c r="G63" s="7"/>
      <c r="H63" s="7"/>
      <c r="I63" s="7"/>
      <c r="J63" s="7"/>
      <c r="K63" s="7"/>
      <c r="L63" s="9" t="s">
        <v>317</v>
      </c>
      <c r="M63" s="23">
        <v>2343</v>
      </c>
      <c r="N63" s="23">
        <v>1657</v>
      </c>
      <c r="O63" s="23">
        <v>1191</v>
      </c>
      <c r="P63" s="20">
        <v>481</v>
      </c>
      <c r="Q63" s="20">
        <v>507</v>
      </c>
      <c r="R63" s="20">
        <v>193</v>
      </c>
      <c r="S63" s="17" t="s">
        <v>633</v>
      </c>
      <c r="T63" s="34">
        <v>10</v>
      </c>
      <c r="U63" s="23">
        <v>6451</v>
      </c>
    </row>
    <row r="64" spans="1:21" ht="16.5" customHeight="1" x14ac:dyDescent="0.25">
      <c r="A64" s="7"/>
      <c r="B64" s="7"/>
      <c r="C64" s="7" t="s">
        <v>629</v>
      </c>
      <c r="D64" s="7"/>
      <c r="E64" s="7"/>
      <c r="F64" s="7"/>
      <c r="G64" s="7"/>
      <c r="H64" s="7"/>
      <c r="I64" s="7"/>
      <c r="J64" s="7"/>
      <c r="K64" s="7"/>
      <c r="L64" s="9"/>
      <c r="M64" s="10"/>
      <c r="N64" s="10"/>
      <c r="O64" s="10"/>
      <c r="P64" s="10"/>
      <c r="Q64" s="10"/>
      <c r="R64" s="10"/>
      <c r="S64" s="10"/>
      <c r="T64" s="10"/>
      <c r="U64" s="10"/>
    </row>
    <row r="65" spans="1:21" ht="16.5" customHeight="1" x14ac:dyDescent="0.25">
      <c r="A65" s="7"/>
      <c r="B65" s="7"/>
      <c r="C65" s="7"/>
      <c r="D65" s="7" t="s">
        <v>627</v>
      </c>
      <c r="E65" s="7"/>
      <c r="F65" s="7"/>
      <c r="G65" s="7"/>
      <c r="H65" s="7"/>
      <c r="I65" s="7"/>
      <c r="J65" s="7"/>
      <c r="K65" s="7"/>
      <c r="L65" s="9" t="s">
        <v>317</v>
      </c>
      <c r="M65" s="34">
        <v>28</v>
      </c>
      <c r="N65" s="16">
        <v>7</v>
      </c>
      <c r="O65" s="34">
        <v>30</v>
      </c>
      <c r="P65" s="34">
        <v>26</v>
      </c>
      <c r="Q65" s="17" t="s">
        <v>337</v>
      </c>
      <c r="R65" s="16" t="s">
        <v>110</v>
      </c>
      <c r="S65" s="16" t="s">
        <v>110</v>
      </c>
      <c r="T65" s="17" t="s">
        <v>650</v>
      </c>
      <c r="U65" s="34">
        <v>96</v>
      </c>
    </row>
    <row r="66" spans="1:21" ht="16.5" customHeight="1" x14ac:dyDescent="0.25">
      <c r="A66" s="7"/>
      <c r="B66" s="7"/>
      <c r="C66" s="7" t="s">
        <v>453</v>
      </c>
      <c r="D66" s="7"/>
      <c r="E66" s="7"/>
      <c r="F66" s="7"/>
      <c r="G66" s="7"/>
      <c r="H66" s="7"/>
      <c r="I66" s="7"/>
      <c r="J66" s="7"/>
      <c r="K66" s="7"/>
      <c r="L66" s="9"/>
      <c r="M66" s="10"/>
      <c r="N66" s="10"/>
      <c r="O66" s="10"/>
      <c r="P66" s="10"/>
      <c r="Q66" s="10"/>
      <c r="R66" s="10"/>
      <c r="S66" s="10"/>
      <c r="T66" s="10"/>
      <c r="U66" s="10"/>
    </row>
    <row r="67" spans="1:21" ht="16.5" customHeight="1" x14ac:dyDescent="0.25">
      <c r="A67" s="7"/>
      <c r="B67" s="7"/>
      <c r="C67" s="7"/>
      <c r="D67" s="7" t="s">
        <v>630</v>
      </c>
      <c r="E67" s="7"/>
      <c r="F67" s="7"/>
      <c r="G67" s="7"/>
      <c r="H67" s="7"/>
      <c r="I67" s="7"/>
      <c r="J67" s="7"/>
      <c r="K67" s="7"/>
      <c r="L67" s="9" t="s">
        <v>317</v>
      </c>
      <c r="M67" s="23">
        <v>2615</v>
      </c>
      <c r="N67" s="23">
        <v>1836</v>
      </c>
      <c r="O67" s="23">
        <v>1340</v>
      </c>
      <c r="P67" s="20">
        <v>540</v>
      </c>
      <c r="Q67" s="20">
        <v>565</v>
      </c>
      <c r="R67" s="20">
        <v>203</v>
      </c>
      <c r="S67" s="34">
        <v>78</v>
      </c>
      <c r="T67" s="34">
        <v>15</v>
      </c>
      <c r="U67" s="23">
        <v>7183</v>
      </c>
    </row>
    <row r="68" spans="1:21" ht="16.5" customHeight="1" x14ac:dyDescent="0.25">
      <c r="A68" s="7"/>
      <c r="B68" s="7" t="s">
        <v>118</v>
      </c>
      <c r="C68" s="7"/>
      <c r="D68" s="7"/>
      <c r="E68" s="7"/>
      <c r="F68" s="7"/>
      <c r="G68" s="7"/>
      <c r="H68" s="7"/>
      <c r="I68" s="7"/>
      <c r="J68" s="7"/>
      <c r="K68" s="7"/>
      <c r="L68" s="9"/>
      <c r="M68" s="10"/>
      <c r="N68" s="10"/>
      <c r="O68" s="10"/>
      <c r="P68" s="10"/>
      <c r="Q68" s="10"/>
      <c r="R68" s="10"/>
      <c r="S68" s="10"/>
      <c r="T68" s="10"/>
      <c r="U68" s="10"/>
    </row>
    <row r="69" spans="1:21" ht="16.5" customHeight="1" x14ac:dyDescent="0.25">
      <c r="A69" s="7"/>
      <c r="B69" s="7"/>
      <c r="C69" s="7" t="s">
        <v>521</v>
      </c>
      <c r="D69" s="7"/>
      <c r="E69" s="7"/>
      <c r="F69" s="7"/>
      <c r="G69" s="7"/>
      <c r="H69" s="7"/>
      <c r="I69" s="7"/>
      <c r="J69" s="7"/>
      <c r="K69" s="7"/>
      <c r="L69" s="9"/>
      <c r="M69" s="10"/>
      <c r="N69" s="10"/>
      <c r="O69" s="10"/>
      <c r="P69" s="10"/>
      <c r="Q69" s="10"/>
      <c r="R69" s="10"/>
      <c r="S69" s="10"/>
      <c r="T69" s="10"/>
      <c r="U69" s="10"/>
    </row>
    <row r="70" spans="1:21" ht="16.5" customHeight="1" x14ac:dyDescent="0.25">
      <c r="A70" s="7"/>
      <c r="B70" s="7"/>
      <c r="C70" s="7"/>
      <c r="D70" s="7" t="s">
        <v>627</v>
      </c>
      <c r="E70" s="7"/>
      <c r="F70" s="7"/>
      <c r="G70" s="7"/>
      <c r="H70" s="7"/>
      <c r="I70" s="7"/>
      <c r="J70" s="7"/>
      <c r="K70" s="7"/>
      <c r="L70" s="9" t="s">
        <v>317</v>
      </c>
      <c r="M70" s="20">
        <v>266</v>
      </c>
      <c r="N70" s="20">
        <v>171</v>
      </c>
      <c r="O70" s="20">
        <v>120</v>
      </c>
      <c r="P70" s="34">
        <v>41</v>
      </c>
      <c r="Q70" s="34">
        <v>49</v>
      </c>
      <c r="R70" s="34">
        <v>14</v>
      </c>
      <c r="S70" s="17" t="s">
        <v>337</v>
      </c>
      <c r="T70" s="17" t="s">
        <v>337</v>
      </c>
      <c r="U70" s="20">
        <v>663</v>
      </c>
    </row>
    <row r="71" spans="1:21" ht="16.5" customHeight="1" x14ac:dyDescent="0.25">
      <c r="A71" s="7"/>
      <c r="B71" s="7"/>
      <c r="C71" s="7"/>
      <c r="D71" s="7" t="s">
        <v>628</v>
      </c>
      <c r="E71" s="7"/>
      <c r="F71" s="7"/>
      <c r="G71" s="7"/>
      <c r="H71" s="7"/>
      <c r="I71" s="7"/>
      <c r="J71" s="7"/>
      <c r="K71" s="7"/>
      <c r="L71" s="9" t="s">
        <v>317</v>
      </c>
      <c r="M71" s="23">
        <v>2239</v>
      </c>
      <c r="N71" s="23">
        <v>1602</v>
      </c>
      <c r="O71" s="23">
        <v>1177</v>
      </c>
      <c r="P71" s="20">
        <v>457</v>
      </c>
      <c r="Q71" s="20">
        <v>538</v>
      </c>
      <c r="R71" s="20">
        <v>175</v>
      </c>
      <c r="S71" s="17" t="s">
        <v>337</v>
      </c>
      <c r="T71" s="17" t="s">
        <v>337</v>
      </c>
      <c r="U71" s="23">
        <v>6263</v>
      </c>
    </row>
    <row r="72" spans="1:21" ht="16.5" customHeight="1" x14ac:dyDescent="0.25">
      <c r="A72" s="7"/>
      <c r="B72" s="7"/>
      <c r="C72" s="7" t="s">
        <v>629</v>
      </c>
      <c r="D72" s="7"/>
      <c r="E72" s="7"/>
      <c r="F72" s="7"/>
      <c r="G72" s="7"/>
      <c r="H72" s="7"/>
      <c r="I72" s="7"/>
      <c r="J72" s="7"/>
      <c r="K72" s="7"/>
      <c r="L72" s="9"/>
      <c r="M72" s="10"/>
      <c r="N72" s="10"/>
      <c r="O72" s="10"/>
      <c r="P72" s="10"/>
      <c r="Q72" s="10"/>
      <c r="R72" s="10"/>
      <c r="S72" s="10"/>
      <c r="T72" s="10"/>
      <c r="U72" s="10"/>
    </row>
    <row r="73" spans="1:21" ht="16.5" customHeight="1" x14ac:dyDescent="0.25">
      <c r="A73" s="7"/>
      <c r="B73" s="7"/>
      <c r="C73" s="7"/>
      <c r="D73" s="7" t="s">
        <v>627</v>
      </c>
      <c r="E73" s="7"/>
      <c r="F73" s="7"/>
      <c r="G73" s="7"/>
      <c r="H73" s="7"/>
      <c r="I73" s="7"/>
      <c r="J73" s="7"/>
      <c r="K73" s="7"/>
      <c r="L73" s="9" t="s">
        <v>317</v>
      </c>
      <c r="M73" s="34">
        <v>16</v>
      </c>
      <c r="N73" s="16">
        <v>9</v>
      </c>
      <c r="O73" s="34">
        <v>30</v>
      </c>
      <c r="P73" s="34">
        <v>22</v>
      </c>
      <c r="Q73" s="16">
        <v>3</v>
      </c>
      <c r="R73" s="16" t="s">
        <v>110</v>
      </c>
      <c r="S73" s="16" t="s">
        <v>110</v>
      </c>
      <c r="T73" s="16">
        <v>4</v>
      </c>
      <c r="U73" s="34">
        <v>83</v>
      </c>
    </row>
    <row r="74" spans="1:21" ht="16.5" customHeight="1" x14ac:dyDescent="0.25">
      <c r="A74" s="7"/>
      <c r="B74" s="7"/>
      <c r="C74" s="7" t="s">
        <v>453</v>
      </c>
      <c r="D74" s="7"/>
      <c r="E74" s="7"/>
      <c r="F74" s="7"/>
      <c r="G74" s="7"/>
      <c r="H74" s="7"/>
      <c r="I74" s="7"/>
      <c r="J74" s="7"/>
      <c r="K74" s="7"/>
      <c r="L74" s="9"/>
      <c r="M74" s="10"/>
      <c r="N74" s="10"/>
      <c r="O74" s="10"/>
      <c r="P74" s="10"/>
      <c r="Q74" s="10"/>
      <c r="R74" s="10"/>
      <c r="S74" s="10"/>
      <c r="T74" s="10"/>
      <c r="U74" s="10"/>
    </row>
    <row r="75" spans="1:21" ht="16.5" customHeight="1" x14ac:dyDescent="0.25">
      <c r="A75" s="7"/>
      <c r="B75" s="7"/>
      <c r="C75" s="7"/>
      <c r="D75" s="7" t="s">
        <v>630</v>
      </c>
      <c r="E75" s="7"/>
      <c r="F75" s="7"/>
      <c r="G75" s="7"/>
      <c r="H75" s="7"/>
      <c r="I75" s="7"/>
      <c r="J75" s="7"/>
      <c r="K75" s="7"/>
      <c r="L75" s="9" t="s">
        <v>317</v>
      </c>
      <c r="M75" s="23">
        <v>2521</v>
      </c>
      <c r="N75" s="23">
        <v>1782</v>
      </c>
      <c r="O75" s="23">
        <v>1327</v>
      </c>
      <c r="P75" s="20">
        <v>520</v>
      </c>
      <c r="Q75" s="20">
        <v>590</v>
      </c>
      <c r="R75" s="20">
        <v>189</v>
      </c>
      <c r="S75" s="34">
        <v>75</v>
      </c>
      <c r="T75" s="34">
        <v>19</v>
      </c>
      <c r="U75" s="23">
        <v>7009</v>
      </c>
    </row>
    <row r="76" spans="1:21" ht="16.5" customHeight="1" x14ac:dyDescent="0.25">
      <c r="A76" s="7"/>
      <c r="B76" s="7" t="s">
        <v>119</v>
      </c>
      <c r="C76" s="7"/>
      <c r="D76" s="7"/>
      <c r="E76" s="7"/>
      <c r="F76" s="7"/>
      <c r="G76" s="7"/>
      <c r="H76" s="7"/>
      <c r="I76" s="7"/>
      <c r="J76" s="7"/>
      <c r="K76" s="7"/>
      <c r="L76" s="9"/>
      <c r="M76" s="10"/>
      <c r="N76" s="10"/>
      <c r="O76" s="10"/>
      <c r="P76" s="10"/>
      <c r="Q76" s="10"/>
      <c r="R76" s="10"/>
      <c r="S76" s="10"/>
      <c r="T76" s="10"/>
      <c r="U76" s="10"/>
    </row>
    <row r="77" spans="1:21" ht="16.5" customHeight="1" x14ac:dyDescent="0.25">
      <c r="A77" s="7"/>
      <c r="B77" s="7"/>
      <c r="C77" s="7" t="s">
        <v>521</v>
      </c>
      <c r="D77" s="7"/>
      <c r="E77" s="7"/>
      <c r="F77" s="7"/>
      <c r="G77" s="7"/>
      <c r="H77" s="7"/>
      <c r="I77" s="7"/>
      <c r="J77" s="7"/>
      <c r="K77" s="7"/>
      <c r="L77" s="9"/>
      <c r="M77" s="10"/>
      <c r="N77" s="10"/>
      <c r="O77" s="10"/>
      <c r="P77" s="10"/>
      <c r="Q77" s="10"/>
      <c r="R77" s="10"/>
      <c r="S77" s="10"/>
      <c r="T77" s="10"/>
      <c r="U77" s="10"/>
    </row>
    <row r="78" spans="1:21" ht="16.5" customHeight="1" x14ac:dyDescent="0.25">
      <c r="A78" s="7"/>
      <c r="B78" s="7"/>
      <c r="C78" s="7"/>
      <c r="D78" s="7" t="s">
        <v>627</v>
      </c>
      <c r="E78" s="7"/>
      <c r="F78" s="7"/>
      <c r="G78" s="7"/>
      <c r="H78" s="7"/>
      <c r="I78" s="7"/>
      <c r="J78" s="7"/>
      <c r="K78" s="7"/>
      <c r="L78" s="9" t="s">
        <v>317</v>
      </c>
      <c r="M78" s="20">
        <v>279</v>
      </c>
      <c r="N78" s="20">
        <v>170</v>
      </c>
      <c r="O78" s="20">
        <v>107</v>
      </c>
      <c r="P78" s="34">
        <v>35</v>
      </c>
      <c r="Q78" s="34">
        <v>49</v>
      </c>
      <c r="R78" s="34">
        <v>17</v>
      </c>
      <c r="S78" s="17" t="s">
        <v>337</v>
      </c>
      <c r="T78" s="17" t="s">
        <v>337</v>
      </c>
      <c r="U78" s="20">
        <v>659</v>
      </c>
    </row>
    <row r="79" spans="1:21" ht="16.5" customHeight="1" x14ac:dyDescent="0.25">
      <c r="A79" s="7"/>
      <c r="B79" s="7"/>
      <c r="C79" s="7"/>
      <c r="D79" s="7" t="s">
        <v>628</v>
      </c>
      <c r="E79" s="7"/>
      <c r="F79" s="7"/>
      <c r="G79" s="7"/>
      <c r="H79" s="7"/>
      <c r="I79" s="7"/>
      <c r="J79" s="7"/>
      <c r="K79" s="7"/>
      <c r="L79" s="9" t="s">
        <v>317</v>
      </c>
      <c r="M79" s="23">
        <v>2210</v>
      </c>
      <c r="N79" s="23">
        <v>1589</v>
      </c>
      <c r="O79" s="23">
        <v>1194</v>
      </c>
      <c r="P79" s="20">
        <v>488</v>
      </c>
      <c r="Q79" s="20">
        <v>541</v>
      </c>
      <c r="R79" s="20">
        <v>172</v>
      </c>
      <c r="S79" s="17" t="s">
        <v>661</v>
      </c>
      <c r="T79" s="17" t="s">
        <v>638</v>
      </c>
      <c r="U79" s="23">
        <v>6274</v>
      </c>
    </row>
    <row r="80" spans="1:21" ht="16.5" customHeight="1" x14ac:dyDescent="0.25">
      <c r="A80" s="7"/>
      <c r="B80" s="7"/>
      <c r="C80" s="7" t="s">
        <v>629</v>
      </c>
      <c r="D80" s="7"/>
      <c r="E80" s="7"/>
      <c r="F80" s="7"/>
      <c r="G80" s="7"/>
      <c r="H80" s="7"/>
      <c r="I80" s="7"/>
      <c r="J80" s="7"/>
      <c r="K80" s="7"/>
      <c r="L80" s="9"/>
      <c r="M80" s="10"/>
      <c r="N80" s="10"/>
      <c r="O80" s="10"/>
      <c r="P80" s="10"/>
      <c r="Q80" s="10"/>
      <c r="R80" s="10"/>
      <c r="S80" s="10"/>
      <c r="T80" s="10"/>
      <c r="U80" s="10"/>
    </row>
    <row r="81" spans="1:21" ht="16.5" customHeight="1" x14ac:dyDescent="0.25">
      <c r="A81" s="7"/>
      <c r="B81" s="7"/>
      <c r="C81" s="7"/>
      <c r="D81" s="7" t="s">
        <v>627</v>
      </c>
      <c r="E81" s="7"/>
      <c r="F81" s="7"/>
      <c r="G81" s="7"/>
      <c r="H81" s="7"/>
      <c r="I81" s="7"/>
      <c r="J81" s="7"/>
      <c r="K81" s="7"/>
      <c r="L81" s="9" t="s">
        <v>317</v>
      </c>
      <c r="M81" s="34">
        <v>18</v>
      </c>
      <c r="N81" s="16">
        <v>8</v>
      </c>
      <c r="O81" s="34">
        <v>19</v>
      </c>
      <c r="P81" s="34">
        <v>18</v>
      </c>
      <c r="Q81" s="16">
        <v>4</v>
      </c>
      <c r="R81" s="16" t="s">
        <v>110</v>
      </c>
      <c r="S81" s="16" t="s">
        <v>110</v>
      </c>
      <c r="T81" s="16">
        <v>4</v>
      </c>
      <c r="U81" s="34">
        <v>70</v>
      </c>
    </row>
    <row r="82" spans="1:21" ht="16.5" customHeight="1" x14ac:dyDescent="0.25">
      <c r="A82" s="7"/>
      <c r="B82" s="7"/>
      <c r="C82" s="7" t="s">
        <v>453</v>
      </c>
      <c r="D82" s="7"/>
      <c r="E82" s="7"/>
      <c r="F82" s="7"/>
      <c r="G82" s="7"/>
      <c r="H82" s="7"/>
      <c r="I82" s="7"/>
      <c r="J82" s="7"/>
      <c r="K82" s="7"/>
      <c r="L82" s="9"/>
      <c r="M82" s="10"/>
      <c r="N82" s="10"/>
      <c r="O82" s="10"/>
      <c r="P82" s="10"/>
      <c r="Q82" s="10"/>
      <c r="R82" s="10"/>
      <c r="S82" s="10"/>
      <c r="T82" s="10"/>
      <c r="U82" s="10"/>
    </row>
    <row r="83" spans="1:21" ht="16.5" customHeight="1" x14ac:dyDescent="0.25">
      <c r="A83" s="14"/>
      <c r="B83" s="14"/>
      <c r="C83" s="14"/>
      <c r="D83" s="14" t="s">
        <v>630</v>
      </c>
      <c r="E83" s="14"/>
      <c r="F83" s="14"/>
      <c r="G83" s="14"/>
      <c r="H83" s="14"/>
      <c r="I83" s="14"/>
      <c r="J83" s="14"/>
      <c r="K83" s="14"/>
      <c r="L83" s="15" t="s">
        <v>317</v>
      </c>
      <c r="M83" s="39">
        <v>2507</v>
      </c>
      <c r="N83" s="39">
        <v>1767</v>
      </c>
      <c r="O83" s="39">
        <v>1320</v>
      </c>
      <c r="P83" s="38">
        <v>541</v>
      </c>
      <c r="Q83" s="38">
        <v>594</v>
      </c>
      <c r="R83" s="38">
        <v>189</v>
      </c>
      <c r="S83" s="37">
        <v>81</v>
      </c>
      <c r="T83" s="37">
        <v>19</v>
      </c>
      <c r="U83" s="39">
        <v>7003</v>
      </c>
    </row>
    <row r="84" spans="1:21" ht="4.5" customHeight="1" x14ac:dyDescent="0.25">
      <c r="A84" s="27"/>
      <c r="B84" s="27"/>
      <c r="C84" s="2"/>
      <c r="D84" s="2"/>
      <c r="E84" s="2"/>
      <c r="F84" s="2"/>
      <c r="G84" s="2"/>
      <c r="H84" s="2"/>
      <c r="I84" s="2"/>
      <c r="J84" s="2"/>
      <c r="K84" s="2"/>
      <c r="L84" s="2"/>
      <c r="M84" s="2"/>
      <c r="N84" s="2"/>
      <c r="O84" s="2"/>
      <c r="P84" s="2"/>
      <c r="Q84" s="2"/>
      <c r="R84" s="2"/>
      <c r="S84" s="2"/>
      <c r="T84" s="2"/>
      <c r="U84" s="2"/>
    </row>
    <row r="85" spans="1:21" ht="16.5" customHeight="1" x14ac:dyDescent="0.25">
      <c r="A85" s="27"/>
      <c r="B85" s="27"/>
      <c r="C85" s="67" t="s">
        <v>355</v>
      </c>
      <c r="D85" s="67"/>
      <c r="E85" s="67"/>
      <c r="F85" s="67"/>
      <c r="G85" s="67"/>
      <c r="H85" s="67"/>
      <c r="I85" s="67"/>
      <c r="J85" s="67"/>
      <c r="K85" s="67"/>
      <c r="L85" s="67"/>
      <c r="M85" s="67"/>
      <c r="N85" s="67"/>
      <c r="O85" s="67"/>
      <c r="P85" s="67"/>
      <c r="Q85" s="67"/>
      <c r="R85" s="67"/>
      <c r="S85" s="67"/>
      <c r="T85" s="67"/>
      <c r="U85" s="67"/>
    </row>
    <row r="86" spans="1:21" ht="4.5" customHeight="1" x14ac:dyDescent="0.25">
      <c r="A86" s="27"/>
      <c r="B86" s="27"/>
      <c r="C86" s="2"/>
      <c r="D86" s="2"/>
      <c r="E86" s="2"/>
      <c r="F86" s="2"/>
      <c r="G86" s="2"/>
      <c r="H86" s="2"/>
      <c r="I86" s="2"/>
      <c r="J86" s="2"/>
      <c r="K86" s="2"/>
      <c r="L86" s="2"/>
      <c r="M86" s="2"/>
      <c r="N86" s="2"/>
      <c r="O86" s="2"/>
      <c r="P86" s="2"/>
      <c r="Q86" s="2"/>
      <c r="R86" s="2"/>
      <c r="S86" s="2"/>
      <c r="T86" s="2"/>
      <c r="U86" s="2"/>
    </row>
    <row r="87" spans="1:21" ht="16.5" customHeight="1" x14ac:dyDescent="0.25">
      <c r="A87" s="55"/>
      <c r="B87" s="55"/>
      <c r="C87" s="67" t="s">
        <v>456</v>
      </c>
      <c r="D87" s="67"/>
      <c r="E87" s="67"/>
      <c r="F87" s="67"/>
      <c r="G87" s="67"/>
      <c r="H87" s="67"/>
      <c r="I87" s="67"/>
      <c r="J87" s="67"/>
      <c r="K87" s="67"/>
      <c r="L87" s="67"/>
      <c r="M87" s="67"/>
      <c r="N87" s="67"/>
      <c r="O87" s="67"/>
      <c r="P87" s="67"/>
      <c r="Q87" s="67"/>
      <c r="R87" s="67"/>
      <c r="S87" s="67"/>
      <c r="T87" s="67"/>
      <c r="U87" s="67"/>
    </row>
    <row r="88" spans="1:21" ht="16.5" customHeight="1" x14ac:dyDescent="0.25">
      <c r="A88" s="55"/>
      <c r="B88" s="55"/>
      <c r="C88" s="67" t="s">
        <v>457</v>
      </c>
      <c r="D88" s="67"/>
      <c r="E88" s="67"/>
      <c r="F88" s="67"/>
      <c r="G88" s="67"/>
      <c r="H88" s="67"/>
      <c r="I88" s="67"/>
      <c r="J88" s="67"/>
      <c r="K88" s="67"/>
      <c r="L88" s="67"/>
      <c r="M88" s="67"/>
      <c r="N88" s="67"/>
      <c r="O88" s="67"/>
      <c r="P88" s="67"/>
      <c r="Q88" s="67"/>
      <c r="R88" s="67"/>
      <c r="S88" s="67"/>
      <c r="T88" s="67"/>
      <c r="U88" s="67"/>
    </row>
    <row r="89" spans="1:21" ht="4.5" customHeight="1" x14ac:dyDescent="0.25">
      <c r="A89" s="27"/>
      <c r="B89" s="27"/>
      <c r="C89" s="2"/>
      <c r="D89" s="2"/>
      <c r="E89" s="2"/>
      <c r="F89" s="2"/>
      <c r="G89" s="2"/>
      <c r="H89" s="2"/>
      <c r="I89" s="2"/>
      <c r="J89" s="2"/>
      <c r="K89" s="2"/>
      <c r="L89" s="2"/>
      <c r="M89" s="2"/>
      <c r="N89" s="2"/>
      <c r="O89" s="2"/>
      <c r="P89" s="2"/>
      <c r="Q89" s="2"/>
      <c r="R89" s="2"/>
      <c r="S89" s="2"/>
      <c r="T89" s="2"/>
      <c r="U89" s="2"/>
    </row>
    <row r="90" spans="1:21" ht="16.5" customHeight="1" x14ac:dyDescent="0.25">
      <c r="A90" s="27" t="s">
        <v>139</v>
      </c>
      <c r="B90" s="27"/>
      <c r="C90" s="67" t="s">
        <v>655</v>
      </c>
      <c r="D90" s="67"/>
      <c r="E90" s="67"/>
      <c r="F90" s="67"/>
      <c r="G90" s="67"/>
      <c r="H90" s="67"/>
      <c r="I90" s="67"/>
      <c r="J90" s="67"/>
      <c r="K90" s="67"/>
      <c r="L90" s="67"/>
      <c r="M90" s="67"/>
      <c r="N90" s="67"/>
      <c r="O90" s="67"/>
      <c r="P90" s="67"/>
      <c r="Q90" s="67"/>
      <c r="R90" s="67"/>
      <c r="S90" s="67"/>
      <c r="T90" s="67"/>
      <c r="U90" s="67"/>
    </row>
    <row r="91" spans="1:21" ht="29.4" customHeight="1" x14ac:dyDescent="0.25">
      <c r="A91" s="27" t="s">
        <v>141</v>
      </c>
      <c r="B91" s="27"/>
      <c r="C91" s="67" t="s">
        <v>662</v>
      </c>
      <c r="D91" s="67"/>
      <c r="E91" s="67"/>
      <c r="F91" s="67"/>
      <c r="G91" s="67"/>
      <c r="H91" s="67"/>
      <c r="I91" s="67"/>
      <c r="J91" s="67"/>
      <c r="K91" s="67"/>
      <c r="L91" s="67"/>
      <c r="M91" s="67"/>
      <c r="N91" s="67"/>
      <c r="O91" s="67"/>
      <c r="P91" s="67"/>
      <c r="Q91" s="67"/>
      <c r="R91" s="67"/>
      <c r="S91" s="67"/>
      <c r="T91" s="67"/>
      <c r="U91" s="67"/>
    </row>
    <row r="92" spans="1:21" ht="4.5" customHeight="1" x14ac:dyDescent="0.25"/>
    <row r="93" spans="1:21" ht="16.5" customHeight="1" x14ac:dyDescent="0.25">
      <c r="A93" s="28" t="s">
        <v>167</v>
      </c>
      <c r="B93" s="27"/>
      <c r="C93" s="27"/>
      <c r="D93" s="27"/>
      <c r="E93" s="67" t="s">
        <v>641</v>
      </c>
      <c r="F93" s="67"/>
      <c r="G93" s="67"/>
      <c r="H93" s="67"/>
      <c r="I93" s="67"/>
      <c r="J93" s="67"/>
      <c r="K93" s="67"/>
      <c r="L93" s="67"/>
      <c r="M93" s="67"/>
      <c r="N93" s="67"/>
      <c r="O93" s="67"/>
      <c r="P93" s="67"/>
      <c r="Q93" s="67"/>
      <c r="R93" s="67"/>
      <c r="S93" s="67"/>
      <c r="T93" s="67"/>
      <c r="U93" s="67"/>
    </row>
  </sheetData>
  <mergeCells count="7">
    <mergeCell ref="C91:U91"/>
    <mergeCell ref="E93:U93"/>
    <mergeCell ref="K1:U1"/>
    <mergeCell ref="C85:U85"/>
    <mergeCell ref="C87:U87"/>
    <mergeCell ref="C88:U88"/>
    <mergeCell ref="C90:U90"/>
  </mergeCells>
  <pageMargins left="0.7" right="0.7" top="0.75" bottom="0.75" header="0.3" footer="0.3"/>
  <pageSetup paperSize="9" fitToHeight="0" orientation="landscape" horizontalDpi="300" verticalDpi="300"/>
  <headerFooter scaleWithDoc="0" alignWithMargins="0">
    <oddHeader>&amp;C&amp;"Arial"&amp;8TABLE 15A.37</oddHeader>
    <oddFooter>&amp;L&amp;"Arial"&amp;8REPORT ON
GOVERNMENT
SERVICES 2022&amp;R&amp;"Arial"&amp;8SERVICES FOR PEOPLE
WITH DISABILITY
PAGE &amp;B&amp;P&amp;B</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U19"/>
  <sheetViews>
    <sheetView showGridLines="0" workbookViewId="0"/>
  </sheetViews>
  <sheetFormatPr defaultRowHeight="13.2" x14ac:dyDescent="0.25"/>
  <cols>
    <col min="1" max="10" width="1.6640625" customWidth="1"/>
    <col min="11" max="11" width="4.109375" customWidth="1"/>
    <col min="12" max="12" width="5.44140625" customWidth="1"/>
    <col min="13" max="21" width="6.6640625" customWidth="1"/>
  </cols>
  <sheetData>
    <row r="1" spans="1:21" ht="33.9" customHeight="1" x14ac:dyDescent="0.25">
      <c r="A1" s="8" t="s">
        <v>663</v>
      </c>
      <c r="B1" s="8"/>
      <c r="C1" s="8"/>
      <c r="D1" s="8"/>
      <c r="E1" s="8"/>
      <c r="F1" s="8"/>
      <c r="G1" s="8"/>
      <c r="H1" s="8"/>
      <c r="I1" s="8"/>
      <c r="J1" s="8"/>
      <c r="K1" s="72" t="s">
        <v>664</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103</v>
      </c>
    </row>
    <row r="3" spans="1:21" ht="16.5" customHeight="1" x14ac:dyDescent="0.25">
      <c r="A3" s="7" t="s">
        <v>665</v>
      </c>
      <c r="B3" s="7"/>
      <c r="C3" s="7"/>
      <c r="D3" s="7"/>
      <c r="E3" s="7"/>
      <c r="F3" s="7"/>
      <c r="G3" s="7"/>
      <c r="H3" s="7"/>
      <c r="I3" s="7"/>
      <c r="J3" s="7"/>
      <c r="K3" s="7"/>
      <c r="L3" s="9"/>
      <c r="M3" s="10"/>
      <c r="N3" s="10"/>
      <c r="O3" s="10"/>
      <c r="P3" s="10"/>
      <c r="Q3" s="10"/>
      <c r="R3" s="10"/>
      <c r="S3" s="10"/>
      <c r="T3" s="10"/>
      <c r="U3" s="10"/>
    </row>
    <row r="4" spans="1:21" ht="16.5" customHeight="1" x14ac:dyDescent="0.25">
      <c r="A4" s="7"/>
      <c r="B4" s="7" t="s">
        <v>314</v>
      </c>
      <c r="C4" s="7"/>
      <c r="D4" s="7"/>
      <c r="E4" s="7"/>
      <c r="F4" s="7"/>
      <c r="G4" s="7"/>
      <c r="H4" s="7"/>
      <c r="I4" s="7"/>
      <c r="J4" s="7"/>
      <c r="K4" s="7"/>
      <c r="L4" s="9"/>
      <c r="M4" s="10"/>
      <c r="N4" s="10"/>
      <c r="O4" s="10"/>
      <c r="P4" s="10"/>
      <c r="Q4" s="10"/>
      <c r="R4" s="10"/>
      <c r="S4" s="10"/>
      <c r="T4" s="10"/>
      <c r="U4" s="10"/>
    </row>
    <row r="5" spans="1:21" ht="16.5" customHeight="1" x14ac:dyDescent="0.25">
      <c r="A5" s="7"/>
      <c r="B5" s="7"/>
      <c r="C5" s="7" t="s">
        <v>299</v>
      </c>
      <c r="D5" s="7"/>
      <c r="E5" s="7"/>
      <c r="F5" s="7"/>
      <c r="G5" s="7"/>
      <c r="H5" s="7"/>
      <c r="I5" s="7"/>
      <c r="J5" s="7"/>
      <c r="K5" s="7"/>
      <c r="L5" s="9" t="s">
        <v>317</v>
      </c>
      <c r="M5" s="23">
        <v>1068</v>
      </c>
      <c r="N5" s="20">
        <v>984</v>
      </c>
      <c r="O5" s="20">
        <v>592</v>
      </c>
      <c r="P5" s="20">
        <v>267</v>
      </c>
      <c r="Q5" s="20">
        <v>194</v>
      </c>
      <c r="R5" s="34">
        <v>81</v>
      </c>
      <c r="S5" s="34">
        <v>11</v>
      </c>
      <c r="T5" s="34">
        <v>35</v>
      </c>
      <c r="U5" s="23">
        <v>3232</v>
      </c>
    </row>
    <row r="6" spans="1:21" ht="16.5" customHeight="1" x14ac:dyDescent="0.25">
      <c r="A6" s="7"/>
      <c r="B6" s="7"/>
      <c r="C6" s="7" t="s">
        <v>301</v>
      </c>
      <c r="D6" s="7"/>
      <c r="E6" s="7"/>
      <c r="F6" s="7"/>
      <c r="G6" s="7"/>
      <c r="H6" s="7"/>
      <c r="I6" s="7"/>
      <c r="J6" s="7"/>
      <c r="K6" s="7"/>
      <c r="L6" s="9" t="s">
        <v>216</v>
      </c>
      <c r="M6" s="31">
        <v>0.7</v>
      </c>
      <c r="N6" s="31">
        <v>0.8</v>
      </c>
      <c r="O6" s="31">
        <v>0.6</v>
      </c>
      <c r="P6" s="31">
        <v>0.7</v>
      </c>
      <c r="Q6" s="31">
        <v>0.5</v>
      </c>
      <c r="R6" s="31">
        <v>0.8</v>
      </c>
      <c r="S6" s="31">
        <v>0.1</v>
      </c>
      <c r="T6" s="31">
        <v>0.8</v>
      </c>
      <c r="U6" s="31">
        <v>0.7</v>
      </c>
    </row>
    <row r="7" spans="1:21" ht="16.5" customHeight="1" x14ac:dyDescent="0.25">
      <c r="A7" s="7"/>
      <c r="B7" s="7" t="s">
        <v>325</v>
      </c>
      <c r="C7" s="7"/>
      <c r="D7" s="7"/>
      <c r="E7" s="7"/>
      <c r="F7" s="7"/>
      <c r="G7" s="7"/>
      <c r="H7" s="7"/>
      <c r="I7" s="7"/>
      <c r="J7" s="7"/>
      <c r="K7" s="7"/>
      <c r="L7" s="9"/>
      <c r="M7" s="10"/>
      <c r="N7" s="10"/>
      <c r="O7" s="10"/>
      <c r="P7" s="10"/>
      <c r="Q7" s="10"/>
      <c r="R7" s="10"/>
      <c r="S7" s="10"/>
      <c r="T7" s="10"/>
      <c r="U7" s="10"/>
    </row>
    <row r="8" spans="1:21" ht="16.5" customHeight="1" x14ac:dyDescent="0.25">
      <c r="A8" s="7"/>
      <c r="B8" s="7"/>
      <c r="C8" s="7" t="s">
        <v>299</v>
      </c>
      <c r="D8" s="7"/>
      <c r="E8" s="7"/>
      <c r="F8" s="7"/>
      <c r="G8" s="7"/>
      <c r="H8" s="7"/>
      <c r="I8" s="7"/>
      <c r="J8" s="7"/>
      <c r="K8" s="7"/>
      <c r="L8" s="9" t="s">
        <v>317</v>
      </c>
      <c r="M8" s="23">
        <v>1351</v>
      </c>
      <c r="N8" s="23">
        <v>1068</v>
      </c>
      <c r="O8" s="20">
        <v>720</v>
      </c>
      <c r="P8" s="20">
        <v>202</v>
      </c>
      <c r="Q8" s="20">
        <v>219</v>
      </c>
      <c r="R8" s="34">
        <v>76</v>
      </c>
      <c r="S8" s="34">
        <v>15</v>
      </c>
      <c r="T8" s="34">
        <v>39</v>
      </c>
      <c r="U8" s="23">
        <v>3690</v>
      </c>
    </row>
    <row r="9" spans="1:21" ht="16.5" customHeight="1" x14ac:dyDescent="0.25">
      <c r="A9" s="7"/>
      <c r="B9" s="7"/>
      <c r="C9" s="7" t="s">
        <v>301</v>
      </c>
      <c r="D9" s="7"/>
      <c r="E9" s="7"/>
      <c r="F9" s="7"/>
      <c r="G9" s="7"/>
      <c r="H9" s="7"/>
      <c r="I9" s="7"/>
      <c r="J9" s="7"/>
      <c r="K9" s="7"/>
      <c r="L9" s="9" t="s">
        <v>216</v>
      </c>
      <c r="M9" s="31">
        <v>1.1000000000000001</v>
      </c>
      <c r="N9" s="31">
        <v>1</v>
      </c>
      <c r="O9" s="31">
        <v>1</v>
      </c>
      <c r="P9" s="31">
        <v>0.6</v>
      </c>
      <c r="Q9" s="31">
        <v>0.6</v>
      </c>
      <c r="R9" s="31">
        <v>0.9</v>
      </c>
      <c r="S9" s="31">
        <v>0.2</v>
      </c>
      <c r="T9" s="31">
        <v>1.1000000000000001</v>
      </c>
      <c r="U9" s="31">
        <v>0.9</v>
      </c>
    </row>
    <row r="10" spans="1:21" ht="16.5" customHeight="1" x14ac:dyDescent="0.25">
      <c r="A10" s="7"/>
      <c r="B10" s="7" t="s">
        <v>606</v>
      </c>
      <c r="C10" s="7"/>
      <c r="D10" s="7"/>
      <c r="E10" s="7"/>
      <c r="F10" s="7"/>
      <c r="G10" s="7"/>
      <c r="H10" s="7"/>
      <c r="I10" s="7"/>
      <c r="J10" s="7"/>
      <c r="K10" s="7"/>
      <c r="L10" s="9"/>
      <c r="M10" s="10"/>
      <c r="N10" s="10"/>
      <c r="O10" s="10"/>
      <c r="P10" s="10"/>
      <c r="Q10" s="10"/>
      <c r="R10" s="10"/>
      <c r="S10" s="10"/>
      <c r="T10" s="10"/>
      <c r="U10" s="10"/>
    </row>
    <row r="11" spans="1:21" ht="16.5" customHeight="1" x14ac:dyDescent="0.25">
      <c r="A11" s="7"/>
      <c r="B11" s="7"/>
      <c r="C11" s="7" t="s">
        <v>299</v>
      </c>
      <c r="D11" s="7"/>
      <c r="E11" s="7"/>
      <c r="F11" s="7"/>
      <c r="G11" s="7"/>
      <c r="H11" s="7"/>
      <c r="I11" s="7"/>
      <c r="J11" s="7"/>
      <c r="K11" s="7"/>
      <c r="L11" s="9" t="s">
        <v>317</v>
      </c>
      <c r="M11" s="23">
        <v>2131</v>
      </c>
      <c r="N11" s="23">
        <v>1145</v>
      </c>
      <c r="O11" s="20">
        <v>930</v>
      </c>
      <c r="P11" s="34">
        <v>88</v>
      </c>
      <c r="Q11" s="20">
        <v>284</v>
      </c>
      <c r="R11" s="34">
        <v>48</v>
      </c>
      <c r="S11" s="34">
        <v>49</v>
      </c>
      <c r="T11" s="34">
        <v>46</v>
      </c>
      <c r="U11" s="23">
        <v>4721</v>
      </c>
    </row>
    <row r="12" spans="1:21" ht="16.5" customHeight="1" x14ac:dyDescent="0.25">
      <c r="A12" s="14"/>
      <c r="B12" s="14"/>
      <c r="C12" s="14" t="s">
        <v>301</v>
      </c>
      <c r="D12" s="14"/>
      <c r="E12" s="14"/>
      <c r="F12" s="14"/>
      <c r="G12" s="14"/>
      <c r="H12" s="14"/>
      <c r="I12" s="14"/>
      <c r="J12" s="14"/>
      <c r="K12" s="14"/>
      <c r="L12" s="15" t="s">
        <v>216</v>
      </c>
      <c r="M12" s="36">
        <v>2.1</v>
      </c>
      <c r="N12" s="36">
        <v>1.5</v>
      </c>
      <c r="O12" s="36">
        <v>1.9</v>
      </c>
      <c r="P12" s="36">
        <v>0.5</v>
      </c>
      <c r="Q12" s="36">
        <v>1</v>
      </c>
      <c r="R12" s="36">
        <v>0.7</v>
      </c>
      <c r="S12" s="36">
        <v>0.7</v>
      </c>
      <c r="T12" s="36">
        <v>2</v>
      </c>
      <c r="U12" s="36">
        <v>1.7</v>
      </c>
    </row>
    <row r="13" spans="1:21" ht="4.5" customHeight="1" x14ac:dyDescent="0.25">
      <c r="A13" s="27"/>
      <c r="B13" s="27"/>
      <c r="C13" s="2"/>
      <c r="D13" s="2"/>
      <c r="E13" s="2"/>
      <c r="F13" s="2"/>
      <c r="G13" s="2"/>
      <c r="H13" s="2"/>
      <c r="I13" s="2"/>
      <c r="J13" s="2"/>
      <c r="K13" s="2"/>
      <c r="L13" s="2"/>
      <c r="M13" s="2"/>
      <c r="N13" s="2"/>
      <c r="O13" s="2"/>
      <c r="P13" s="2"/>
      <c r="Q13" s="2"/>
      <c r="R13" s="2"/>
      <c r="S13" s="2"/>
      <c r="T13" s="2"/>
      <c r="U13" s="2"/>
    </row>
    <row r="14" spans="1:21" ht="29.4" customHeight="1" x14ac:dyDescent="0.25">
      <c r="A14" s="27" t="s">
        <v>139</v>
      </c>
      <c r="B14" s="27"/>
      <c r="C14" s="67" t="s">
        <v>666</v>
      </c>
      <c r="D14" s="67"/>
      <c r="E14" s="67"/>
      <c r="F14" s="67"/>
      <c r="G14" s="67"/>
      <c r="H14" s="67"/>
      <c r="I14" s="67"/>
      <c r="J14" s="67"/>
      <c r="K14" s="67"/>
      <c r="L14" s="67"/>
      <c r="M14" s="67"/>
      <c r="N14" s="67"/>
      <c r="O14" s="67"/>
      <c r="P14" s="67"/>
      <c r="Q14" s="67"/>
      <c r="R14" s="67"/>
      <c r="S14" s="67"/>
      <c r="T14" s="67"/>
      <c r="U14" s="67"/>
    </row>
    <row r="15" spans="1:21" ht="29.4" customHeight="1" x14ac:dyDescent="0.25">
      <c r="A15" s="27" t="s">
        <v>141</v>
      </c>
      <c r="B15" s="27"/>
      <c r="C15" s="67" t="s">
        <v>328</v>
      </c>
      <c r="D15" s="67"/>
      <c r="E15" s="67"/>
      <c r="F15" s="67"/>
      <c r="G15" s="67"/>
      <c r="H15" s="67"/>
      <c r="I15" s="67"/>
      <c r="J15" s="67"/>
      <c r="K15" s="67"/>
      <c r="L15" s="67"/>
      <c r="M15" s="67"/>
      <c r="N15" s="67"/>
      <c r="O15" s="67"/>
      <c r="P15" s="67"/>
      <c r="Q15" s="67"/>
      <c r="R15" s="67"/>
      <c r="S15" s="67"/>
      <c r="T15" s="67"/>
      <c r="U15" s="67"/>
    </row>
    <row r="16" spans="1:21" ht="29.4" customHeight="1" x14ac:dyDescent="0.25">
      <c r="A16" s="27" t="s">
        <v>144</v>
      </c>
      <c r="B16" s="27"/>
      <c r="C16" s="67" t="s">
        <v>667</v>
      </c>
      <c r="D16" s="67"/>
      <c r="E16" s="67"/>
      <c r="F16" s="67"/>
      <c r="G16" s="67"/>
      <c r="H16" s="67"/>
      <c r="I16" s="67"/>
      <c r="J16" s="67"/>
      <c r="K16" s="67"/>
      <c r="L16" s="67"/>
      <c r="M16" s="67"/>
      <c r="N16" s="67"/>
      <c r="O16" s="67"/>
      <c r="P16" s="67"/>
      <c r="Q16" s="67"/>
      <c r="R16" s="67"/>
      <c r="S16" s="67"/>
      <c r="T16" s="67"/>
      <c r="U16" s="67"/>
    </row>
    <row r="17" spans="1:21" ht="29.4" customHeight="1" x14ac:dyDescent="0.25">
      <c r="A17" s="27" t="s">
        <v>146</v>
      </c>
      <c r="B17" s="27"/>
      <c r="C17" s="67" t="s">
        <v>668</v>
      </c>
      <c r="D17" s="67"/>
      <c r="E17" s="67"/>
      <c r="F17" s="67"/>
      <c r="G17" s="67"/>
      <c r="H17" s="67"/>
      <c r="I17" s="67"/>
      <c r="J17" s="67"/>
      <c r="K17" s="67"/>
      <c r="L17" s="67"/>
      <c r="M17" s="67"/>
      <c r="N17" s="67"/>
      <c r="O17" s="67"/>
      <c r="P17" s="67"/>
      <c r="Q17" s="67"/>
      <c r="R17" s="67"/>
      <c r="S17" s="67"/>
      <c r="T17" s="67"/>
      <c r="U17" s="67"/>
    </row>
    <row r="18" spans="1:21" ht="4.5" customHeight="1" x14ac:dyDescent="0.25"/>
    <row r="19" spans="1:21" ht="16.5" customHeight="1" x14ac:dyDescent="0.25">
      <c r="A19" s="28" t="s">
        <v>167</v>
      </c>
      <c r="B19" s="27"/>
      <c r="C19" s="27"/>
      <c r="D19" s="27"/>
      <c r="E19" s="67" t="s">
        <v>342</v>
      </c>
      <c r="F19" s="67"/>
      <c r="G19" s="67"/>
      <c r="H19" s="67"/>
      <c r="I19" s="67"/>
      <c r="J19" s="67"/>
      <c r="K19" s="67"/>
      <c r="L19" s="67"/>
      <c r="M19" s="67"/>
      <c r="N19" s="67"/>
      <c r="O19" s="67"/>
      <c r="P19" s="67"/>
      <c r="Q19" s="67"/>
      <c r="R19" s="67"/>
      <c r="S19" s="67"/>
      <c r="T19" s="67"/>
      <c r="U19" s="67"/>
    </row>
  </sheetData>
  <mergeCells count="6">
    <mergeCell ref="E19:U19"/>
    <mergeCell ref="K1:U1"/>
    <mergeCell ref="C14:U14"/>
    <mergeCell ref="C15:U15"/>
    <mergeCell ref="C16:U16"/>
    <mergeCell ref="C17:U17"/>
  </mergeCells>
  <pageMargins left="0.7" right="0.7" top="0.75" bottom="0.75" header="0.3" footer="0.3"/>
  <pageSetup paperSize="9" fitToHeight="0" orientation="landscape" horizontalDpi="300" verticalDpi="300"/>
  <headerFooter scaleWithDoc="0" alignWithMargins="0">
    <oddHeader>&amp;C&amp;"Arial"&amp;8TABLE 15A.38</oddHeader>
    <oddFooter>&amp;L&amp;"Arial"&amp;8REPORT ON
GOVERNMENT
SERVICES 2022&amp;R&amp;"Arial"&amp;8SERVICES FOR PEOPLE
WITH DISABILITY
PAGE &amp;B&amp;P&amp;B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49"/>
  <sheetViews>
    <sheetView showGridLines="0" workbookViewId="0"/>
  </sheetViews>
  <sheetFormatPr defaultRowHeight="13.2" x14ac:dyDescent="0.25"/>
  <cols>
    <col min="1" max="10" width="1.6640625" customWidth="1"/>
    <col min="11" max="11" width="35.109375" customWidth="1"/>
    <col min="12" max="12" width="5.44140625" customWidth="1"/>
    <col min="13" max="22" width="6.6640625" customWidth="1"/>
  </cols>
  <sheetData>
    <row r="1" spans="1:22" ht="17.399999999999999" customHeight="1" x14ac:dyDescent="0.25">
      <c r="A1" s="8" t="s">
        <v>203</v>
      </c>
      <c r="B1" s="8"/>
      <c r="C1" s="8"/>
      <c r="D1" s="8"/>
      <c r="E1" s="8"/>
      <c r="F1" s="8"/>
      <c r="G1" s="8"/>
      <c r="H1" s="8"/>
      <c r="I1" s="8"/>
      <c r="J1" s="8"/>
      <c r="K1" s="72" t="s">
        <v>204</v>
      </c>
      <c r="L1" s="73"/>
      <c r="M1" s="73"/>
      <c r="N1" s="73"/>
      <c r="O1" s="73"/>
      <c r="P1" s="73"/>
      <c r="Q1" s="73"/>
      <c r="R1" s="73"/>
      <c r="S1" s="73"/>
      <c r="T1" s="73"/>
      <c r="U1" s="73"/>
      <c r="V1" s="73"/>
    </row>
    <row r="2" spans="1:22" ht="16.5" customHeight="1" x14ac:dyDescent="0.25">
      <c r="A2" s="11"/>
      <c r="B2" s="11"/>
      <c r="C2" s="11"/>
      <c r="D2" s="11"/>
      <c r="E2" s="11"/>
      <c r="F2" s="11"/>
      <c r="G2" s="11"/>
      <c r="H2" s="11"/>
      <c r="I2" s="11"/>
      <c r="J2" s="11"/>
      <c r="K2" s="11"/>
      <c r="L2" s="12" t="s">
        <v>92</v>
      </c>
      <c r="M2" s="13" t="s">
        <v>205</v>
      </c>
      <c r="N2" s="13" t="s">
        <v>206</v>
      </c>
      <c r="O2" s="13" t="s">
        <v>207</v>
      </c>
      <c r="P2" s="13" t="s">
        <v>208</v>
      </c>
      <c r="Q2" s="13" t="s">
        <v>209</v>
      </c>
      <c r="R2" s="13" t="s">
        <v>210</v>
      </c>
      <c r="S2" s="13" t="s">
        <v>211</v>
      </c>
      <c r="T2" s="13" t="s">
        <v>212</v>
      </c>
      <c r="U2" s="13" t="s">
        <v>213</v>
      </c>
      <c r="V2" s="13" t="s">
        <v>214</v>
      </c>
    </row>
    <row r="3" spans="1:22" ht="16.5" customHeight="1" x14ac:dyDescent="0.25">
      <c r="A3" s="7" t="s">
        <v>105</v>
      </c>
      <c r="B3" s="7"/>
      <c r="C3" s="7"/>
      <c r="D3" s="7"/>
      <c r="E3" s="7"/>
      <c r="F3" s="7"/>
      <c r="G3" s="7"/>
      <c r="H3" s="7"/>
      <c r="I3" s="7"/>
      <c r="J3" s="7"/>
      <c r="K3" s="7"/>
      <c r="L3" s="9"/>
      <c r="M3" s="10"/>
      <c r="N3" s="10"/>
      <c r="O3" s="10"/>
      <c r="P3" s="10"/>
      <c r="Q3" s="10"/>
      <c r="R3" s="10"/>
      <c r="S3" s="10"/>
      <c r="T3" s="10"/>
      <c r="U3" s="10"/>
      <c r="V3" s="10"/>
    </row>
    <row r="4" spans="1:22" ht="16.5" customHeight="1" x14ac:dyDescent="0.25">
      <c r="A4" s="7"/>
      <c r="B4" s="7" t="s">
        <v>215</v>
      </c>
      <c r="C4" s="7"/>
      <c r="D4" s="7"/>
      <c r="E4" s="7"/>
      <c r="F4" s="7"/>
      <c r="G4" s="7"/>
      <c r="H4" s="7"/>
      <c r="I4" s="7"/>
      <c r="J4" s="7"/>
      <c r="K4" s="7"/>
      <c r="L4" s="9" t="s">
        <v>216</v>
      </c>
      <c r="M4" s="30" t="s">
        <v>128</v>
      </c>
      <c r="N4" s="30" t="s">
        <v>128</v>
      </c>
      <c r="O4" s="30" t="s">
        <v>128</v>
      </c>
      <c r="P4" s="30" t="s">
        <v>128</v>
      </c>
      <c r="Q4" s="30" t="s">
        <v>128</v>
      </c>
      <c r="R4" s="30" t="s">
        <v>128</v>
      </c>
      <c r="S4" s="30" t="s">
        <v>128</v>
      </c>
      <c r="T4" s="30" t="s">
        <v>128</v>
      </c>
      <c r="U4" s="30" t="s">
        <v>128</v>
      </c>
      <c r="V4" s="32">
        <v>55.3</v>
      </c>
    </row>
    <row r="5" spans="1:22" ht="16.5" customHeight="1" x14ac:dyDescent="0.25">
      <c r="A5" s="7"/>
      <c r="B5" s="7" t="s">
        <v>180</v>
      </c>
      <c r="C5" s="7"/>
      <c r="D5" s="7"/>
      <c r="E5" s="7"/>
      <c r="F5" s="7"/>
      <c r="G5" s="7"/>
      <c r="H5" s="7"/>
      <c r="I5" s="7"/>
      <c r="J5" s="7"/>
      <c r="K5" s="7"/>
      <c r="L5" s="9" t="s">
        <v>216</v>
      </c>
      <c r="M5" s="31" t="s">
        <v>110</v>
      </c>
      <c r="N5" s="31" t="s">
        <v>110</v>
      </c>
      <c r="O5" s="31">
        <v>0.3</v>
      </c>
      <c r="P5" s="31">
        <v>0.1</v>
      </c>
      <c r="Q5" s="31" t="s">
        <v>110</v>
      </c>
      <c r="R5" s="31" t="s">
        <v>110</v>
      </c>
      <c r="S5" s="31" t="s">
        <v>110</v>
      </c>
      <c r="T5" s="31" t="s">
        <v>110</v>
      </c>
      <c r="U5" s="31">
        <v>0.1</v>
      </c>
      <c r="V5" s="31" t="s">
        <v>110</v>
      </c>
    </row>
    <row r="6" spans="1:22" ht="16.5" customHeight="1" x14ac:dyDescent="0.25">
      <c r="A6" s="7"/>
      <c r="B6" s="7" t="s">
        <v>181</v>
      </c>
      <c r="C6" s="7"/>
      <c r="D6" s="7"/>
      <c r="E6" s="7"/>
      <c r="F6" s="7"/>
      <c r="G6" s="7"/>
      <c r="H6" s="7"/>
      <c r="I6" s="7"/>
      <c r="J6" s="7"/>
      <c r="K6" s="7"/>
      <c r="L6" s="9" t="s">
        <v>216</v>
      </c>
      <c r="M6" s="29">
        <v>100</v>
      </c>
      <c r="N6" s="29">
        <v>100</v>
      </c>
      <c r="O6" s="32">
        <v>99.7</v>
      </c>
      <c r="P6" s="32">
        <v>99.9</v>
      </c>
      <c r="Q6" s="29">
        <v>100</v>
      </c>
      <c r="R6" s="29">
        <v>100</v>
      </c>
      <c r="S6" s="29">
        <v>100</v>
      </c>
      <c r="T6" s="29">
        <v>100</v>
      </c>
      <c r="U6" s="32">
        <v>99.9</v>
      </c>
      <c r="V6" s="32">
        <v>44.6</v>
      </c>
    </row>
    <row r="7" spans="1:22" ht="16.5" customHeight="1" x14ac:dyDescent="0.25">
      <c r="A7" s="7" t="s">
        <v>107</v>
      </c>
      <c r="B7" s="7"/>
      <c r="C7" s="7"/>
      <c r="D7" s="7"/>
      <c r="E7" s="7"/>
      <c r="F7" s="7"/>
      <c r="G7" s="7"/>
      <c r="H7" s="7"/>
      <c r="I7" s="7"/>
      <c r="J7" s="7"/>
      <c r="K7" s="7"/>
      <c r="L7" s="9"/>
      <c r="M7" s="10"/>
      <c r="N7" s="10"/>
      <c r="O7" s="10"/>
      <c r="P7" s="10"/>
      <c r="Q7" s="10"/>
      <c r="R7" s="10"/>
      <c r="S7" s="10"/>
      <c r="T7" s="10"/>
      <c r="U7" s="10"/>
      <c r="V7" s="10"/>
    </row>
    <row r="8" spans="1:22" ht="16.5" customHeight="1" x14ac:dyDescent="0.25">
      <c r="A8" s="7"/>
      <c r="B8" s="7" t="s">
        <v>215</v>
      </c>
      <c r="C8" s="7"/>
      <c r="D8" s="7"/>
      <c r="E8" s="7"/>
      <c r="F8" s="7"/>
      <c r="G8" s="7"/>
      <c r="H8" s="7"/>
      <c r="I8" s="7"/>
      <c r="J8" s="7"/>
      <c r="K8" s="7"/>
      <c r="L8" s="9" t="s">
        <v>216</v>
      </c>
      <c r="M8" s="30" t="s">
        <v>128</v>
      </c>
      <c r="N8" s="30" t="s">
        <v>128</v>
      </c>
      <c r="O8" s="30" t="s">
        <v>128</v>
      </c>
      <c r="P8" s="30" t="s">
        <v>128</v>
      </c>
      <c r="Q8" s="30" t="s">
        <v>128</v>
      </c>
      <c r="R8" s="30" t="s">
        <v>128</v>
      </c>
      <c r="S8" s="30" t="s">
        <v>128</v>
      </c>
      <c r="T8" s="30" t="s">
        <v>128</v>
      </c>
      <c r="U8" s="30" t="s">
        <v>128</v>
      </c>
      <c r="V8" s="32">
        <v>43.2</v>
      </c>
    </row>
    <row r="9" spans="1:22" ht="16.5" customHeight="1" x14ac:dyDescent="0.25">
      <c r="A9" s="7"/>
      <c r="B9" s="7" t="s">
        <v>180</v>
      </c>
      <c r="C9" s="7"/>
      <c r="D9" s="7"/>
      <c r="E9" s="7"/>
      <c r="F9" s="7"/>
      <c r="G9" s="7"/>
      <c r="H9" s="7"/>
      <c r="I9" s="7"/>
      <c r="J9" s="7"/>
      <c r="K9" s="7"/>
      <c r="L9" s="9" t="s">
        <v>216</v>
      </c>
      <c r="M9" s="31" t="s">
        <v>110</v>
      </c>
      <c r="N9" s="31" t="s">
        <v>110</v>
      </c>
      <c r="O9" s="31">
        <v>0.1</v>
      </c>
      <c r="P9" s="32">
        <v>16</v>
      </c>
      <c r="Q9" s="31" t="s">
        <v>110</v>
      </c>
      <c r="R9" s="31">
        <v>1.8</v>
      </c>
      <c r="S9" s="31" t="s">
        <v>110</v>
      </c>
      <c r="T9" s="31" t="s">
        <v>110</v>
      </c>
      <c r="U9" s="31">
        <v>1.7</v>
      </c>
      <c r="V9" s="31">
        <v>0.9</v>
      </c>
    </row>
    <row r="10" spans="1:22" ht="16.5" customHeight="1" x14ac:dyDescent="0.25">
      <c r="A10" s="7"/>
      <c r="B10" s="7" t="s">
        <v>181</v>
      </c>
      <c r="C10" s="7"/>
      <c r="D10" s="7"/>
      <c r="E10" s="7"/>
      <c r="F10" s="7"/>
      <c r="G10" s="7"/>
      <c r="H10" s="7"/>
      <c r="I10" s="7"/>
      <c r="J10" s="7"/>
      <c r="K10" s="7"/>
      <c r="L10" s="9" t="s">
        <v>216</v>
      </c>
      <c r="M10" s="29">
        <v>100</v>
      </c>
      <c r="N10" s="29">
        <v>100</v>
      </c>
      <c r="O10" s="32">
        <v>99.9</v>
      </c>
      <c r="P10" s="32">
        <v>84</v>
      </c>
      <c r="Q10" s="29">
        <v>100</v>
      </c>
      <c r="R10" s="32">
        <v>98.2</v>
      </c>
      <c r="S10" s="29">
        <v>100</v>
      </c>
      <c r="T10" s="29">
        <v>100</v>
      </c>
      <c r="U10" s="32">
        <v>98.3</v>
      </c>
      <c r="V10" s="32">
        <v>55.9</v>
      </c>
    </row>
    <row r="11" spans="1:22" ht="16.5" customHeight="1" x14ac:dyDescent="0.25">
      <c r="A11" s="7" t="s">
        <v>121</v>
      </c>
      <c r="B11" s="7"/>
      <c r="C11" s="7"/>
      <c r="D11" s="7"/>
      <c r="E11" s="7"/>
      <c r="F11" s="7"/>
      <c r="G11" s="7"/>
      <c r="H11" s="7"/>
      <c r="I11" s="7"/>
      <c r="J11" s="7"/>
      <c r="K11" s="7"/>
      <c r="L11" s="9"/>
      <c r="M11" s="10"/>
      <c r="N11" s="10"/>
      <c r="O11" s="10"/>
      <c r="P11" s="10"/>
      <c r="Q11" s="10"/>
      <c r="R11" s="10"/>
      <c r="S11" s="10"/>
      <c r="T11" s="10"/>
      <c r="U11" s="10"/>
      <c r="V11" s="10"/>
    </row>
    <row r="12" spans="1:22" ht="16.5" customHeight="1" x14ac:dyDescent="0.25">
      <c r="A12" s="7"/>
      <c r="B12" s="7" t="s">
        <v>215</v>
      </c>
      <c r="C12" s="7"/>
      <c r="D12" s="7"/>
      <c r="E12" s="7"/>
      <c r="F12" s="7"/>
      <c r="G12" s="7"/>
      <c r="H12" s="7"/>
      <c r="I12" s="7"/>
      <c r="J12" s="7"/>
      <c r="K12" s="7"/>
      <c r="L12" s="9" t="s">
        <v>216</v>
      </c>
      <c r="M12" s="30" t="s">
        <v>128</v>
      </c>
      <c r="N12" s="30" t="s">
        <v>128</v>
      </c>
      <c r="O12" s="30" t="s">
        <v>128</v>
      </c>
      <c r="P12" s="30" t="s">
        <v>128</v>
      </c>
      <c r="Q12" s="30" t="s">
        <v>128</v>
      </c>
      <c r="R12" s="30" t="s">
        <v>128</v>
      </c>
      <c r="S12" s="30" t="s">
        <v>128</v>
      </c>
      <c r="T12" s="30" t="s">
        <v>128</v>
      </c>
      <c r="U12" s="30" t="s">
        <v>128</v>
      </c>
      <c r="V12" s="32">
        <v>22.9</v>
      </c>
    </row>
    <row r="13" spans="1:22" ht="16.5" customHeight="1" x14ac:dyDescent="0.25">
      <c r="A13" s="7"/>
      <c r="B13" s="7" t="s">
        <v>180</v>
      </c>
      <c r="C13" s="7"/>
      <c r="D13" s="7"/>
      <c r="E13" s="7"/>
      <c r="F13" s="7"/>
      <c r="G13" s="7"/>
      <c r="H13" s="7"/>
      <c r="I13" s="7"/>
      <c r="J13" s="7"/>
      <c r="K13" s="7"/>
      <c r="L13" s="9" t="s">
        <v>216</v>
      </c>
      <c r="M13" s="31" t="s">
        <v>110</v>
      </c>
      <c r="N13" s="32">
        <v>51.8</v>
      </c>
      <c r="O13" s="32">
        <v>16.8</v>
      </c>
      <c r="P13" s="32">
        <v>22.7</v>
      </c>
      <c r="Q13" s="31" t="s">
        <v>110</v>
      </c>
      <c r="R13" s="32">
        <v>67.400000000000006</v>
      </c>
      <c r="S13" s="31" t="s">
        <v>110</v>
      </c>
      <c r="T13" s="32">
        <v>42.1</v>
      </c>
      <c r="U13" s="32">
        <v>24.1</v>
      </c>
      <c r="V13" s="32">
        <v>18.600000000000001</v>
      </c>
    </row>
    <row r="14" spans="1:22" ht="16.5" customHeight="1" x14ac:dyDescent="0.25">
      <c r="A14" s="7"/>
      <c r="B14" s="7" t="s">
        <v>181</v>
      </c>
      <c r="C14" s="7"/>
      <c r="D14" s="7"/>
      <c r="E14" s="7"/>
      <c r="F14" s="7"/>
      <c r="G14" s="7"/>
      <c r="H14" s="7"/>
      <c r="I14" s="7"/>
      <c r="J14" s="7"/>
      <c r="K14" s="7"/>
      <c r="L14" s="9" t="s">
        <v>216</v>
      </c>
      <c r="M14" s="29">
        <v>100</v>
      </c>
      <c r="N14" s="32">
        <v>48.2</v>
      </c>
      <c r="O14" s="32">
        <v>83.2</v>
      </c>
      <c r="P14" s="32">
        <v>77.3</v>
      </c>
      <c r="Q14" s="29">
        <v>100</v>
      </c>
      <c r="R14" s="32">
        <v>32.6</v>
      </c>
      <c r="S14" s="29">
        <v>100</v>
      </c>
      <c r="T14" s="32">
        <v>57.9</v>
      </c>
      <c r="U14" s="32">
        <v>75.900000000000006</v>
      </c>
      <c r="V14" s="32">
        <v>58.5</v>
      </c>
    </row>
    <row r="15" spans="1:22" ht="16.5" customHeight="1" x14ac:dyDescent="0.25">
      <c r="A15" s="7" t="s">
        <v>122</v>
      </c>
      <c r="B15" s="7"/>
      <c r="C15" s="7"/>
      <c r="D15" s="7"/>
      <c r="E15" s="7"/>
      <c r="F15" s="7"/>
      <c r="G15" s="7"/>
      <c r="H15" s="7"/>
      <c r="I15" s="7"/>
      <c r="J15" s="7"/>
      <c r="K15" s="7"/>
      <c r="L15" s="9"/>
      <c r="M15" s="10"/>
      <c r="N15" s="10"/>
      <c r="O15" s="10"/>
      <c r="P15" s="10"/>
      <c r="Q15" s="10"/>
      <c r="R15" s="10"/>
      <c r="S15" s="10"/>
      <c r="T15" s="10"/>
      <c r="U15" s="10"/>
      <c r="V15" s="10"/>
    </row>
    <row r="16" spans="1:22" ht="16.5" customHeight="1" x14ac:dyDescent="0.25">
      <c r="A16" s="7"/>
      <c r="B16" s="7" t="s">
        <v>215</v>
      </c>
      <c r="C16" s="7"/>
      <c r="D16" s="7"/>
      <c r="E16" s="7"/>
      <c r="F16" s="7"/>
      <c r="G16" s="7"/>
      <c r="H16" s="7"/>
      <c r="I16" s="7"/>
      <c r="J16" s="7"/>
      <c r="K16" s="7"/>
      <c r="L16" s="9" t="s">
        <v>216</v>
      </c>
      <c r="M16" s="30" t="s">
        <v>128</v>
      </c>
      <c r="N16" s="30" t="s">
        <v>128</v>
      </c>
      <c r="O16" s="30" t="s">
        <v>128</v>
      </c>
      <c r="P16" s="30" t="s">
        <v>128</v>
      </c>
      <c r="Q16" s="30" t="s">
        <v>128</v>
      </c>
      <c r="R16" s="30" t="s">
        <v>128</v>
      </c>
      <c r="S16" s="30" t="s">
        <v>128</v>
      </c>
      <c r="T16" s="30" t="s">
        <v>128</v>
      </c>
      <c r="U16" s="30" t="s">
        <v>128</v>
      </c>
      <c r="V16" s="32">
        <v>14.1</v>
      </c>
    </row>
    <row r="17" spans="1:22" ht="16.5" customHeight="1" x14ac:dyDescent="0.25">
      <c r="A17" s="7"/>
      <c r="B17" s="7" t="s">
        <v>180</v>
      </c>
      <c r="C17" s="7"/>
      <c r="D17" s="7"/>
      <c r="E17" s="7"/>
      <c r="F17" s="7"/>
      <c r="G17" s="7"/>
      <c r="H17" s="7"/>
      <c r="I17" s="7"/>
      <c r="J17" s="7"/>
      <c r="K17" s="7"/>
      <c r="L17" s="9" t="s">
        <v>216</v>
      </c>
      <c r="M17" s="32">
        <v>41.3</v>
      </c>
      <c r="N17" s="32">
        <v>27.3</v>
      </c>
      <c r="O17" s="32">
        <v>25.4</v>
      </c>
      <c r="P17" s="32">
        <v>16.899999999999999</v>
      </c>
      <c r="Q17" s="32">
        <v>16</v>
      </c>
      <c r="R17" s="32">
        <v>41.4</v>
      </c>
      <c r="S17" s="31">
        <v>0.6</v>
      </c>
      <c r="T17" s="32">
        <v>25.5</v>
      </c>
      <c r="U17" s="32">
        <v>26.6</v>
      </c>
      <c r="V17" s="32">
        <v>22.9</v>
      </c>
    </row>
    <row r="18" spans="1:22" ht="16.5" customHeight="1" x14ac:dyDescent="0.25">
      <c r="A18" s="7"/>
      <c r="B18" s="7" t="s">
        <v>181</v>
      </c>
      <c r="C18" s="7"/>
      <c r="D18" s="7"/>
      <c r="E18" s="7"/>
      <c r="F18" s="7"/>
      <c r="G18" s="7"/>
      <c r="H18" s="7"/>
      <c r="I18" s="7"/>
      <c r="J18" s="7"/>
      <c r="K18" s="7"/>
      <c r="L18" s="9" t="s">
        <v>216</v>
      </c>
      <c r="M18" s="32">
        <v>58.7</v>
      </c>
      <c r="N18" s="32">
        <v>72.7</v>
      </c>
      <c r="O18" s="32">
        <v>74.599999999999994</v>
      </c>
      <c r="P18" s="32">
        <v>83.1</v>
      </c>
      <c r="Q18" s="32">
        <v>84</v>
      </c>
      <c r="R18" s="32">
        <v>58.6</v>
      </c>
      <c r="S18" s="32">
        <v>99.4</v>
      </c>
      <c r="T18" s="32">
        <v>74.5</v>
      </c>
      <c r="U18" s="32">
        <v>73.400000000000006</v>
      </c>
      <c r="V18" s="32">
        <v>63</v>
      </c>
    </row>
    <row r="19" spans="1:22" ht="16.5" customHeight="1" x14ac:dyDescent="0.25">
      <c r="A19" s="7" t="s">
        <v>123</v>
      </c>
      <c r="B19" s="7"/>
      <c r="C19" s="7"/>
      <c r="D19" s="7"/>
      <c r="E19" s="7"/>
      <c r="F19" s="7"/>
      <c r="G19" s="7"/>
      <c r="H19" s="7"/>
      <c r="I19" s="7"/>
      <c r="J19" s="7"/>
      <c r="K19" s="7"/>
      <c r="L19" s="9"/>
      <c r="M19" s="10"/>
      <c r="N19" s="10"/>
      <c r="O19" s="10"/>
      <c r="P19" s="10"/>
      <c r="Q19" s="10"/>
      <c r="R19" s="10"/>
      <c r="S19" s="10"/>
      <c r="T19" s="10"/>
      <c r="U19" s="10"/>
      <c r="V19" s="10"/>
    </row>
    <row r="20" spans="1:22" ht="16.5" customHeight="1" x14ac:dyDescent="0.25">
      <c r="A20" s="7"/>
      <c r="B20" s="7" t="s">
        <v>215</v>
      </c>
      <c r="C20" s="7"/>
      <c r="D20" s="7"/>
      <c r="E20" s="7"/>
      <c r="F20" s="7"/>
      <c r="G20" s="7"/>
      <c r="H20" s="7"/>
      <c r="I20" s="7"/>
      <c r="J20" s="7"/>
      <c r="K20" s="7"/>
      <c r="L20" s="9" t="s">
        <v>216</v>
      </c>
      <c r="M20" s="30" t="s">
        <v>128</v>
      </c>
      <c r="N20" s="30" t="s">
        <v>128</v>
      </c>
      <c r="O20" s="30" t="s">
        <v>128</v>
      </c>
      <c r="P20" s="30" t="s">
        <v>128</v>
      </c>
      <c r="Q20" s="30" t="s">
        <v>128</v>
      </c>
      <c r="R20" s="30" t="s">
        <v>128</v>
      </c>
      <c r="S20" s="30" t="s">
        <v>128</v>
      </c>
      <c r="T20" s="30" t="s">
        <v>128</v>
      </c>
      <c r="U20" s="30" t="s">
        <v>128</v>
      </c>
      <c r="V20" s="32">
        <v>11.6</v>
      </c>
    </row>
    <row r="21" spans="1:22" ht="16.5" customHeight="1" x14ac:dyDescent="0.25">
      <c r="A21" s="7"/>
      <c r="B21" s="7" t="s">
        <v>180</v>
      </c>
      <c r="C21" s="7"/>
      <c r="D21" s="7"/>
      <c r="E21" s="7"/>
      <c r="F21" s="7"/>
      <c r="G21" s="7"/>
      <c r="H21" s="7"/>
      <c r="I21" s="7"/>
      <c r="J21" s="7"/>
      <c r="K21" s="7"/>
      <c r="L21" s="9" t="s">
        <v>216</v>
      </c>
      <c r="M21" s="32">
        <v>23.3</v>
      </c>
      <c r="N21" s="32">
        <v>23.2</v>
      </c>
      <c r="O21" s="32">
        <v>27.1</v>
      </c>
      <c r="P21" s="32">
        <v>16</v>
      </c>
      <c r="Q21" s="32">
        <v>20.3</v>
      </c>
      <c r="R21" s="32">
        <v>27.7</v>
      </c>
      <c r="S21" s="31">
        <v>5.4</v>
      </c>
      <c r="T21" s="32">
        <v>21.9</v>
      </c>
      <c r="U21" s="32">
        <v>22.4</v>
      </c>
      <c r="V21" s="32">
        <v>19.8</v>
      </c>
    </row>
    <row r="22" spans="1:22" ht="16.5" customHeight="1" x14ac:dyDescent="0.25">
      <c r="A22" s="7"/>
      <c r="B22" s="7" t="s">
        <v>181</v>
      </c>
      <c r="C22" s="7"/>
      <c r="D22" s="7"/>
      <c r="E22" s="7"/>
      <c r="F22" s="7"/>
      <c r="G22" s="7"/>
      <c r="H22" s="7"/>
      <c r="I22" s="7"/>
      <c r="J22" s="7"/>
      <c r="K22" s="7"/>
      <c r="L22" s="9" t="s">
        <v>216</v>
      </c>
      <c r="M22" s="32">
        <v>76.7</v>
      </c>
      <c r="N22" s="32">
        <v>76.8</v>
      </c>
      <c r="O22" s="32">
        <v>72.900000000000006</v>
      </c>
      <c r="P22" s="32">
        <v>84</v>
      </c>
      <c r="Q22" s="32">
        <v>79.7</v>
      </c>
      <c r="R22" s="32">
        <v>72.3</v>
      </c>
      <c r="S22" s="32">
        <v>94.6</v>
      </c>
      <c r="T22" s="32">
        <v>78.099999999999994</v>
      </c>
      <c r="U22" s="32">
        <v>77.599999999999994</v>
      </c>
      <c r="V22" s="32">
        <v>68.599999999999994</v>
      </c>
    </row>
    <row r="23" spans="1:22" ht="16.5" customHeight="1" x14ac:dyDescent="0.25">
      <c r="A23" s="7" t="s">
        <v>124</v>
      </c>
      <c r="B23" s="7"/>
      <c r="C23" s="7"/>
      <c r="D23" s="7"/>
      <c r="E23" s="7"/>
      <c r="F23" s="7"/>
      <c r="G23" s="7"/>
      <c r="H23" s="7"/>
      <c r="I23" s="7"/>
      <c r="J23" s="7"/>
      <c r="K23" s="7"/>
      <c r="L23" s="9"/>
      <c r="M23" s="10"/>
      <c r="N23" s="10"/>
      <c r="O23" s="10"/>
      <c r="P23" s="10"/>
      <c r="Q23" s="10"/>
      <c r="R23" s="10"/>
      <c r="S23" s="10"/>
      <c r="T23" s="10"/>
      <c r="U23" s="10"/>
      <c r="V23" s="10"/>
    </row>
    <row r="24" spans="1:22" ht="16.5" customHeight="1" x14ac:dyDescent="0.25">
      <c r="A24" s="7"/>
      <c r="B24" s="7" t="s">
        <v>215</v>
      </c>
      <c r="C24" s="7"/>
      <c r="D24" s="7"/>
      <c r="E24" s="7"/>
      <c r="F24" s="7"/>
      <c r="G24" s="7"/>
      <c r="H24" s="7"/>
      <c r="I24" s="7"/>
      <c r="J24" s="7"/>
      <c r="K24" s="7"/>
      <c r="L24" s="9" t="s">
        <v>216</v>
      </c>
      <c r="M24" s="30" t="s">
        <v>128</v>
      </c>
      <c r="N24" s="30" t="s">
        <v>128</v>
      </c>
      <c r="O24" s="30" t="s">
        <v>128</v>
      </c>
      <c r="P24" s="30" t="s">
        <v>128</v>
      </c>
      <c r="Q24" s="30" t="s">
        <v>128</v>
      </c>
      <c r="R24" s="30" t="s">
        <v>128</v>
      </c>
      <c r="S24" s="30" t="s">
        <v>128</v>
      </c>
      <c r="T24" s="30" t="s">
        <v>128</v>
      </c>
      <c r="U24" s="30" t="s">
        <v>128</v>
      </c>
      <c r="V24" s="32">
        <v>11</v>
      </c>
    </row>
    <row r="25" spans="1:22" ht="16.5" customHeight="1" x14ac:dyDescent="0.25">
      <c r="A25" s="7"/>
      <c r="B25" s="7" t="s">
        <v>180</v>
      </c>
      <c r="C25" s="7"/>
      <c r="D25" s="7"/>
      <c r="E25" s="7"/>
      <c r="F25" s="7"/>
      <c r="G25" s="7"/>
      <c r="H25" s="7"/>
      <c r="I25" s="7"/>
      <c r="J25" s="7"/>
      <c r="K25" s="7"/>
      <c r="L25" s="9" t="s">
        <v>216</v>
      </c>
      <c r="M25" s="32">
        <v>18.600000000000001</v>
      </c>
      <c r="N25" s="32">
        <v>19.899999999999999</v>
      </c>
      <c r="O25" s="32">
        <v>26.7</v>
      </c>
      <c r="P25" s="32">
        <v>16.2</v>
      </c>
      <c r="Q25" s="32">
        <v>21.3</v>
      </c>
      <c r="R25" s="32">
        <v>18.3</v>
      </c>
      <c r="S25" s="32">
        <v>31.3</v>
      </c>
      <c r="T25" s="32">
        <v>17.399999999999999</v>
      </c>
      <c r="U25" s="32">
        <v>20.399999999999999</v>
      </c>
      <c r="V25" s="32">
        <v>18.2</v>
      </c>
    </row>
    <row r="26" spans="1:22" ht="16.5" customHeight="1" x14ac:dyDescent="0.25">
      <c r="A26" s="7"/>
      <c r="B26" s="7" t="s">
        <v>181</v>
      </c>
      <c r="C26" s="7"/>
      <c r="D26" s="7"/>
      <c r="E26" s="7"/>
      <c r="F26" s="7"/>
      <c r="G26" s="7"/>
      <c r="H26" s="7"/>
      <c r="I26" s="7"/>
      <c r="J26" s="7"/>
      <c r="K26" s="7"/>
      <c r="L26" s="9" t="s">
        <v>216</v>
      </c>
      <c r="M26" s="32">
        <v>81.400000000000006</v>
      </c>
      <c r="N26" s="32">
        <v>80.099999999999994</v>
      </c>
      <c r="O26" s="32">
        <v>73.3</v>
      </c>
      <c r="P26" s="32">
        <v>83.8</v>
      </c>
      <c r="Q26" s="32">
        <v>78.7</v>
      </c>
      <c r="R26" s="32">
        <v>81.7</v>
      </c>
      <c r="S26" s="32">
        <v>68.7</v>
      </c>
      <c r="T26" s="32">
        <v>82.6</v>
      </c>
      <c r="U26" s="32">
        <v>79.599999999999994</v>
      </c>
      <c r="V26" s="32">
        <v>70.8</v>
      </c>
    </row>
    <row r="27" spans="1:22" ht="16.5" customHeight="1" x14ac:dyDescent="0.25">
      <c r="A27" s="7" t="s">
        <v>125</v>
      </c>
      <c r="B27" s="7"/>
      <c r="C27" s="7"/>
      <c r="D27" s="7"/>
      <c r="E27" s="7"/>
      <c r="F27" s="7"/>
      <c r="G27" s="7"/>
      <c r="H27" s="7"/>
      <c r="I27" s="7"/>
      <c r="J27" s="7"/>
      <c r="K27" s="7"/>
      <c r="L27" s="9"/>
      <c r="M27" s="10"/>
      <c r="N27" s="10"/>
      <c r="O27" s="10"/>
      <c r="P27" s="10"/>
      <c r="Q27" s="10"/>
      <c r="R27" s="10"/>
      <c r="S27" s="10"/>
      <c r="T27" s="10"/>
      <c r="U27" s="10"/>
      <c r="V27" s="10"/>
    </row>
    <row r="28" spans="1:22" ht="16.5" customHeight="1" x14ac:dyDescent="0.25">
      <c r="A28" s="7"/>
      <c r="B28" s="7" t="s">
        <v>215</v>
      </c>
      <c r="C28" s="7"/>
      <c r="D28" s="7"/>
      <c r="E28" s="7"/>
      <c r="F28" s="7"/>
      <c r="G28" s="7"/>
      <c r="H28" s="7"/>
      <c r="I28" s="7"/>
      <c r="J28" s="7"/>
      <c r="K28" s="7"/>
      <c r="L28" s="9" t="s">
        <v>216</v>
      </c>
      <c r="M28" s="30" t="s">
        <v>128</v>
      </c>
      <c r="N28" s="30" t="s">
        <v>128</v>
      </c>
      <c r="O28" s="30" t="s">
        <v>128</v>
      </c>
      <c r="P28" s="30" t="s">
        <v>128</v>
      </c>
      <c r="Q28" s="30" t="s">
        <v>128</v>
      </c>
      <c r="R28" s="30" t="s">
        <v>128</v>
      </c>
      <c r="S28" s="30" t="s">
        <v>128</v>
      </c>
      <c r="T28" s="30" t="s">
        <v>128</v>
      </c>
      <c r="U28" s="30" t="s">
        <v>128</v>
      </c>
      <c r="V28" s="32">
        <v>11.6</v>
      </c>
    </row>
    <row r="29" spans="1:22" ht="16.5" customHeight="1" x14ac:dyDescent="0.25">
      <c r="A29" s="7"/>
      <c r="B29" s="7" t="s">
        <v>180</v>
      </c>
      <c r="C29" s="7"/>
      <c r="D29" s="7"/>
      <c r="E29" s="7"/>
      <c r="F29" s="7"/>
      <c r="G29" s="7"/>
      <c r="H29" s="7"/>
      <c r="I29" s="7"/>
      <c r="J29" s="7"/>
      <c r="K29" s="7"/>
      <c r="L29" s="9" t="s">
        <v>216</v>
      </c>
      <c r="M29" s="32">
        <v>19.100000000000001</v>
      </c>
      <c r="N29" s="32">
        <v>20.3</v>
      </c>
      <c r="O29" s="32">
        <v>27.4</v>
      </c>
      <c r="P29" s="32">
        <v>17.399999999999999</v>
      </c>
      <c r="Q29" s="32">
        <v>16.899999999999999</v>
      </c>
      <c r="R29" s="32">
        <v>18.100000000000001</v>
      </c>
      <c r="S29" s="32">
        <v>26.7</v>
      </c>
      <c r="T29" s="32">
        <v>16.399999999999999</v>
      </c>
      <c r="U29" s="32">
        <v>20.5</v>
      </c>
      <c r="V29" s="32">
        <v>18.100000000000001</v>
      </c>
    </row>
    <row r="30" spans="1:22" ht="16.5" customHeight="1" x14ac:dyDescent="0.25">
      <c r="A30" s="7"/>
      <c r="B30" s="7" t="s">
        <v>181</v>
      </c>
      <c r="C30" s="7"/>
      <c r="D30" s="7"/>
      <c r="E30" s="7"/>
      <c r="F30" s="7"/>
      <c r="G30" s="7"/>
      <c r="H30" s="7"/>
      <c r="I30" s="7"/>
      <c r="J30" s="7"/>
      <c r="K30" s="7"/>
      <c r="L30" s="9" t="s">
        <v>216</v>
      </c>
      <c r="M30" s="32">
        <v>80.900000000000006</v>
      </c>
      <c r="N30" s="32">
        <v>79.7</v>
      </c>
      <c r="O30" s="32">
        <v>72.599999999999994</v>
      </c>
      <c r="P30" s="32">
        <v>82.6</v>
      </c>
      <c r="Q30" s="32">
        <v>83.1</v>
      </c>
      <c r="R30" s="32">
        <v>81.900000000000006</v>
      </c>
      <c r="S30" s="32">
        <v>73.3</v>
      </c>
      <c r="T30" s="32">
        <v>83.6</v>
      </c>
      <c r="U30" s="32">
        <v>79.5</v>
      </c>
      <c r="V30" s="32">
        <v>70.3</v>
      </c>
    </row>
    <row r="31" spans="1:22" ht="16.5" customHeight="1" x14ac:dyDescent="0.25">
      <c r="A31" s="7" t="s">
        <v>126</v>
      </c>
      <c r="B31" s="7"/>
      <c r="C31" s="7"/>
      <c r="D31" s="7"/>
      <c r="E31" s="7"/>
      <c r="F31" s="7"/>
      <c r="G31" s="7"/>
      <c r="H31" s="7"/>
      <c r="I31" s="7"/>
      <c r="J31" s="7"/>
      <c r="K31" s="7"/>
      <c r="L31" s="9"/>
      <c r="M31" s="10"/>
      <c r="N31" s="10"/>
      <c r="O31" s="10"/>
      <c r="P31" s="10"/>
      <c r="Q31" s="10"/>
      <c r="R31" s="10"/>
      <c r="S31" s="10"/>
      <c r="T31" s="10"/>
      <c r="U31" s="10"/>
      <c r="V31" s="10"/>
    </row>
    <row r="32" spans="1:22" ht="16.5" customHeight="1" x14ac:dyDescent="0.25">
      <c r="A32" s="7"/>
      <c r="B32" s="7" t="s">
        <v>215</v>
      </c>
      <c r="C32" s="7"/>
      <c r="D32" s="7"/>
      <c r="E32" s="7"/>
      <c r="F32" s="7"/>
      <c r="G32" s="7"/>
      <c r="H32" s="7"/>
      <c r="I32" s="7"/>
      <c r="J32" s="7"/>
      <c r="K32" s="7"/>
      <c r="L32" s="9" t="s">
        <v>216</v>
      </c>
      <c r="M32" s="30" t="s">
        <v>128</v>
      </c>
      <c r="N32" s="30" t="s">
        <v>128</v>
      </c>
      <c r="O32" s="30" t="s">
        <v>128</v>
      </c>
      <c r="P32" s="30" t="s">
        <v>128</v>
      </c>
      <c r="Q32" s="30" t="s">
        <v>128</v>
      </c>
      <c r="R32" s="30" t="s">
        <v>128</v>
      </c>
      <c r="S32" s="30" t="s">
        <v>128</v>
      </c>
      <c r="T32" s="30" t="s">
        <v>128</v>
      </c>
      <c r="U32" s="30" t="s">
        <v>128</v>
      </c>
      <c r="V32" s="32">
        <v>11.9</v>
      </c>
    </row>
    <row r="33" spans="1:22" ht="16.5" customHeight="1" x14ac:dyDescent="0.25">
      <c r="A33" s="7"/>
      <c r="B33" s="7" t="s">
        <v>180</v>
      </c>
      <c r="C33" s="7"/>
      <c r="D33" s="7"/>
      <c r="E33" s="7"/>
      <c r="F33" s="7"/>
      <c r="G33" s="7"/>
      <c r="H33" s="7"/>
      <c r="I33" s="7"/>
      <c r="J33" s="7"/>
      <c r="K33" s="7"/>
      <c r="L33" s="9" t="s">
        <v>216</v>
      </c>
      <c r="M33" s="32">
        <v>19.8</v>
      </c>
      <c r="N33" s="32">
        <v>20.399999999999999</v>
      </c>
      <c r="O33" s="32">
        <v>23.8</v>
      </c>
      <c r="P33" s="32">
        <v>18.399999999999999</v>
      </c>
      <c r="Q33" s="32">
        <v>17.600000000000001</v>
      </c>
      <c r="R33" s="32">
        <v>17.100000000000001</v>
      </c>
      <c r="S33" s="32">
        <v>27.5</v>
      </c>
      <c r="T33" s="32">
        <v>16.5</v>
      </c>
      <c r="U33" s="32">
        <v>20.3</v>
      </c>
      <c r="V33" s="32">
        <v>17.899999999999999</v>
      </c>
    </row>
    <row r="34" spans="1:22" ht="16.5" customHeight="1" x14ac:dyDescent="0.25">
      <c r="A34" s="7"/>
      <c r="B34" s="7" t="s">
        <v>181</v>
      </c>
      <c r="C34" s="7"/>
      <c r="D34" s="7"/>
      <c r="E34" s="7"/>
      <c r="F34" s="7"/>
      <c r="G34" s="7"/>
      <c r="H34" s="7"/>
      <c r="I34" s="7"/>
      <c r="J34" s="7"/>
      <c r="K34" s="7"/>
      <c r="L34" s="9" t="s">
        <v>216</v>
      </c>
      <c r="M34" s="32">
        <v>80.2</v>
      </c>
      <c r="N34" s="32">
        <v>79.599999999999994</v>
      </c>
      <c r="O34" s="32">
        <v>76.2</v>
      </c>
      <c r="P34" s="32">
        <v>81.599999999999994</v>
      </c>
      <c r="Q34" s="32">
        <v>82.4</v>
      </c>
      <c r="R34" s="32">
        <v>82.9</v>
      </c>
      <c r="S34" s="32">
        <v>72.5</v>
      </c>
      <c r="T34" s="32">
        <v>83.5</v>
      </c>
      <c r="U34" s="32">
        <v>79.7</v>
      </c>
      <c r="V34" s="32">
        <v>70.2</v>
      </c>
    </row>
    <row r="35" spans="1:22" ht="16.5" customHeight="1" x14ac:dyDescent="0.25">
      <c r="A35" s="7" t="s">
        <v>118</v>
      </c>
      <c r="B35" s="7"/>
      <c r="C35" s="7"/>
      <c r="D35" s="7"/>
      <c r="E35" s="7"/>
      <c r="F35" s="7"/>
      <c r="G35" s="7"/>
      <c r="H35" s="7"/>
      <c r="I35" s="7"/>
      <c r="J35" s="7"/>
      <c r="K35" s="7"/>
      <c r="L35" s="9"/>
      <c r="M35" s="10"/>
      <c r="N35" s="10"/>
      <c r="O35" s="10"/>
      <c r="P35" s="10"/>
      <c r="Q35" s="10"/>
      <c r="R35" s="10"/>
      <c r="S35" s="10"/>
      <c r="T35" s="10"/>
      <c r="U35" s="10"/>
      <c r="V35" s="10"/>
    </row>
    <row r="36" spans="1:22" ht="16.5" customHeight="1" x14ac:dyDescent="0.25">
      <c r="A36" s="7"/>
      <c r="B36" s="7" t="s">
        <v>215</v>
      </c>
      <c r="C36" s="7"/>
      <c r="D36" s="7"/>
      <c r="E36" s="7"/>
      <c r="F36" s="7"/>
      <c r="G36" s="7"/>
      <c r="H36" s="7"/>
      <c r="I36" s="7"/>
      <c r="J36" s="7"/>
      <c r="K36" s="7"/>
      <c r="L36" s="9" t="s">
        <v>216</v>
      </c>
      <c r="M36" s="30" t="s">
        <v>128</v>
      </c>
      <c r="N36" s="30" t="s">
        <v>128</v>
      </c>
      <c r="O36" s="30" t="s">
        <v>128</v>
      </c>
      <c r="P36" s="30" t="s">
        <v>128</v>
      </c>
      <c r="Q36" s="30" t="s">
        <v>128</v>
      </c>
      <c r="R36" s="30" t="s">
        <v>128</v>
      </c>
      <c r="S36" s="30" t="s">
        <v>128</v>
      </c>
      <c r="T36" s="30" t="s">
        <v>128</v>
      </c>
      <c r="U36" s="30" t="s">
        <v>128</v>
      </c>
      <c r="V36" s="32">
        <v>12.7</v>
      </c>
    </row>
    <row r="37" spans="1:22" ht="16.5" customHeight="1" x14ac:dyDescent="0.25">
      <c r="A37" s="7"/>
      <c r="B37" s="7" t="s">
        <v>180</v>
      </c>
      <c r="C37" s="7"/>
      <c r="D37" s="7"/>
      <c r="E37" s="7"/>
      <c r="F37" s="7"/>
      <c r="G37" s="7"/>
      <c r="H37" s="7"/>
      <c r="I37" s="7"/>
      <c r="J37" s="7"/>
      <c r="K37" s="7"/>
      <c r="L37" s="9" t="s">
        <v>216</v>
      </c>
      <c r="M37" s="32">
        <v>20</v>
      </c>
      <c r="N37" s="32">
        <v>20</v>
      </c>
      <c r="O37" s="32">
        <v>22.9</v>
      </c>
      <c r="P37" s="32">
        <v>17.7</v>
      </c>
      <c r="Q37" s="32">
        <v>22.2</v>
      </c>
      <c r="R37" s="32">
        <v>20.8</v>
      </c>
      <c r="S37" s="32">
        <v>21.3</v>
      </c>
      <c r="T37" s="32">
        <v>18.2</v>
      </c>
      <c r="U37" s="32">
        <v>20.399999999999999</v>
      </c>
      <c r="V37" s="32">
        <v>17.8</v>
      </c>
    </row>
    <row r="38" spans="1:22" ht="16.5" customHeight="1" x14ac:dyDescent="0.25">
      <c r="A38" s="7"/>
      <c r="B38" s="7" t="s">
        <v>181</v>
      </c>
      <c r="C38" s="7"/>
      <c r="D38" s="7"/>
      <c r="E38" s="7"/>
      <c r="F38" s="7"/>
      <c r="G38" s="7"/>
      <c r="H38" s="7"/>
      <c r="I38" s="7"/>
      <c r="J38" s="7"/>
      <c r="K38" s="7"/>
      <c r="L38" s="9" t="s">
        <v>216</v>
      </c>
      <c r="M38" s="32">
        <v>80</v>
      </c>
      <c r="N38" s="32">
        <v>80</v>
      </c>
      <c r="O38" s="32">
        <v>77.099999999999994</v>
      </c>
      <c r="P38" s="32">
        <v>82.3</v>
      </c>
      <c r="Q38" s="32">
        <v>77.8</v>
      </c>
      <c r="R38" s="32">
        <v>79.2</v>
      </c>
      <c r="S38" s="32">
        <v>78.7</v>
      </c>
      <c r="T38" s="32">
        <v>81.8</v>
      </c>
      <c r="U38" s="32">
        <v>79.599999999999994</v>
      </c>
      <c r="V38" s="32">
        <v>69.400000000000006</v>
      </c>
    </row>
    <row r="39" spans="1:22" ht="16.5" customHeight="1" x14ac:dyDescent="0.25">
      <c r="A39" s="7" t="s">
        <v>119</v>
      </c>
      <c r="B39" s="7"/>
      <c r="C39" s="7"/>
      <c r="D39" s="7"/>
      <c r="E39" s="7"/>
      <c r="F39" s="7"/>
      <c r="G39" s="7"/>
      <c r="H39" s="7"/>
      <c r="I39" s="7"/>
      <c r="J39" s="7"/>
      <c r="K39" s="7"/>
      <c r="L39" s="9"/>
      <c r="M39" s="10"/>
      <c r="N39" s="10"/>
      <c r="O39" s="10"/>
      <c r="P39" s="10"/>
      <c r="Q39" s="10"/>
      <c r="R39" s="10"/>
      <c r="S39" s="10"/>
      <c r="T39" s="10"/>
      <c r="U39" s="10"/>
      <c r="V39" s="10"/>
    </row>
    <row r="40" spans="1:22" ht="16.5" customHeight="1" x14ac:dyDescent="0.25">
      <c r="A40" s="7"/>
      <c r="B40" s="7" t="s">
        <v>215</v>
      </c>
      <c r="C40" s="7"/>
      <c r="D40" s="7"/>
      <c r="E40" s="7"/>
      <c r="F40" s="7"/>
      <c r="G40" s="7"/>
      <c r="H40" s="7"/>
      <c r="I40" s="7"/>
      <c r="J40" s="7"/>
      <c r="K40" s="7"/>
      <c r="L40" s="9" t="s">
        <v>216</v>
      </c>
      <c r="M40" s="30" t="s">
        <v>128</v>
      </c>
      <c r="N40" s="30" t="s">
        <v>128</v>
      </c>
      <c r="O40" s="30" t="s">
        <v>128</v>
      </c>
      <c r="P40" s="30" t="s">
        <v>128</v>
      </c>
      <c r="Q40" s="30" t="s">
        <v>128</v>
      </c>
      <c r="R40" s="30" t="s">
        <v>128</v>
      </c>
      <c r="S40" s="30" t="s">
        <v>128</v>
      </c>
      <c r="T40" s="30" t="s">
        <v>128</v>
      </c>
      <c r="U40" s="30" t="s">
        <v>128</v>
      </c>
      <c r="V40" s="32">
        <v>14.1</v>
      </c>
    </row>
    <row r="41" spans="1:22" ht="16.5" customHeight="1" x14ac:dyDescent="0.25">
      <c r="A41" s="7"/>
      <c r="B41" s="7" t="s">
        <v>180</v>
      </c>
      <c r="C41" s="7"/>
      <c r="D41" s="7"/>
      <c r="E41" s="7"/>
      <c r="F41" s="7"/>
      <c r="G41" s="7"/>
      <c r="H41" s="7"/>
      <c r="I41" s="7"/>
      <c r="J41" s="7"/>
      <c r="K41" s="7"/>
      <c r="L41" s="9" t="s">
        <v>216</v>
      </c>
      <c r="M41" s="32">
        <v>20.5</v>
      </c>
      <c r="N41" s="32">
        <v>18.899999999999999</v>
      </c>
      <c r="O41" s="32">
        <v>23.9</v>
      </c>
      <c r="P41" s="32">
        <v>16.8</v>
      </c>
      <c r="Q41" s="32">
        <v>25.6</v>
      </c>
      <c r="R41" s="32">
        <v>23.1</v>
      </c>
      <c r="S41" s="32">
        <v>19.2</v>
      </c>
      <c r="T41" s="32">
        <v>19.600000000000001</v>
      </c>
      <c r="U41" s="32">
        <v>20.7</v>
      </c>
      <c r="V41" s="32">
        <v>17.8</v>
      </c>
    </row>
    <row r="42" spans="1:22" ht="16.5" customHeight="1" x14ac:dyDescent="0.25">
      <c r="A42" s="14"/>
      <c r="B42" s="14" t="s">
        <v>181</v>
      </c>
      <c r="C42" s="14"/>
      <c r="D42" s="14"/>
      <c r="E42" s="14"/>
      <c r="F42" s="14"/>
      <c r="G42" s="14"/>
      <c r="H42" s="14"/>
      <c r="I42" s="14"/>
      <c r="J42" s="14"/>
      <c r="K42" s="14"/>
      <c r="L42" s="15" t="s">
        <v>216</v>
      </c>
      <c r="M42" s="33">
        <v>79.5</v>
      </c>
      <c r="N42" s="33">
        <v>81.099999999999994</v>
      </c>
      <c r="O42" s="33">
        <v>76.099999999999994</v>
      </c>
      <c r="P42" s="33">
        <v>83.2</v>
      </c>
      <c r="Q42" s="33">
        <v>74.400000000000006</v>
      </c>
      <c r="R42" s="33">
        <v>76.900000000000006</v>
      </c>
      <c r="S42" s="33">
        <v>80.8</v>
      </c>
      <c r="T42" s="33">
        <v>80.400000000000006</v>
      </c>
      <c r="U42" s="33">
        <v>79.3</v>
      </c>
      <c r="V42" s="33">
        <v>68.099999999999994</v>
      </c>
    </row>
    <row r="43" spans="1:22" ht="4.5" customHeight="1" x14ac:dyDescent="0.25">
      <c r="A43" s="27"/>
      <c r="B43" s="27"/>
      <c r="C43" s="2"/>
      <c r="D43" s="2"/>
      <c r="E43" s="2"/>
      <c r="F43" s="2"/>
      <c r="G43" s="2"/>
      <c r="H43" s="2"/>
      <c r="I43" s="2"/>
      <c r="J43" s="2"/>
      <c r="K43" s="2"/>
      <c r="L43" s="2"/>
      <c r="M43" s="2"/>
      <c r="N43" s="2"/>
      <c r="O43" s="2"/>
      <c r="P43" s="2"/>
      <c r="Q43" s="2"/>
      <c r="R43" s="2"/>
      <c r="S43" s="2"/>
      <c r="T43" s="2"/>
      <c r="U43" s="2"/>
      <c r="V43" s="2"/>
    </row>
    <row r="44" spans="1:22" ht="16.5" customHeight="1" x14ac:dyDescent="0.25">
      <c r="A44" s="27"/>
      <c r="B44" s="27"/>
      <c r="C44" s="67" t="s">
        <v>138</v>
      </c>
      <c r="D44" s="67"/>
      <c r="E44" s="67"/>
      <c r="F44" s="67"/>
      <c r="G44" s="67"/>
      <c r="H44" s="67"/>
      <c r="I44" s="67"/>
      <c r="J44" s="67"/>
      <c r="K44" s="67"/>
      <c r="L44" s="67"/>
      <c r="M44" s="67"/>
      <c r="N44" s="67"/>
      <c r="O44" s="67"/>
      <c r="P44" s="67"/>
      <c r="Q44" s="67"/>
      <c r="R44" s="67"/>
      <c r="S44" s="67"/>
      <c r="T44" s="67"/>
      <c r="U44" s="67"/>
      <c r="V44" s="67"/>
    </row>
    <row r="45" spans="1:22" ht="4.5" customHeight="1" x14ac:dyDescent="0.25">
      <c r="A45" s="27"/>
      <c r="B45" s="27"/>
      <c r="C45" s="2"/>
      <c r="D45" s="2"/>
      <c r="E45" s="2"/>
      <c r="F45" s="2"/>
      <c r="G45" s="2"/>
      <c r="H45" s="2"/>
      <c r="I45" s="2"/>
      <c r="J45" s="2"/>
      <c r="K45" s="2"/>
      <c r="L45" s="2"/>
      <c r="M45" s="2"/>
      <c r="N45" s="2"/>
      <c r="O45" s="2"/>
      <c r="P45" s="2"/>
      <c r="Q45" s="2"/>
      <c r="R45" s="2"/>
      <c r="S45" s="2"/>
      <c r="T45" s="2"/>
      <c r="U45" s="2"/>
      <c r="V45" s="2"/>
    </row>
    <row r="46" spans="1:22" ht="29.4" customHeight="1" x14ac:dyDescent="0.25">
      <c r="A46" s="27" t="s">
        <v>139</v>
      </c>
      <c r="B46" s="27"/>
      <c r="C46" s="67" t="s">
        <v>140</v>
      </c>
      <c r="D46" s="67"/>
      <c r="E46" s="67"/>
      <c r="F46" s="67"/>
      <c r="G46" s="67"/>
      <c r="H46" s="67"/>
      <c r="I46" s="67"/>
      <c r="J46" s="67"/>
      <c r="K46" s="67"/>
      <c r="L46" s="67"/>
      <c r="M46" s="67"/>
      <c r="N46" s="67"/>
      <c r="O46" s="67"/>
      <c r="P46" s="67"/>
      <c r="Q46" s="67"/>
      <c r="R46" s="67"/>
      <c r="S46" s="67"/>
      <c r="T46" s="67"/>
      <c r="U46" s="67"/>
      <c r="V46" s="67"/>
    </row>
    <row r="47" spans="1:22" ht="16.5" customHeight="1" x14ac:dyDescent="0.25">
      <c r="A47" s="27" t="s">
        <v>141</v>
      </c>
      <c r="B47" s="27"/>
      <c r="C47" s="67" t="s">
        <v>217</v>
      </c>
      <c r="D47" s="67"/>
      <c r="E47" s="67"/>
      <c r="F47" s="67"/>
      <c r="G47" s="67"/>
      <c r="H47" s="67"/>
      <c r="I47" s="67"/>
      <c r="J47" s="67"/>
      <c r="K47" s="67"/>
      <c r="L47" s="67"/>
      <c r="M47" s="67"/>
      <c r="N47" s="67"/>
      <c r="O47" s="67"/>
      <c r="P47" s="67"/>
      <c r="Q47" s="67"/>
      <c r="R47" s="67"/>
      <c r="S47" s="67"/>
      <c r="T47" s="67"/>
      <c r="U47" s="67"/>
      <c r="V47" s="67"/>
    </row>
    <row r="48" spans="1:22" ht="4.5" customHeight="1" x14ac:dyDescent="0.25"/>
    <row r="49" spans="1:22" ht="55.2" customHeight="1" x14ac:dyDescent="0.25">
      <c r="A49" s="28" t="s">
        <v>167</v>
      </c>
      <c r="B49" s="27"/>
      <c r="C49" s="27"/>
      <c r="D49" s="27"/>
      <c r="E49" s="67" t="s">
        <v>202</v>
      </c>
      <c r="F49" s="67"/>
      <c r="G49" s="67"/>
      <c r="H49" s="67"/>
      <c r="I49" s="67"/>
      <c r="J49" s="67"/>
      <c r="K49" s="67"/>
      <c r="L49" s="67"/>
      <c r="M49" s="67"/>
      <c r="N49" s="67"/>
      <c r="O49" s="67"/>
      <c r="P49" s="67"/>
      <c r="Q49" s="67"/>
      <c r="R49" s="67"/>
      <c r="S49" s="67"/>
      <c r="T49" s="67"/>
      <c r="U49" s="67"/>
      <c r="V49" s="67"/>
    </row>
  </sheetData>
  <mergeCells count="5">
    <mergeCell ref="K1:V1"/>
    <mergeCell ref="C44:V44"/>
    <mergeCell ref="C46:V46"/>
    <mergeCell ref="C47:V47"/>
    <mergeCell ref="E49:V49"/>
  </mergeCells>
  <pageMargins left="0.7" right="0.7" top="0.75" bottom="0.75" header="0.3" footer="0.3"/>
  <pageSetup paperSize="9" fitToHeight="0" orientation="landscape" horizontalDpi="300" verticalDpi="300"/>
  <headerFooter scaleWithDoc="0" alignWithMargins="0">
    <oddHeader>&amp;C&amp;"Arial"&amp;8TABLE 15A.3</oddHeader>
    <oddFooter>&amp;L&amp;"Arial"&amp;8REPORT ON
GOVERNMENT
SERVICES 2022&amp;R&amp;"Arial"&amp;8SERVICES FOR PEOPLE
WITH DISABILITY
PAGE &amp;B&amp;P&amp;B</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U106"/>
  <sheetViews>
    <sheetView showGridLines="0" workbookViewId="0"/>
  </sheetViews>
  <sheetFormatPr defaultRowHeight="13.2" x14ac:dyDescent="0.25"/>
  <cols>
    <col min="1" max="10" width="1.6640625" customWidth="1"/>
    <col min="11" max="11" width="36" customWidth="1"/>
    <col min="12" max="12" width="5.44140625" customWidth="1"/>
    <col min="13" max="21" width="8" customWidth="1"/>
  </cols>
  <sheetData>
    <row r="1" spans="1:21" ht="33.9" customHeight="1" x14ac:dyDescent="0.25">
      <c r="A1" s="8" t="s">
        <v>669</v>
      </c>
      <c r="B1" s="8"/>
      <c r="C1" s="8"/>
      <c r="D1" s="8"/>
      <c r="E1" s="8"/>
      <c r="F1" s="8"/>
      <c r="G1" s="8"/>
      <c r="H1" s="8"/>
      <c r="I1" s="8"/>
      <c r="J1" s="8"/>
      <c r="K1" s="72" t="s">
        <v>670</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249</v>
      </c>
      <c r="Q2" s="13" t="s">
        <v>293</v>
      </c>
      <c r="R2" s="13" t="s">
        <v>294</v>
      </c>
      <c r="S2" s="13" t="s">
        <v>99</v>
      </c>
      <c r="T2" s="13" t="s">
        <v>100</v>
      </c>
      <c r="U2" s="13" t="s">
        <v>103</v>
      </c>
    </row>
    <row r="3" spans="1:21" ht="16.5" customHeight="1" x14ac:dyDescent="0.25">
      <c r="A3" s="7" t="s">
        <v>671</v>
      </c>
      <c r="B3" s="7"/>
      <c r="C3" s="7"/>
      <c r="D3" s="7"/>
      <c r="E3" s="7"/>
      <c r="F3" s="7"/>
      <c r="G3" s="7"/>
      <c r="H3" s="7"/>
      <c r="I3" s="7"/>
      <c r="J3" s="7"/>
      <c r="K3" s="7"/>
      <c r="L3" s="9"/>
      <c r="M3" s="10"/>
      <c r="N3" s="10"/>
      <c r="O3" s="10"/>
      <c r="P3" s="10"/>
      <c r="Q3" s="10"/>
      <c r="R3" s="10"/>
      <c r="S3" s="10"/>
      <c r="T3" s="10"/>
      <c r="U3" s="10"/>
    </row>
    <row r="4" spans="1:21" ht="16.5" customHeight="1" x14ac:dyDescent="0.25">
      <c r="A4" s="7"/>
      <c r="B4" s="7" t="s">
        <v>672</v>
      </c>
      <c r="C4" s="7"/>
      <c r="D4" s="7"/>
      <c r="E4" s="7"/>
      <c r="F4" s="7"/>
      <c r="G4" s="7"/>
      <c r="H4" s="7"/>
      <c r="I4" s="7"/>
      <c r="J4" s="7"/>
      <c r="K4" s="7"/>
      <c r="L4" s="9"/>
      <c r="M4" s="10"/>
      <c r="N4" s="10"/>
      <c r="O4" s="10"/>
      <c r="P4" s="10"/>
      <c r="Q4" s="10"/>
      <c r="R4" s="10"/>
      <c r="S4" s="10"/>
      <c r="T4" s="10"/>
      <c r="U4" s="10"/>
    </row>
    <row r="5" spans="1:21" ht="16.5" customHeight="1" x14ac:dyDescent="0.25">
      <c r="A5" s="7"/>
      <c r="B5" s="7"/>
      <c r="C5" s="7" t="s">
        <v>673</v>
      </c>
      <c r="D5" s="7"/>
      <c r="E5" s="7"/>
      <c r="F5" s="7"/>
      <c r="G5" s="7"/>
      <c r="H5" s="7"/>
      <c r="I5" s="7"/>
      <c r="J5" s="7"/>
      <c r="K5" s="7"/>
      <c r="L5" s="9"/>
      <c r="M5" s="10"/>
      <c r="N5" s="10"/>
      <c r="O5" s="10"/>
      <c r="P5" s="10"/>
      <c r="Q5" s="10"/>
      <c r="R5" s="10"/>
      <c r="S5" s="10"/>
      <c r="T5" s="10"/>
      <c r="U5" s="10"/>
    </row>
    <row r="6" spans="1:21" ht="16.5" customHeight="1" x14ac:dyDescent="0.25">
      <c r="A6" s="7"/>
      <c r="B6" s="7"/>
      <c r="C6" s="7"/>
      <c r="D6" s="7" t="s">
        <v>674</v>
      </c>
      <c r="E6" s="7"/>
      <c r="F6" s="7"/>
      <c r="G6" s="7"/>
      <c r="H6" s="7"/>
      <c r="I6" s="7"/>
      <c r="J6" s="7"/>
      <c r="K6" s="7"/>
      <c r="L6" s="9" t="s">
        <v>216</v>
      </c>
      <c r="M6" s="32">
        <v>69.3</v>
      </c>
      <c r="N6" s="32">
        <v>70.7</v>
      </c>
      <c r="O6" s="32">
        <v>69.400000000000006</v>
      </c>
      <c r="P6" s="32">
        <v>57.4</v>
      </c>
      <c r="Q6" s="32">
        <v>71.599999999999994</v>
      </c>
      <c r="R6" s="32">
        <v>70.8</v>
      </c>
      <c r="S6" s="32">
        <v>69.5</v>
      </c>
      <c r="T6" s="32">
        <v>64.599999999999994</v>
      </c>
      <c r="U6" s="32">
        <v>69.400000000000006</v>
      </c>
    </row>
    <row r="7" spans="1:21" ht="16.5" customHeight="1" x14ac:dyDescent="0.25">
      <c r="A7" s="7"/>
      <c r="B7" s="7" t="s">
        <v>675</v>
      </c>
      <c r="C7" s="7"/>
      <c r="D7" s="7"/>
      <c r="E7" s="7"/>
      <c r="F7" s="7"/>
      <c r="G7" s="7"/>
      <c r="H7" s="7"/>
      <c r="I7" s="7"/>
      <c r="J7" s="7"/>
      <c r="K7" s="7"/>
      <c r="L7" s="9"/>
      <c r="M7" s="10"/>
      <c r="N7" s="10"/>
      <c r="O7" s="10"/>
      <c r="P7" s="10"/>
      <c r="Q7" s="10"/>
      <c r="R7" s="10"/>
      <c r="S7" s="10"/>
      <c r="T7" s="10"/>
      <c r="U7" s="10"/>
    </row>
    <row r="8" spans="1:21" ht="16.5" customHeight="1" x14ac:dyDescent="0.25">
      <c r="A8" s="7"/>
      <c r="B8" s="7"/>
      <c r="C8" s="7" t="s">
        <v>676</v>
      </c>
      <c r="D8" s="7"/>
      <c r="E8" s="7"/>
      <c r="F8" s="7"/>
      <c r="G8" s="7"/>
      <c r="H8" s="7"/>
      <c r="I8" s="7"/>
      <c r="J8" s="7"/>
      <c r="K8" s="7"/>
      <c r="L8" s="9"/>
      <c r="M8" s="10"/>
      <c r="N8" s="10"/>
      <c r="O8" s="10"/>
      <c r="P8" s="10"/>
      <c r="Q8" s="10"/>
      <c r="R8" s="10"/>
      <c r="S8" s="10"/>
      <c r="T8" s="10"/>
      <c r="U8" s="10"/>
    </row>
    <row r="9" spans="1:21" ht="16.5" customHeight="1" x14ac:dyDescent="0.25">
      <c r="A9" s="7"/>
      <c r="B9" s="7"/>
      <c r="C9" s="7"/>
      <c r="D9" s="7" t="s">
        <v>677</v>
      </c>
      <c r="E9" s="7"/>
      <c r="F9" s="7"/>
      <c r="G9" s="7"/>
      <c r="H9" s="7"/>
      <c r="I9" s="7"/>
      <c r="J9" s="7"/>
      <c r="K9" s="7"/>
      <c r="L9" s="9" t="s">
        <v>216</v>
      </c>
      <c r="M9" s="32">
        <v>67.3</v>
      </c>
      <c r="N9" s="32">
        <v>69.8</v>
      </c>
      <c r="O9" s="32">
        <v>71.7</v>
      </c>
      <c r="P9" s="32">
        <v>70</v>
      </c>
      <c r="Q9" s="32">
        <v>81.2</v>
      </c>
      <c r="R9" s="32">
        <v>76.5</v>
      </c>
      <c r="S9" s="32">
        <v>83.4</v>
      </c>
      <c r="T9" s="32">
        <v>70.7</v>
      </c>
      <c r="U9" s="32">
        <v>70.7</v>
      </c>
    </row>
    <row r="10" spans="1:21" ht="16.5" customHeight="1" x14ac:dyDescent="0.25">
      <c r="A10" s="7"/>
      <c r="B10" s="7" t="s">
        <v>678</v>
      </c>
      <c r="C10" s="7"/>
      <c r="D10" s="7"/>
      <c r="E10" s="7"/>
      <c r="F10" s="7"/>
      <c r="G10" s="7"/>
      <c r="H10" s="7"/>
      <c r="I10" s="7"/>
      <c r="J10" s="7"/>
      <c r="K10" s="7"/>
      <c r="L10" s="9"/>
      <c r="M10" s="10"/>
      <c r="N10" s="10"/>
      <c r="O10" s="10"/>
      <c r="P10" s="10"/>
      <c r="Q10" s="10"/>
      <c r="R10" s="10"/>
      <c r="S10" s="10"/>
      <c r="T10" s="10"/>
      <c r="U10" s="10"/>
    </row>
    <row r="11" spans="1:21" ht="16.5" customHeight="1" x14ac:dyDescent="0.25">
      <c r="A11" s="7"/>
      <c r="B11" s="7"/>
      <c r="C11" s="7" t="s">
        <v>676</v>
      </c>
      <c r="D11" s="7"/>
      <c r="E11" s="7"/>
      <c r="F11" s="7"/>
      <c r="G11" s="7"/>
      <c r="H11" s="7"/>
      <c r="I11" s="7"/>
      <c r="J11" s="7"/>
      <c r="K11" s="7"/>
      <c r="L11" s="9"/>
      <c r="M11" s="10"/>
      <c r="N11" s="10"/>
      <c r="O11" s="10"/>
      <c r="P11" s="10"/>
      <c r="Q11" s="10"/>
      <c r="R11" s="10"/>
      <c r="S11" s="10"/>
      <c r="T11" s="10"/>
      <c r="U11" s="10"/>
    </row>
    <row r="12" spans="1:21" ht="29.4" customHeight="1" x14ac:dyDescent="0.25">
      <c r="A12" s="7"/>
      <c r="B12" s="7"/>
      <c r="C12" s="7"/>
      <c r="D12" s="74" t="s">
        <v>679</v>
      </c>
      <c r="E12" s="74"/>
      <c r="F12" s="74"/>
      <c r="G12" s="74"/>
      <c r="H12" s="74"/>
      <c r="I12" s="74"/>
      <c r="J12" s="74"/>
      <c r="K12" s="74"/>
      <c r="L12" s="9" t="s">
        <v>216</v>
      </c>
      <c r="M12" s="32">
        <v>34.1</v>
      </c>
      <c r="N12" s="32">
        <v>28.4</v>
      </c>
      <c r="O12" s="32">
        <v>31.8</v>
      </c>
      <c r="P12" s="32">
        <v>35.5</v>
      </c>
      <c r="Q12" s="32">
        <v>40.6</v>
      </c>
      <c r="R12" s="32">
        <v>39.299999999999997</v>
      </c>
      <c r="S12" s="32">
        <v>36.6</v>
      </c>
      <c r="T12" s="32">
        <v>20.6</v>
      </c>
      <c r="U12" s="32">
        <v>32.799999999999997</v>
      </c>
    </row>
    <row r="13" spans="1:21" ht="16.5" customHeight="1" x14ac:dyDescent="0.25">
      <c r="A13" s="7"/>
      <c r="B13" s="7" t="s">
        <v>680</v>
      </c>
      <c r="C13" s="7"/>
      <c r="D13" s="7"/>
      <c r="E13" s="7"/>
      <c r="F13" s="7"/>
      <c r="G13" s="7"/>
      <c r="H13" s="7"/>
      <c r="I13" s="7"/>
      <c r="J13" s="7"/>
      <c r="K13" s="7"/>
      <c r="L13" s="9"/>
      <c r="M13" s="10"/>
      <c r="N13" s="10"/>
      <c r="O13" s="10"/>
      <c r="P13" s="10"/>
      <c r="Q13" s="10"/>
      <c r="R13" s="10"/>
      <c r="S13" s="10"/>
      <c r="T13" s="10"/>
      <c r="U13" s="10"/>
    </row>
    <row r="14" spans="1:21" ht="16.5" customHeight="1" x14ac:dyDescent="0.25">
      <c r="A14" s="7"/>
      <c r="B14" s="7"/>
      <c r="C14" s="7" t="s">
        <v>676</v>
      </c>
      <c r="D14" s="7"/>
      <c r="E14" s="7"/>
      <c r="F14" s="7"/>
      <c r="G14" s="7"/>
      <c r="H14" s="7"/>
      <c r="I14" s="7"/>
      <c r="J14" s="7"/>
      <c r="K14" s="7"/>
      <c r="L14" s="9"/>
      <c r="M14" s="10"/>
      <c r="N14" s="10"/>
      <c r="O14" s="10"/>
      <c r="P14" s="10"/>
      <c r="Q14" s="10"/>
      <c r="R14" s="10"/>
      <c r="S14" s="10"/>
      <c r="T14" s="10"/>
      <c r="U14" s="10"/>
    </row>
    <row r="15" spans="1:21" ht="16.5" customHeight="1" x14ac:dyDescent="0.25">
      <c r="A15" s="7"/>
      <c r="B15" s="7"/>
      <c r="C15" s="7"/>
      <c r="D15" s="7" t="s">
        <v>681</v>
      </c>
      <c r="E15" s="7"/>
      <c r="F15" s="7"/>
      <c r="G15" s="7"/>
      <c r="H15" s="7"/>
      <c r="I15" s="7"/>
      <c r="J15" s="7"/>
      <c r="K15" s="7"/>
      <c r="L15" s="9" t="s">
        <v>216</v>
      </c>
      <c r="M15" s="32">
        <v>53.5</v>
      </c>
      <c r="N15" s="32">
        <v>54.8</v>
      </c>
      <c r="O15" s="32">
        <v>54.2</v>
      </c>
      <c r="P15" s="32">
        <v>54.7</v>
      </c>
      <c r="Q15" s="32">
        <v>58.5</v>
      </c>
      <c r="R15" s="32">
        <v>57</v>
      </c>
      <c r="S15" s="32">
        <v>65.400000000000006</v>
      </c>
      <c r="T15" s="32">
        <v>45.4</v>
      </c>
      <c r="U15" s="32">
        <v>54.6</v>
      </c>
    </row>
    <row r="16" spans="1:21" ht="16.5" customHeight="1" x14ac:dyDescent="0.25">
      <c r="A16" s="7"/>
      <c r="B16" s="7"/>
      <c r="C16" s="7"/>
      <c r="D16" s="7" t="s">
        <v>682</v>
      </c>
      <c r="E16" s="7"/>
      <c r="F16" s="7"/>
      <c r="G16" s="7"/>
      <c r="H16" s="7"/>
      <c r="I16" s="7"/>
      <c r="J16" s="7"/>
      <c r="K16" s="7"/>
      <c r="L16" s="9" t="s">
        <v>216</v>
      </c>
      <c r="M16" s="32">
        <v>62.1</v>
      </c>
      <c r="N16" s="32">
        <v>63.2</v>
      </c>
      <c r="O16" s="32">
        <v>62.7</v>
      </c>
      <c r="P16" s="32">
        <v>63.5</v>
      </c>
      <c r="Q16" s="32">
        <v>67.8</v>
      </c>
      <c r="R16" s="32">
        <v>67.099999999999994</v>
      </c>
      <c r="S16" s="32">
        <v>73.5</v>
      </c>
      <c r="T16" s="32">
        <v>54.5</v>
      </c>
      <c r="U16" s="32">
        <v>63.3</v>
      </c>
    </row>
    <row r="17" spans="1:21" ht="29.4" customHeight="1" x14ac:dyDescent="0.25">
      <c r="A17" s="7"/>
      <c r="B17" s="7"/>
      <c r="C17" s="7"/>
      <c r="D17" s="74" t="s">
        <v>683</v>
      </c>
      <c r="E17" s="74"/>
      <c r="F17" s="74"/>
      <c r="G17" s="74"/>
      <c r="H17" s="74"/>
      <c r="I17" s="74"/>
      <c r="J17" s="74"/>
      <c r="K17" s="74"/>
      <c r="L17" s="9" t="s">
        <v>216</v>
      </c>
      <c r="M17" s="32">
        <v>25</v>
      </c>
      <c r="N17" s="32">
        <v>24.8</v>
      </c>
      <c r="O17" s="32">
        <v>23.8</v>
      </c>
      <c r="P17" s="32">
        <v>21</v>
      </c>
      <c r="Q17" s="32">
        <v>22.9</v>
      </c>
      <c r="R17" s="32">
        <v>30.9</v>
      </c>
      <c r="S17" s="32">
        <v>27.8</v>
      </c>
      <c r="T17" s="32">
        <v>16.2</v>
      </c>
      <c r="U17" s="32">
        <v>24.2</v>
      </c>
    </row>
    <row r="18" spans="1:21" ht="16.5" customHeight="1" x14ac:dyDescent="0.25">
      <c r="A18" s="7"/>
      <c r="B18" s="7"/>
      <c r="C18" s="7"/>
      <c r="D18" s="7" t="s">
        <v>684</v>
      </c>
      <c r="E18" s="7"/>
      <c r="F18" s="7"/>
      <c r="G18" s="7"/>
      <c r="H18" s="7"/>
      <c r="I18" s="7"/>
      <c r="J18" s="7"/>
      <c r="K18" s="7"/>
      <c r="L18" s="9" t="s">
        <v>216</v>
      </c>
      <c r="M18" s="32">
        <v>76.599999999999994</v>
      </c>
      <c r="N18" s="32">
        <v>79.7</v>
      </c>
      <c r="O18" s="32">
        <v>80.7</v>
      </c>
      <c r="P18" s="32">
        <v>67.3</v>
      </c>
      <c r="Q18" s="32">
        <v>76</v>
      </c>
      <c r="R18" s="32">
        <v>78.400000000000006</v>
      </c>
      <c r="S18" s="32">
        <v>71.400000000000006</v>
      </c>
      <c r="T18" s="32">
        <v>80.900000000000006</v>
      </c>
      <c r="U18" s="32">
        <v>77.400000000000006</v>
      </c>
    </row>
    <row r="19" spans="1:21" ht="16.5" customHeight="1" x14ac:dyDescent="0.25">
      <c r="A19" s="7"/>
      <c r="B19" s="7"/>
      <c r="C19" s="7" t="s">
        <v>673</v>
      </c>
      <c r="D19" s="7"/>
      <c r="E19" s="7"/>
      <c r="F19" s="7"/>
      <c r="G19" s="7"/>
      <c r="H19" s="7"/>
      <c r="I19" s="7"/>
      <c r="J19" s="7"/>
      <c r="K19" s="7"/>
      <c r="L19" s="9"/>
      <c r="M19" s="10"/>
      <c r="N19" s="10"/>
      <c r="O19" s="10"/>
      <c r="P19" s="10"/>
      <c r="Q19" s="10"/>
      <c r="R19" s="10"/>
      <c r="S19" s="10"/>
      <c r="T19" s="10"/>
      <c r="U19" s="10"/>
    </row>
    <row r="20" spans="1:21" ht="16.5" customHeight="1" x14ac:dyDescent="0.25">
      <c r="A20" s="7"/>
      <c r="B20" s="7"/>
      <c r="C20" s="7"/>
      <c r="D20" s="7" t="s">
        <v>685</v>
      </c>
      <c r="E20" s="7"/>
      <c r="F20" s="7"/>
      <c r="G20" s="7"/>
      <c r="H20" s="7"/>
      <c r="I20" s="7"/>
      <c r="J20" s="7"/>
      <c r="K20" s="7"/>
      <c r="L20" s="9" t="s">
        <v>216</v>
      </c>
      <c r="M20" s="32">
        <v>34.9</v>
      </c>
      <c r="N20" s="32">
        <v>33.9</v>
      </c>
      <c r="O20" s="32">
        <v>41.9</v>
      </c>
      <c r="P20" s="32">
        <v>50.3</v>
      </c>
      <c r="Q20" s="32">
        <v>43.7</v>
      </c>
      <c r="R20" s="32">
        <v>37.799999999999997</v>
      </c>
      <c r="S20" s="32">
        <v>36.5</v>
      </c>
      <c r="T20" s="32">
        <v>23.3</v>
      </c>
      <c r="U20" s="32">
        <v>38.5</v>
      </c>
    </row>
    <row r="21" spans="1:21" ht="16.5" customHeight="1" x14ac:dyDescent="0.25">
      <c r="A21" s="7" t="s">
        <v>686</v>
      </c>
      <c r="B21" s="7"/>
      <c r="C21" s="7"/>
      <c r="D21" s="7"/>
      <c r="E21" s="7"/>
      <c r="F21" s="7"/>
      <c r="G21" s="7"/>
      <c r="H21" s="7"/>
      <c r="I21" s="7"/>
      <c r="J21" s="7"/>
      <c r="K21" s="7"/>
      <c r="L21" s="9"/>
      <c r="M21" s="10"/>
      <c r="N21" s="10"/>
      <c r="O21" s="10"/>
      <c r="P21" s="10"/>
      <c r="Q21" s="10"/>
      <c r="R21" s="10"/>
      <c r="S21" s="10"/>
      <c r="T21" s="10"/>
      <c r="U21" s="10"/>
    </row>
    <row r="22" spans="1:21" ht="16.5" customHeight="1" x14ac:dyDescent="0.25">
      <c r="A22" s="7"/>
      <c r="B22" s="7" t="s">
        <v>672</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673</v>
      </c>
      <c r="D23" s="7"/>
      <c r="E23" s="7"/>
      <c r="F23" s="7"/>
      <c r="G23" s="7"/>
      <c r="H23" s="7"/>
      <c r="I23" s="7"/>
      <c r="J23" s="7"/>
      <c r="K23" s="7"/>
      <c r="L23" s="9"/>
      <c r="M23" s="10"/>
      <c r="N23" s="10"/>
      <c r="O23" s="10"/>
      <c r="P23" s="10"/>
      <c r="Q23" s="10"/>
      <c r="R23" s="10"/>
      <c r="S23" s="10"/>
      <c r="T23" s="10"/>
      <c r="U23" s="10"/>
    </row>
    <row r="24" spans="1:21" ht="16.5" customHeight="1" x14ac:dyDescent="0.25">
      <c r="A24" s="7"/>
      <c r="B24" s="7"/>
      <c r="C24" s="7"/>
      <c r="D24" s="7" t="s">
        <v>674</v>
      </c>
      <c r="E24" s="7"/>
      <c r="F24" s="7"/>
      <c r="G24" s="7"/>
      <c r="H24" s="7"/>
      <c r="I24" s="7"/>
      <c r="J24" s="7"/>
      <c r="K24" s="7"/>
      <c r="L24" s="9" t="s">
        <v>216</v>
      </c>
      <c r="M24" s="32">
        <v>69.400000000000006</v>
      </c>
      <c r="N24" s="32">
        <v>71.599999999999994</v>
      </c>
      <c r="O24" s="32">
        <v>68.2</v>
      </c>
      <c r="P24" s="32">
        <v>56.8</v>
      </c>
      <c r="Q24" s="32">
        <v>71.599999999999994</v>
      </c>
      <c r="R24" s="32">
        <v>70.5</v>
      </c>
      <c r="S24" s="32">
        <v>69.400000000000006</v>
      </c>
      <c r="T24" s="32">
        <v>63</v>
      </c>
      <c r="U24" s="32">
        <v>69.5</v>
      </c>
    </row>
    <row r="25" spans="1:21" ht="16.5" customHeight="1" x14ac:dyDescent="0.25">
      <c r="A25" s="7"/>
      <c r="B25" s="7" t="s">
        <v>675</v>
      </c>
      <c r="C25" s="7"/>
      <c r="D25" s="7"/>
      <c r="E25" s="7"/>
      <c r="F25" s="7"/>
      <c r="G25" s="7"/>
      <c r="H25" s="7"/>
      <c r="I25" s="7"/>
      <c r="J25" s="7"/>
      <c r="K25" s="7"/>
      <c r="L25" s="9"/>
      <c r="M25" s="10"/>
      <c r="N25" s="10"/>
      <c r="O25" s="10"/>
      <c r="P25" s="10"/>
      <c r="Q25" s="10"/>
      <c r="R25" s="10"/>
      <c r="S25" s="10"/>
      <c r="T25" s="10"/>
      <c r="U25" s="10"/>
    </row>
    <row r="26" spans="1:21" ht="16.5" customHeight="1" x14ac:dyDescent="0.25">
      <c r="A26" s="7"/>
      <c r="B26" s="7"/>
      <c r="C26" s="7" t="s">
        <v>676</v>
      </c>
      <c r="D26" s="7"/>
      <c r="E26" s="7"/>
      <c r="F26" s="7"/>
      <c r="G26" s="7"/>
      <c r="H26" s="7"/>
      <c r="I26" s="7"/>
      <c r="J26" s="7"/>
      <c r="K26" s="7"/>
      <c r="L26" s="9"/>
      <c r="M26" s="10"/>
      <c r="N26" s="10"/>
      <c r="O26" s="10"/>
      <c r="P26" s="10"/>
      <c r="Q26" s="10"/>
      <c r="R26" s="10"/>
      <c r="S26" s="10"/>
      <c r="T26" s="10"/>
      <c r="U26" s="10"/>
    </row>
    <row r="27" spans="1:21" ht="16.5" customHeight="1" x14ac:dyDescent="0.25">
      <c r="A27" s="7"/>
      <c r="B27" s="7"/>
      <c r="C27" s="7"/>
      <c r="D27" s="7" t="s">
        <v>677</v>
      </c>
      <c r="E27" s="7"/>
      <c r="F27" s="7"/>
      <c r="G27" s="7"/>
      <c r="H27" s="7"/>
      <c r="I27" s="7"/>
      <c r="J27" s="7"/>
      <c r="K27" s="7"/>
      <c r="L27" s="9" t="s">
        <v>216</v>
      </c>
      <c r="M27" s="32">
        <v>65.3</v>
      </c>
      <c r="N27" s="32">
        <v>67.099999999999994</v>
      </c>
      <c r="O27" s="32">
        <v>68.400000000000006</v>
      </c>
      <c r="P27" s="32">
        <v>69.400000000000006</v>
      </c>
      <c r="Q27" s="32">
        <v>80.400000000000006</v>
      </c>
      <c r="R27" s="32">
        <v>74.900000000000006</v>
      </c>
      <c r="S27" s="32">
        <v>82.9</v>
      </c>
      <c r="T27" s="32">
        <v>68.3</v>
      </c>
      <c r="U27" s="32">
        <v>68.400000000000006</v>
      </c>
    </row>
    <row r="28" spans="1:21" ht="16.5" customHeight="1" x14ac:dyDescent="0.25">
      <c r="A28" s="7"/>
      <c r="B28" s="7" t="s">
        <v>678</v>
      </c>
      <c r="C28" s="7"/>
      <c r="D28" s="7"/>
      <c r="E28" s="7"/>
      <c r="F28" s="7"/>
      <c r="G28" s="7"/>
      <c r="H28" s="7"/>
      <c r="I28" s="7"/>
      <c r="J28" s="7"/>
      <c r="K28" s="7"/>
      <c r="L28" s="9"/>
      <c r="M28" s="10"/>
      <c r="N28" s="10"/>
      <c r="O28" s="10"/>
      <c r="P28" s="10"/>
      <c r="Q28" s="10"/>
      <c r="R28" s="10"/>
      <c r="S28" s="10"/>
      <c r="T28" s="10"/>
      <c r="U28" s="10"/>
    </row>
    <row r="29" spans="1:21" ht="16.5" customHeight="1" x14ac:dyDescent="0.25">
      <c r="A29" s="7"/>
      <c r="B29" s="7"/>
      <c r="C29" s="7" t="s">
        <v>676</v>
      </c>
      <c r="D29" s="7"/>
      <c r="E29" s="7"/>
      <c r="F29" s="7"/>
      <c r="G29" s="7"/>
      <c r="H29" s="7"/>
      <c r="I29" s="7"/>
      <c r="J29" s="7"/>
      <c r="K29" s="7"/>
      <c r="L29" s="9"/>
      <c r="M29" s="10"/>
      <c r="N29" s="10"/>
      <c r="O29" s="10"/>
      <c r="P29" s="10"/>
      <c r="Q29" s="10"/>
      <c r="R29" s="10"/>
      <c r="S29" s="10"/>
      <c r="T29" s="10"/>
      <c r="U29" s="10"/>
    </row>
    <row r="30" spans="1:21" ht="29.4" customHeight="1" x14ac:dyDescent="0.25">
      <c r="A30" s="7"/>
      <c r="B30" s="7"/>
      <c r="C30" s="7"/>
      <c r="D30" s="74" t="s">
        <v>679</v>
      </c>
      <c r="E30" s="74"/>
      <c r="F30" s="74"/>
      <c r="G30" s="74"/>
      <c r="H30" s="74"/>
      <c r="I30" s="74"/>
      <c r="J30" s="74"/>
      <c r="K30" s="74"/>
      <c r="L30" s="9" t="s">
        <v>216</v>
      </c>
      <c r="M30" s="32">
        <v>35.4</v>
      </c>
      <c r="N30" s="32">
        <v>29.5</v>
      </c>
      <c r="O30" s="32">
        <v>33.200000000000003</v>
      </c>
      <c r="P30" s="32">
        <v>37.1</v>
      </c>
      <c r="Q30" s="32">
        <v>41.6</v>
      </c>
      <c r="R30" s="32">
        <v>42.6</v>
      </c>
      <c r="S30" s="32">
        <v>37.5</v>
      </c>
      <c r="T30" s="32">
        <v>22.2</v>
      </c>
      <c r="U30" s="32">
        <v>34.1</v>
      </c>
    </row>
    <row r="31" spans="1:21" ht="16.5" customHeight="1" x14ac:dyDescent="0.25">
      <c r="A31" s="7"/>
      <c r="B31" s="7" t="s">
        <v>680</v>
      </c>
      <c r="C31" s="7"/>
      <c r="D31" s="7"/>
      <c r="E31" s="7"/>
      <c r="F31" s="7"/>
      <c r="G31" s="7"/>
      <c r="H31" s="7"/>
      <c r="I31" s="7"/>
      <c r="J31" s="7"/>
      <c r="K31" s="7"/>
      <c r="L31" s="9"/>
      <c r="M31" s="10"/>
      <c r="N31" s="10"/>
      <c r="O31" s="10"/>
      <c r="P31" s="10"/>
      <c r="Q31" s="10"/>
      <c r="R31" s="10"/>
      <c r="S31" s="10"/>
      <c r="T31" s="10"/>
      <c r="U31" s="10"/>
    </row>
    <row r="32" spans="1:21" ht="16.5" customHeight="1" x14ac:dyDescent="0.25">
      <c r="A32" s="7"/>
      <c r="B32" s="7"/>
      <c r="C32" s="7" t="s">
        <v>676</v>
      </c>
      <c r="D32" s="7"/>
      <c r="E32" s="7"/>
      <c r="F32" s="7"/>
      <c r="G32" s="7"/>
      <c r="H32" s="7"/>
      <c r="I32" s="7"/>
      <c r="J32" s="7"/>
      <c r="K32" s="7"/>
      <c r="L32" s="9"/>
      <c r="M32" s="10"/>
      <c r="N32" s="10"/>
      <c r="O32" s="10"/>
      <c r="P32" s="10"/>
      <c r="Q32" s="10"/>
      <c r="R32" s="10"/>
      <c r="S32" s="10"/>
      <c r="T32" s="10"/>
      <c r="U32" s="10"/>
    </row>
    <row r="33" spans="1:21" ht="16.5" customHeight="1" x14ac:dyDescent="0.25">
      <c r="A33" s="7"/>
      <c r="B33" s="7"/>
      <c r="C33" s="7"/>
      <c r="D33" s="7" t="s">
        <v>681</v>
      </c>
      <c r="E33" s="7"/>
      <c r="F33" s="7"/>
      <c r="G33" s="7"/>
      <c r="H33" s="7"/>
      <c r="I33" s="7"/>
      <c r="J33" s="7"/>
      <c r="K33" s="7"/>
      <c r="L33" s="9" t="s">
        <v>216</v>
      </c>
      <c r="M33" s="32">
        <v>51.5</v>
      </c>
      <c r="N33" s="32">
        <v>53.2</v>
      </c>
      <c r="O33" s="32">
        <v>52.1</v>
      </c>
      <c r="P33" s="32">
        <v>52.7</v>
      </c>
      <c r="Q33" s="32">
        <v>56.6</v>
      </c>
      <c r="R33" s="32">
        <v>55.1</v>
      </c>
      <c r="S33" s="32">
        <v>65.2</v>
      </c>
      <c r="T33" s="32">
        <v>41.8</v>
      </c>
      <c r="U33" s="32">
        <v>52.7</v>
      </c>
    </row>
    <row r="34" spans="1:21" ht="16.5" customHeight="1" x14ac:dyDescent="0.25">
      <c r="A34" s="7"/>
      <c r="B34" s="7"/>
      <c r="C34" s="7"/>
      <c r="D34" s="7" t="s">
        <v>682</v>
      </c>
      <c r="E34" s="7"/>
      <c r="F34" s="7"/>
      <c r="G34" s="7"/>
      <c r="H34" s="7"/>
      <c r="I34" s="7"/>
      <c r="J34" s="7"/>
      <c r="K34" s="7"/>
      <c r="L34" s="9" t="s">
        <v>216</v>
      </c>
      <c r="M34" s="32">
        <v>60.4</v>
      </c>
      <c r="N34" s="32">
        <v>61.5</v>
      </c>
      <c r="O34" s="32">
        <v>60.6</v>
      </c>
      <c r="P34" s="32">
        <v>61.6</v>
      </c>
      <c r="Q34" s="32">
        <v>66.3</v>
      </c>
      <c r="R34" s="32">
        <v>65.5</v>
      </c>
      <c r="S34" s="32">
        <v>73.599999999999994</v>
      </c>
      <c r="T34" s="32">
        <v>50.9</v>
      </c>
      <c r="U34" s="32">
        <v>61.5</v>
      </c>
    </row>
    <row r="35" spans="1:21" ht="29.4" customHeight="1" x14ac:dyDescent="0.25">
      <c r="A35" s="7"/>
      <c r="B35" s="7"/>
      <c r="C35" s="7"/>
      <c r="D35" s="74" t="s">
        <v>683</v>
      </c>
      <c r="E35" s="74"/>
      <c r="F35" s="74"/>
      <c r="G35" s="74"/>
      <c r="H35" s="74"/>
      <c r="I35" s="74"/>
      <c r="J35" s="74"/>
      <c r="K35" s="74"/>
      <c r="L35" s="9" t="s">
        <v>216</v>
      </c>
      <c r="M35" s="32">
        <v>25.3</v>
      </c>
      <c r="N35" s="32">
        <v>25.5</v>
      </c>
      <c r="O35" s="32">
        <v>23.9</v>
      </c>
      <c r="P35" s="32">
        <v>20.8</v>
      </c>
      <c r="Q35" s="32">
        <v>23.3</v>
      </c>
      <c r="R35" s="32">
        <v>33</v>
      </c>
      <c r="S35" s="32">
        <v>27.1</v>
      </c>
      <c r="T35" s="32">
        <v>17.100000000000001</v>
      </c>
      <c r="U35" s="32">
        <v>24.6</v>
      </c>
    </row>
    <row r="36" spans="1:21" ht="16.5" customHeight="1" x14ac:dyDescent="0.25">
      <c r="A36" s="7"/>
      <c r="B36" s="7"/>
      <c r="C36" s="7"/>
      <c r="D36" s="7" t="s">
        <v>684</v>
      </c>
      <c r="E36" s="7"/>
      <c r="F36" s="7"/>
      <c r="G36" s="7"/>
      <c r="H36" s="7"/>
      <c r="I36" s="7"/>
      <c r="J36" s="7"/>
      <c r="K36" s="7"/>
      <c r="L36" s="9" t="s">
        <v>216</v>
      </c>
      <c r="M36" s="32">
        <v>77</v>
      </c>
      <c r="N36" s="32">
        <v>79.8</v>
      </c>
      <c r="O36" s="32">
        <v>80.900000000000006</v>
      </c>
      <c r="P36" s="32">
        <v>66.599999999999994</v>
      </c>
      <c r="Q36" s="32">
        <v>76.5</v>
      </c>
      <c r="R36" s="32">
        <v>77.900000000000006</v>
      </c>
      <c r="S36" s="32">
        <v>72.3</v>
      </c>
      <c r="T36" s="32">
        <v>82.5</v>
      </c>
      <c r="U36" s="32">
        <v>77.599999999999994</v>
      </c>
    </row>
    <row r="37" spans="1:21" ht="16.5" customHeight="1" x14ac:dyDescent="0.25">
      <c r="A37" s="7"/>
      <c r="B37" s="7"/>
      <c r="C37" s="7" t="s">
        <v>673</v>
      </c>
      <c r="D37" s="7"/>
      <c r="E37" s="7"/>
      <c r="F37" s="7"/>
      <c r="G37" s="7"/>
      <c r="H37" s="7"/>
      <c r="I37" s="7"/>
      <c r="J37" s="7"/>
      <c r="K37" s="7"/>
      <c r="L37" s="9"/>
      <c r="M37" s="10"/>
      <c r="N37" s="10"/>
      <c r="O37" s="10"/>
      <c r="P37" s="10"/>
      <c r="Q37" s="10"/>
      <c r="R37" s="10"/>
      <c r="S37" s="10"/>
      <c r="T37" s="10"/>
      <c r="U37" s="10"/>
    </row>
    <row r="38" spans="1:21" ht="16.5" customHeight="1" x14ac:dyDescent="0.25">
      <c r="A38" s="7"/>
      <c r="B38" s="7"/>
      <c r="C38" s="7"/>
      <c r="D38" s="7" t="s">
        <v>685</v>
      </c>
      <c r="E38" s="7"/>
      <c r="F38" s="7"/>
      <c r="G38" s="7"/>
      <c r="H38" s="7"/>
      <c r="I38" s="7"/>
      <c r="J38" s="7"/>
      <c r="K38" s="7"/>
      <c r="L38" s="9" t="s">
        <v>216</v>
      </c>
      <c r="M38" s="32">
        <v>35.1</v>
      </c>
      <c r="N38" s="32">
        <v>34.1</v>
      </c>
      <c r="O38" s="32">
        <v>43.1</v>
      </c>
      <c r="P38" s="32">
        <v>53.3</v>
      </c>
      <c r="Q38" s="32">
        <v>45.4</v>
      </c>
      <c r="R38" s="32">
        <v>38.6</v>
      </c>
      <c r="S38" s="32">
        <v>39.9</v>
      </c>
      <c r="T38" s="32">
        <v>24.5</v>
      </c>
      <c r="U38" s="32">
        <v>39.4</v>
      </c>
    </row>
    <row r="39" spans="1:21" ht="16.5" customHeight="1" x14ac:dyDescent="0.25">
      <c r="A39" s="7" t="s">
        <v>406</v>
      </c>
      <c r="B39" s="7"/>
      <c r="C39" s="7"/>
      <c r="D39" s="7"/>
      <c r="E39" s="7"/>
      <c r="F39" s="7"/>
      <c r="G39" s="7"/>
      <c r="H39" s="7"/>
      <c r="I39" s="7"/>
      <c r="J39" s="7"/>
      <c r="K39" s="7"/>
      <c r="L39" s="9"/>
      <c r="M39" s="10"/>
      <c r="N39" s="10"/>
      <c r="O39" s="10"/>
      <c r="P39" s="10"/>
      <c r="Q39" s="10"/>
      <c r="R39" s="10"/>
      <c r="S39" s="10"/>
      <c r="T39" s="10"/>
      <c r="U39" s="10"/>
    </row>
    <row r="40" spans="1:21" ht="16.5" customHeight="1" x14ac:dyDescent="0.25">
      <c r="A40" s="7"/>
      <c r="B40" s="7" t="s">
        <v>672</v>
      </c>
      <c r="C40" s="7"/>
      <c r="D40" s="7"/>
      <c r="E40" s="7"/>
      <c r="F40" s="7"/>
      <c r="G40" s="7"/>
      <c r="H40" s="7"/>
      <c r="I40" s="7"/>
      <c r="J40" s="7"/>
      <c r="K40" s="7"/>
      <c r="L40" s="9"/>
      <c r="M40" s="10"/>
      <c r="N40" s="10"/>
      <c r="O40" s="10"/>
      <c r="P40" s="10"/>
      <c r="Q40" s="10"/>
      <c r="R40" s="10"/>
      <c r="S40" s="10"/>
      <c r="T40" s="10"/>
      <c r="U40" s="10"/>
    </row>
    <row r="41" spans="1:21" ht="16.5" customHeight="1" x14ac:dyDescent="0.25">
      <c r="A41" s="7"/>
      <c r="B41" s="7"/>
      <c r="C41" s="7" t="s">
        <v>673</v>
      </c>
      <c r="D41" s="7"/>
      <c r="E41" s="7"/>
      <c r="F41" s="7"/>
      <c r="G41" s="7"/>
      <c r="H41" s="7"/>
      <c r="I41" s="7"/>
      <c r="J41" s="7"/>
      <c r="K41" s="7"/>
      <c r="L41" s="9"/>
      <c r="M41" s="10"/>
      <c r="N41" s="10"/>
      <c r="O41" s="10"/>
      <c r="P41" s="10"/>
      <c r="Q41" s="10"/>
      <c r="R41" s="10"/>
      <c r="S41" s="10"/>
      <c r="T41" s="10"/>
      <c r="U41" s="10"/>
    </row>
    <row r="42" spans="1:21" ht="16.5" customHeight="1" x14ac:dyDescent="0.25">
      <c r="A42" s="7"/>
      <c r="B42" s="7"/>
      <c r="C42" s="7"/>
      <c r="D42" s="7" t="s">
        <v>674</v>
      </c>
      <c r="E42" s="7"/>
      <c r="F42" s="7"/>
      <c r="G42" s="7"/>
      <c r="H42" s="7"/>
      <c r="I42" s="7"/>
      <c r="J42" s="7"/>
      <c r="K42" s="7"/>
      <c r="L42" s="9" t="s">
        <v>216</v>
      </c>
      <c r="M42" s="32">
        <v>69.7</v>
      </c>
      <c r="N42" s="32">
        <v>73.400000000000006</v>
      </c>
      <c r="O42" s="32">
        <v>67.2</v>
      </c>
      <c r="P42" s="32">
        <v>62.4</v>
      </c>
      <c r="Q42" s="32">
        <v>75.2</v>
      </c>
      <c r="R42" s="32">
        <v>71.099999999999994</v>
      </c>
      <c r="S42" s="32">
        <v>70.3</v>
      </c>
      <c r="T42" s="32">
        <v>58.2</v>
      </c>
      <c r="U42" s="32">
        <v>70.599999999999994</v>
      </c>
    </row>
    <row r="43" spans="1:21" ht="16.5" customHeight="1" x14ac:dyDescent="0.25">
      <c r="A43" s="7"/>
      <c r="B43" s="7" t="s">
        <v>675</v>
      </c>
      <c r="C43" s="7"/>
      <c r="D43" s="7"/>
      <c r="E43" s="7"/>
      <c r="F43" s="7"/>
      <c r="G43" s="7"/>
      <c r="H43" s="7"/>
      <c r="I43" s="7"/>
      <c r="J43" s="7"/>
      <c r="K43" s="7"/>
      <c r="L43" s="9"/>
      <c r="M43" s="10"/>
      <c r="N43" s="10"/>
      <c r="O43" s="10"/>
      <c r="P43" s="10"/>
      <c r="Q43" s="10"/>
      <c r="R43" s="10"/>
      <c r="S43" s="10"/>
      <c r="T43" s="10"/>
      <c r="U43" s="10"/>
    </row>
    <row r="44" spans="1:21" ht="16.5" customHeight="1" x14ac:dyDescent="0.25">
      <c r="A44" s="7"/>
      <c r="B44" s="7"/>
      <c r="C44" s="7" t="s">
        <v>676</v>
      </c>
      <c r="D44" s="7"/>
      <c r="E44" s="7"/>
      <c r="F44" s="7"/>
      <c r="G44" s="7"/>
      <c r="H44" s="7"/>
      <c r="I44" s="7"/>
      <c r="J44" s="7"/>
      <c r="K44" s="7"/>
      <c r="L44" s="9"/>
      <c r="M44" s="10"/>
      <c r="N44" s="10"/>
      <c r="O44" s="10"/>
      <c r="P44" s="10"/>
      <c r="Q44" s="10"/>
      <c r="R44" s="10"/>
      <c r="S44" s="10"/>
      <c r="T44" s="10"/>
      <c r="U44" s="10"/>
    </row>
    <row r="45" spans="1:21" ht="16.5" customHeight="1" x14ac:dyDescent="0.25">
      <c r="A45" s="7"/>
      <c r="B45" s="7"/>
      <c r="C45" s="7"/>
      <c r="D45" s="7" t="s">
        <v>677</v>
      </c>
      <c r="E45" s="7"/>
      <c r="F45" s="7"/>
      <c r="G45" s="7"/>
      <c r="H45" s="7"/>
      <c r="I45" s="7"/>
      <c r="J45" s="7"/>
      <c r="K45" s="7"/>
      <c r="L45" s="9" t="s">
        <v>216</v>
      </c>
      <c r="M45" s="32">
        <v>62.7</v>
      </c>
      <c r="N45" s="32">
        <v>63.2</v>
      </c>
      <c r="O45" s="32">
        <v>63.3</v>
      </c>
      <c r="P45" s="32">
        <v>70.3</v>
      </c>
      <c r="Q45" s="32">
        <v>79.400000000000006</v>
      </c>
      <c r="R45" s="32">
        <v>73.400000000000006</v>
      </c>
      <c r="S45" s="32">
        <v>81.099999999999994</v>
      </c>
      <c r="T45" s="32">
        <v>66.2</v>
      </c>
      <c r="U45" s="32">
        <v>65.2</v>
      </c>
    </row>
    <row r="46" spans="1:21" ht="16.5" customHeight="1" x14ac:dyDescent="0.25">
      <c r="A46" s="7"/>
      <c r="B46" s="7" t="s">
        <v>678</v>
      </c>
      <c r="C46" s="7"/>
      <c r="D46" s="7"/>
      <c r="E46" s="7"/>
      <c r="F46" s="7"/>
      <c r="G46" s="7"/>
      <c r="H46" s="7"/>
      <c r="I46" s="7"/>
      <c r="J46" s="7"/>
      <c r="K46" s="7"/>
      <c r="L46" s="9"/>
      <c r="M46" s="10"/>
      <c r="N46" s="10"/>
      <c r="O46" s="10"/>
      <c r="P46" s="10"/>
      <c r="Q46" s="10"/>
      <c r="R46" s="10"/>
      <c r="S46" s="10"/>
      <c r="T46" s="10"/>
      <c r="U46" s="10"/>
    </row>
    <row r="47" spans="1:21" ht="16.5" customHeight="1" x14ac:dyDescent="0.25">
      <c r="A47" s="7"/>
      <c r="B47" s="7"/>
      <c r="C47" s="7" t="s">
        <v>676</v>
      </c>
      <c r="D47" s="7"/>
      <c r="E47" s="7"/>
      <c r="F47" s="7"/>
      <c r="G47" s="7"/>
      <c r="H47" s="7"/>
      <c r="I47" s="7"/>
      <c r="J47" s="7"/>
      <c r="K47" s="7"/>
      <c r="L47" s="9"/>
      <c r="M47" s="10"/>
      <c r="N47" s="10"/>
      <c r="O47" s="10"/>
      <c r="P47" s="10"/>
      <c r="Q47" s="10"/>
      <c r="R47" s="10"/>
      <c r="S47" s="10"/>
      <c r="T47" s="10"/>
      <c r="U47" s="10"/>
    </row>
    <row r="48" spans="1:21" ht="29.4" customHeight="1" x14ac:dyDescent="0.25">
      <c r="A48" s="7"/>
      <c r="B48" s="7"/>
      <c r="C48" s="7"/>
      <c r="D48" s="74" t="s">
        <v>679</v>
      </c>
      <c r="E48" s="74"/>
      <c r="F48" s="74"/>
      <c r="G48" s="74"/>
      <c r="H48" s="74"/>
      <c r="I48" s="74"/>
      <c r="J48" s="74"/>
      <c r="K48" s="74"/>
      <c r="L48" s="9" t="s">
        <v>216</v>
      </c>
      <c r="M48" s="32">
        <v>36.700000000000003</v>
      </c>
      <c r="N48" s="32">
        <v>30.4</v>
      </c>
      <c r="O48" s="32">
        <v>33.9</v>
      </c>
      <c r="P48" s="32">
        <v>43</v>
      </c>
      <c r="Q48" s="32">
        <v>43.5</v>
      </c>
      <c r="R48" s="32">
        <v>43.7</v>
      </c>
      <c r="S48" s="32">
        <v>38.299999999999997</v>
      </c>
      <c r="T48" s="32">
        <v>26.6</v>
      </c>
      <c r="U48" s="32">
        <v>35.6</v>
      </c>
    </row>
    <row r="49" spans="1:21" ht="16.5" customHeight="1" x14ac:dyDescent="0.25">
      <c r="A49" s="7"/>
      <c r="B49" s="7" t="s">
        <v>680</v>
      </c>
      <c r="C49" s="7"/>
      <c r="D49" s="7"/>
      <c r="E49" s="7"/>
      <c r="F49" s="7"/>
      <c r="G49" s="7"/>
      <c r="H49" s="7"/>
      <c r="I49" s="7"/>
      <c r="J49" s="7"/>
      <c r="K49" s="7"/>
      <c r="L49" s="9"/>
      <c r="M49" s="10"/>
      <c r="N49" s="10"/>
      <c r="O49" s="10"/>
      <c r="P49" s="10"/>
      <c r="Q49" s="10"/>
      <c r="R49" s="10"/>
      <c r="S49" s="10"/>
      <c r="T49" s="10"/>
      <c r="U49" s="10"/>
    </row>
    <row r="50" spans="1:21" ht="16.5" customHeight="1" x14ac:dyDescent="0.25">
      <c r="A50" s="7"/>
      <c r="B50" s="7"/>
      <c r="C50" s="7" t="s">
        <v>676</v>
      </c>
      <c r="D50" s="7"/>
      <c r="E50" s="7"/>
      <c r="F50" s="7"/>
      <c r="G50" s="7"/>
      <c r="H50" s="7"/>
      <c r="I50" s="7"/>
      <c r="J50" s="7"/>
      <c r="K50" s="7"/>
      <c r="L50" s="9"/>
      <c r="M50" s="10"/>
      <c r="N50" s="10"/>
      <c r="O50" s="10"/>
      <c r="P50" s="10"/>
      <c r="Q50" s="10"/>
      <c r="R50" s="10"/>
      <c r="S50" s="10"/>
      <c r="T50" s="10"/>
      <c r="U50" s="10"/>
    </row>
    <row r="51" spans="1:21" ht="16.5" customHeight="1" x14ac:dyDescent="0.25">
      <c r="A51" s="7"/>
      <c r="B51" s="7"/>
      <c r="C51" s="7"/>
      <c r="D51" s="7" t="s">
        <v>681</v>
      </c>
      <c r="E51" s="7"/>
      <c r="F51" s="7"/>
      <c r="G51" s="7"/>
      <c r="H51" s="7"/>
      <c r="I51" s="7"/>
      <c r="J51" s="7"/>
      <c r="K51" s="7"/>
      <c r="L51" s="9" t="s">
        <v>216</v>
      </c>
      <c r="M51" s="32">
        <v>49.1</v>
      </c>
      <c r="N51" s="32">
        <v>50.3</v>
      </c>
      <c r="O51" s="32">
        <v>47.9</v>
      </c>
      <c r="P51" s="32">
        <v>54</v>
      </c>
      <c r="Q51" s="32">
        <v>53.4</v>
      </c>
      <c r="R51" s="32">
        <v>51.7</v>
      </c>
      <c r="S51" s="32">
        <v>64.5</v>
      </c>
      <c r="T51" s="32">
        <v>37.1</v>
      </c>
      <c r="U51" s="32">
        <v>49.9</v>
      </c>
    </row>
    <row r="52" spans="1:21" ht="16.5" customHeight="1" x14ac:dyDescent="0.25">
      <c r="A52" s="7"/>
      <c r="B52" s="7"/>
      <c r="C52" s="7"/>
      <c r="D52" s="7" t="s">
        <v>682</v>
      </c>
      <c r="E52" s="7"/>
      <c r="F52" s="7"/>
      <c r="G52" s="7"/>
      <c r="H52" s="7"/>
      <c r="I52" s="7"/>
      <c r="J52" s="7"/>
      <c r="K52" s="7"/>
      <c r="L52" s="9" t="s">
        <v>216</v>
      </c>
      <c r="M52" s="32">
        <v>58.2</v>
      </c>
      <c r="N52" s="32">
        <v>58.9</v>
      </c>
      <c r="O52" s="32">
        <v>56.7</v>
      </c>
      <c r="P52" s="32">
        <v>62.2</v>
      </c>
      <c r="Q52" s="32">
        <v>63.6</v>
      </c>
      <c r="R52" s="32">
        <v>62.1</v>
      </c>
      <c r="S52" s="32">
        <v>74.099999999999994</v>
      </c>
      <c r="T52" s="32">
        <v>46.8</v>
      </c>
      <c r="U52" s="32">
        <v>58.9</v>
      </c>
    </row>
    <row r="53" spans="1:21" ht="29.4" customHeight="1" x14ac:dyDescent="0.25">
      <c r="A53" s="7"/>
      <c r="B53" s="7"/>
      <c r="C53" s="7"/>
      <c r="D53" s="74" t="s">
        <v>683</v>
      </c>
      <c r="E53" s="74"/>
      <c r="F53" s="74"/>
      <c r="G53" s="74"/>
      <c r="H53" s="74"/>
      <c r="I53" s="74"/>
      <c r="J53" s="74"/>
      <c r="K53" s="74"/>
      <c r="L53" s="9" t="s">
        <v>216</v>
      </c>
      <c r="M53" s="32">
        <v>25.9</v>
      </c>
      <c r="N53" s="32">
        <v>27</v>
      </c>
      <c r="O53" s="32">
        <v>24.4</v>
      </c>
      <c r="P53" s="32">
        <v>21.2</v>
      </c>
      <c r="Q53" s="32">
        <v>23.3</v>
      </c>
      <c r="R53" s="32">
        <v>34.9</v>
      </c>
      <c r="S53" s="32">
        <v>27.9</v>
      </c>
      <c r="T53" s="32">
        <v>17.8</v>
      </c>
      <c r="U53" s="32">
        <v>25.6</v>
      </c>
    </row>
    <row r="54" spans="1:21" ht="16.5" customHeight="1" x14ac:dyDescent="0.25">
      <c r="A54" s="7"/>
      <c r="B54" s="7"/>
      <c r="C54" s="7"/>
      <c r="D54" s="7" t="s">
        <v>684</v>
      </c>
      <c r="E54" s="7"/>
      <c r="F54" s="7"/>
      <c r="G54" s="7"/>
      <c r="H54" s="7"/>
      <c r="I54" s="7"/>
      <c r="J54" s="7"/>
      <c r="K54" s="7"/>
      <c r="L54" s="9" t="s">
        <v>216</v>
      </c>
      <c r="M54" s="32">
        <v>76.900000000000006</v>
      </c>
      <c r="N54" s="32">
        <v>80.099999999999994</v>
      </c>
      <c r="O54" s="32">
        <v>81.3</v>
      </c>
      <c r="P54" s="32">
        <v>64.2</v>
      </c>
      <c r="Q54" s="32">
        <v>77.5</v>
      </c>
      <c r="R54" s="32">
        <v>78.599999999999994</v>
      </c>
      <c r="S54" s="32">
        <v>72.7</v>
      </c>
      <c r="T54" s="32">
        <v>83.2</v>
      </c>
      <c r="U54" s="32">
        <v>78.099999999999994</v>
      </c>
    </row>
    <row r="55" spans="1:21" ht="16.5" customHeight="1" x14ac:dyDescent="0.25">
      <c r="A55" s="7"/>
      <c r="B55" s="7"/>
      <c r="C55" s="7" t="s">
        <v>673</v>
      </c>
      <c r="D55" s="7"/>
      <c r="E55" s="7"/>
      <c r="F55" s="7"/>
      <c r="G55" s="7"/>
      <c r="H55" s="7"/>
      <c r="I55" s="7"/>
      <c r="J55" s="7"/>
      <c r="K55" s="7"/>
      <c r="L55" s="9"/>
      <c r="M55" s="10"/>
      <c r="N55" s="10"/>
      <c r="O55" s="10"/>
      <c r="P55" s="10"/>
      <c r="Q55" s="10"/>
      <c r="R55" s="10"/>
      <c r="S55" s="10"/>
      <c r="T55" s="10"/>
      <c r="U55" s="10"/>
    </row>
    <row r="56" spans="1:21" ht="16.5" customHeight="1" x14ac:dyDescent="0.25">
      <c r="A56" s="7"/>
      <c r="B56" s="7"/>
      <c r="C56" s="7"/>
      <c r="D56" s="7" t="s">
        <v>685</v>
      </c>
      <c r="E56" s="7"/>
      <c r="F56" s="7"/>
      <c r="G56" s="7"/>
      <c r="H56" s="7"/>
      <c r="I56" s="7"/>
      <c r="J56" s="7"/>
      <c r="K56" s="7"/>
      <c r="L56" s="9" t="s">
        <v>216</v>
      </c>
      <c r="M56" s="32">
        <v>36.4</v>
      </c>
      <c r="N56" s="32">
        <v>35.799999999999997</v>
      </c>
      <c r="O56" s="32">
        <v>44.7</v>
      </c>
      <c r="P56" s="32">
        <v>62.2</v>
      </c>
      <c r="Q56" s="32">
        <v>47.5</v>
      </c>
      <c r="R56" s="32">
        <v>40.799999999999997</v>
      </c>
      <c r="S56" s="32">
        <v>37.299999999999997</v>
      </c>
      <c r="T56" s="32">
        <v>29.9</v>
      </c>
      <c r="U56" s="32">
        <v>40.799999999999997</v>
      </c>
    </row>
    <row r="57" spans="1:21" ht="16.5" customHeight="1" x14ac:dyDescent="0.25">
      <c r="A57" s="7" t="s">
        <v>687</v>
      </c>
      <c r="B57" s="7"/>
      <c r="C57" s="7"/>
      <c r="D57" s="7"/>
      <c r="E57" s="7"/>
      <c r="F57" s="7"/>
      <c r="G57" s="7"/>
      <c r="H57" s="7"/>
      <c r="I57" s="7"/>
      <c r="J57" s="7"/>
      <c r="K57" s="7"/>
      <c r="L57" s="9"/>
      <c r="M57" s="10"/>
      <c r="N57" s="10"/>
      <c r="O57" s="10"/>
      <c r="P57" s="10"/>
      <c r="Q57" s="10"/>
      <c r="R57" s="10"/>
      <c r="S57" s="10"/>
      <c r="T57" s="10"/>
      <c r="U57" s="10"/>
    </row>
    <row r="58" spans="1:21" ht="16.5" customHeight="1" x14ac:dyDescent="0.25">
      <c r="A58" s="7"/>
      <c r="B58" s="7" t="s">
        <v>672</v>
      </c>
      <c r="C58" s="7"/>
      <c r="D58" s="7"/>
      <c r="E58" s="7"/>
      <c r="F58" s="7"/>
      <c r="G58" s="7"/>
      <c r="H58" s="7"/>
      <c r="I58" s="7"/>
      <c r="J58" s="7"/>
      <c r="K58" s="7"/>
      <c r="L58" s="9"/>
      <c r="M58" s="10"/>
      <c r="N58" s="10"/>
      <c r="O58" s="10"/>
      <c r="P58" s="10"/>
      <c r="Q58" s="10"/>
      <c r="R58" s="10"/>
      <c r="S58" s="10"/>
      <c r="T58" s="10"/>
      <c r="U58" s="10"/>
    </row>
    <row r="59" spans="1:21" ht="16.5" customHeight="1" x14ac:dyDescent="0.25">
      <c r="A59" s="7"/>
      <c r="B59" s="7"/>
      <c r="C59" s="7" t="s">
        <v>673</v>
      </c>
      <c r="D59" s="7"/>
      <c r="E59" s="7"/>
      <c r="F59" s="7"/>
      <c r="G59" s="7"/>
      <c r="H59" s="7"/>
      <c r="I59" s="7"/>
      <c r="J59" s="7"/>
      <c r="K59" s="7"/>
      <c r="L59" s="9"/>
      <c r="M59" s="10"/>
      <c r="N59" s="10"/>
      <c r="O59" s="10"/>
      <c r="P59" s="10"/>
      <c r="Q59" s="10"/>
      <c r="R59" s="10"/>
      <c r="S59" s="10"/>
      <c r="T59" s="10"/>
      <c r="U59" s="10"/>
    </row>
    <row r="60" spans="1:21" ht="16.5" customHeight="1" x14ac:dyDescent="0.25">
      <c r="A60" s="7"/>
      <c r="B60" s="7"/>
      <c r="C60" s="7"/>
      <c r="D60" s="7" t="s">
        <v>674</v>
      </c>
      <c r="E60" s="7"/>
      <c r="F60" s="7"/>
      <c r="G60" s="7"/>
      <c r="H60" s="7"/>
      <c r="I60" s="7"/>
      <c r="J60" s="7"/>
      <c r="K60" s="7"/>
      <c r="L60" s="9" t="s">
        <v>216</v>
      </c>
      <c r="M60" s="32">
        <v>72</v>
      </c>
      <c r="N60" s="32">
        <v>76</v>
      </c>
      <c r="O60" s="32">
        <v>73</v>
      </c>
      <c r="P60" s="32">
        <v>74</v>
      </c>
      <c r="Q60" s="32">
        <v>78</v>
      </c>
      <c r="R60" s="32">
        <v>74</v>
      </c>
      <c r="S60" s="32">
        <v>75</v>
      </c>
      <c r="T60" s="32">
        <v>61</v>
      </c>
      <c r="U60" s="32">
        <v>74</v>
      </c>
    </row>
    <row r="61" spans="1:21" ht="16.5" customHeight="1" x14ac:dyDescent="0.25">
      <c r="A61" s="7"/>
      <c r="B61" s="7" t="s">
        <v>675</v>
      </c>
      <c r="C61" s="7"/>
      <c r="D61" s="7"/>
      <c r="E61" s="7"/>
      <c r="F61" s="7"/>
      <c r="G61" s="7"/>
      <c r="H61" s="7"/>
      <c r="I61" s="7"/>
      <c r="J61" s="7"/>
      <c r="K61" s="7"/>
      <c r="L61" s="9"/>
      <c r="M61" s="10"/>
      <c r="N61" s="10"/>
      <c r="O61" s="10"/>
      <c r="P61" s="10"/>
      <c r="Q61" s="10"/>
      <c r="R61" s="10"/>
      <c r="S61" s="10"/>
      <c r="T61" s="10"/>
      <c r="U61" s="10"/>
    </row>
    <row r="62" spans="1:21" ht="16.5" customHeight="1" x14ac:dyDescent="0.25">
      <c r="A62" s="7"/>
      <c r="B62" s="7"/>
      <c r="C62" s="7" t="s">
        <v>676</v>
      </c>
      <c r="D62" s="7"/>
      <c r="E62" s="7"/>
      <c r="F62" s="7"/>
      <c r="G62" s="7"/>
      <c r="H62" s="7"/>
      <c r="I62" s="7"/>
      <c r="J62" s="7"/>
      <c r="K62" s="7"/>
      <c r="L62" s="9"/>
      <c r="M62" s="10"/>
      <c r="N62" s="10"/>
      <c r="O62" s="10"/>
      <c r="P62" s="10"/>
      <c r="Q62" s="10"/>
      <c r="R62" s="10"/>
      <c r="S62" s="10"/>
      <c r="T62" s="10"/>
      <c r="U62" s="10"/>
    </row>
    <row r="63" spans="1:21" ht="16.5" customHeight="1" x14ac:dyDescent="0.25">
      <c r="A63" s="7"/>
      <c r="B63" s="7"/>
      <c r="C63" s="7"/>
      <c r="D63" s="7" t="s">
        <v>677</v>
      </c>
      <c r="E63" s="7"/>
      <c r="F63" s="7"/>
      <c r="G63" s="7"/>
      <c r="H63" s="7"/>
      <c r="I63" s="7"/>
      <c r="J63" s="7"/>
      <c r="K63" s="7"/>
      <c r="L63" s="9" t="s">
        <v>216</v>
      </c>
      <c r="M63" s="32">
        <v>62</v>
      </c>
      <c r="N63" s="32">
        <v>61</v>
      </c>
      <c r="O63" s="32">
        <v>67</v>
      </c>
      <c r="P63" s="32">
        <v>69</v>
      </c>
      <c r="Q63" s="32">
        <v>78</v>
      </c>
      <c r="R63" s="32">
        <v>71</v>
      </c>
      <c r="S63" s="32">
        <v>82</v>
      </c>
      <c r="T63" s="32">
        <v>44</v>
      </c>
      <c r="U63" s="32">
        <v>64</v>
      </c>
    </row>
    <row r="64" spans="1:21" ht="16.5" customHeight="1" x14ac:dyDescent="0.25">
      <c r="A64" s="7"/>
      <c r="B64" s="7" t="s">
        <v>678</v>
      </c>
      <c r="C64" s="7"/>
      <c r="D64" s="7"/>
      <c r="E64" s="7"/>
      <c r="F64" s="7"/>
      <c r="G64" s="7"/>
      <c r="H64" s="7"/>
      <c r="I64" s="7"/>
      <c r="J64" s="7"/>
      <c r="K64" s="7"/>
      <c r="L64" s="9"/>
      <c r="M64" s="10"/>
      <c r="N64" s="10"/>
      <c r="O64" s="10"/>
      <c r="P64" s="10"/>
      <c r="Q64" s="10"/>
      <c r="R64" s="10"/>
      <c r="S64" s="10"/>
      <c r="T64" s="10"/>
      <c r="U64" s="10"/>
    </row>
    <row r="65" spans="1:21" ht="16.5" customHeight="1" x14ac:dyDescent="0.25">
      <c r="A65" s="7"/>
      <c r="B65" s="7"/>
      <c r="C65" s="7" t="s">
        <v>676</v>
      </c>
      <c r="D65" s="7"/>
      <c r="E65" s="7"/>
      <c r="F65" s="7"/>
      <c r="G65" s="7"/>
      <c r="H65" s="7"/>
      <c r="I65" s="7"/>
      <c r="J65" s="7"/>
      <c r="K65" s="7"/>
      <c r="L65" s="9"/>
      <c r="M65" s="10"/>
      <c r="N65" s="10"/>
      <c r="O65" s="10"/>
      <c r="P65" s="10"/>
      <c r="Q65" s="10"/>
      <c r="R65" s="10"/>
      <c r="S65" s="10"/>
      <c r="T65" s="10"/>
      <c r="U65" s="10"/>
    </row>
    <row r="66" spans="1:21" ht="29.4" customHeight="1" x14ac:dyDescent="0.25">
      <c r="A66" s="7"/>
      <c r="B66" s="7"/>
      <c r="C66" s="7"/>
      <c r="D66" s="74" t="s">
        <v>679</v>
      </c>
      <c r="E66" s="74"/>
      <c r="F66" s="74"/>
      <c r="G66" s="74"/>
      <c r="H66" s="74"/>
      <c r="I66" s="74"/>
      <c r="J66" s="74"/>
      <c r="K66" s="74"/>
      <c r="L66" s="9" t="s">
        <v>216</v>
      </c>
      <c r="M66" s="32">
        <v>38</v>
      </c>
      <c r="N66" s="32">
        <v>35</v>
      </c>
      <c r="O66" s="32">
        <v>41</v>
      </c>
      <c r="P66" s="32">
        <v>50</v>
      </c>
      <c r="Q66" s="32">
        <v>45</v>
      </c>
      <c r="R66" s="32">
        <v>45</v>
      </c>
      <c r="S66" s="32">
        <v>39</v>
      </c>
      <c r="T66" s="32">
        <v>29</v>
      </c>
      <c r="U66" s="32">
        <v>39</v>
      </c>
    </row>
    <row r="67" spans="1:21" ht="16.5" customHeight="1" x14ac:dyDescent="0.25">
      <c r="A67" s="7"/>
      <c r="B67" s="7" t="s">
        <v>680</v>
      </c>
      <c r="C67" s="7"/>
      <c r="D67" s="7"/>
      <c r="E67" s="7"/>
      <c r="F67" s="7"/>
      <c r="G67" s="7"/>
      <c r="H67" s="7"/>
      <c r="I67" s="7"/>
      <c r="J67" s="7"/>
      <c r="K67" s="7"/>
      <c r="L67" s="9"/>
      <c r="M67" s="10"/>
      <c r="N67" s="10"/>
      <c r="O67" s="10"/>
      <c r="P67" s="10"/>
      <c r="Q67" s="10"/>
      <c r="R67" s="10"/>
      <c r="S67" s="10"/>
      <c r="T67" s="10"/>
      <c r="U67" s="10"/>
    </row>
    <row r="68" spans="1:21" ht="16.5" customHeight="1" x14ac:dyDescent="0.25">
      <c r="A68" s="7"/>
      <c r="B68" s="7"/>
      <c r="C68" s="7" t="s">
        <v>676</v>
      </c>
      <c r="D68" s="7"/>
      <c r="E68" s="7"/>
      <c r="F68" s="7"/>
      <c r="G68" s="7"/>
      <c r="H68" s="7"/>
      <c r="I68" s="7"/>
      <c r="J68" s="7"/>
      <c r="K68" s="7"/>
      <c r="L68" s="9"/>
      <c r="M68" s="10"/>
      <c r="N68" s="10"/>
      <c r="O68" s="10"/>
      <c r="P68" s="10"/>
      <c r="Q68" s="10"/>
      <c r="R68" s="10"/>
      <c r="S68" s="10"/>
      <c r="T68" s="10"/>
      <c r="U68" s="10"/>
    </row>
    <row r="69" spans="1:21" ht="16.5" customHeight="1" x14ac:dyDescent="0.25">
      <c r="A69" s="7"/>
      <c r="B69" s="7"/>
      <c r="C69" s="7"/>
      <c r="D69" s="7" t="s">
        <v>681</v>
      </c>
      <c r="E69" s="7"/>
      <c r="F69" s="7"/>
      <c r="G69" s="7"/>
      <c r="H69" s="7"/>
      <c r="I69" s="7"/>
      <c r="J69" s="7"/>
      <c r="K69" s="7"/>
      <c r="L69" s="9" t="s">
        <v>216</v>
      </c>
      <c r="M69" s="32">
        <v>48</v>
      </c>
      <c r="N69" s="32">
        <v>48</v>
      </c>
      <c r="O69" s="32">
        <v>50</v>
      </c>
      <c r="P69" s="32">
        <v>52</v>
      </c>
      <c r="Q69" s="32">
        <v>55</v>
      </c>
      <c r="R69" s="32">
        <v>39</v>
      </c>
      <c r="S69" s="32">
        <v>65</v>
      </c>
      <c r="T69" s="32">
        <v>22</v>
      </c>
      <c r="U69" s="32">
        <v>49</v>
      </c>
    </row>
    <row r="70" spans="1:21" ht="16.5" customHeight="1" x14ac:dyDescent="0.25">
      <c r="A70" s="7"/>
      <c r="B70" s="7"/>
      <c r="C70" s="7"/>
      <c r="D70" s="7" t="s">
        <v>682</v>
      </c>
      <c r="E70" s="7"/>
      <c r="F70" s="7"/>
      <c r="G70" s="7"/>
      <c r="H70" s="7"/>
      <c r="I70" s="7"/>
      <c r="J70" s="7"/>
      <c r="K70" s="7"/>
      <c r="L70" s="9" t="s">
        <v>216</v>
      </c>
      <c r="M70" s="32">
        <v>57</v>
      </c>
      <c r="N70" s="32">
        <v>57</v>
      </c>
      <c r="O70" s="32">
        <v>60</v>
      </c>
      <c r="P70" s="32">
        <v>67</v>
      </c>
      <c r="Q70" s="32">
        <v>63</v>
      </c>
      <c r="R70" s="32">
        <v>51</v>
      </c>
      <c r="S70" s="32">
        <v>75</v>
      </c>
      <c r="T70" s="32">
        <v>33</v>
      </c>
      <c r="U70" s="32">
        <v>58</v>
      </c>
    </row>
    <row r="71" spans="1:21" ht="29.4" customHeight="1" x14ac:dyDescent="0.25">
      <c r="A71" s="7"/>
      <c r="B71" s="7"/>
      <c r="C71" s="7"/>
      <c r="D71" s="74" t="s">
        <v>683</v>
      </c>
      <c r="E71" s="74"/>
      <c r="F71" s="74"/>
      <c r="G71" s="74"/>
      <c r="H71" s="74"/>
      <c r="I71" s="74"/>
      <c r="J71" s="74"/>
      <c r="K71" s="74"/>
      <c r="L71" s="9" t="s">
        <v>216</v>
      </c>
      <c r="M71" s="32">
        <v>26</v>
      </c>
      <c r="N71" s="32">
        <v>30</v>
      </c>
      <c r="O71" s="32">
        <v>26</v>
      </c>
      <c r="P71" s="32">
        <v>31</v>
      </c>
      <c r="Q71" s="32">
        <v>24</v>
      </c>
      <c r="R71" s="32">
        <v>33</v>
      </c>
      <c r="S71" s="32">
        <v>26</v>
      </c>
      <c r="T71" s="32">
        <v>15</v>
      </c>
      <c r="U71" s="32">
        <v>27</v>
      </c>
    </row>
    <row r="72" spans="1:21" ht="16.5" customHeight="1" x14ac:dyDescent="0.25">
      <c r="A72" s="7"/>
      <c r="B72" s="7"/>
      <c r="C72" s="7"/>
      <c r="D72" s="7" t="s">
        <v>684</v>
      </c>
      <c r="E72" s="7"/>
      <c r="F72" s="7"/>
      <c r="G72" s="7"/>
      <c r="H72" s="7"/>
      <c r="I72" s="7"/>
      <c r="J72" s="7"/>
      <c r="K72" s="7"/>
      <c r="L72" s="9" t="s">
        <v>216</v>
      </c>
      <c r="M72" s="32">
        <v>76</v>
      </c>
      <c r="N72" s="32">
        <v>78</v>
      </c>
      <c r="O72" s="32">
        <v>79</v>
      </c>
      <c r="P72" s="32">
        <v>62</v>
      </c>
      <c r="Q72" s="32">
        <v>75</v>
      </c>
      <c r="R72" s="32">
        <v>77</v>
      </c>
      <c r="S72" s="32">
        <v>72</v>
      </c>
      <c r="T72" s="32">
        <v>84</v>
      </c>
      <c r="U72" s="32">
        <v>76</v>
      </c>
    </row>
    <row r="73" spans="1:21" ht="16.5" customHeight="1" x14ac:dyDescent="0.25">
      <c r="A73" s="7"/>
      <c r="B73" s="7"/>
      <c r="C73" s="7" t="s">
        <v>673</v>
      </c>
      <c r="D73" s="7"/>
      <c r="E73" s="7"/>
      <c r="F73" s="7"/>
      <c r="G73" s="7"/>
      <c r="H73" s="7"/>
      <c r="I73" s="7"/>
      <c r="J73" s="7"/>
      <c r="K73" s="7"/>
      <c r="L73" s="9"/>
      <c r="M73" s="10"/>
      <c r="N73" s="10"/>
      <c r="O73" s="10"/>
      <c r="P73" s="10"/>
      <c r="Q73" s="10"/>
      <c r="R73" s="10"/>
      <c r="S73" s="10"/>
      <c r="T73" s="10"/>
      <c r="U73" s="10"/>
    </row>
    <row r="74" spans="1:21" ht="16.5" customHeight="1" x14ac:dyDescent="0.25">
      <c r="A74" s="7"/>
      <c r="B74" s="7"/>
      <c r="C74" s="7"/>
      <c r="D74" s="7" t="s">
        <v>685</v>
      </c>
      <c r="E74" s="7"/>
      <c r="F74" s="7"/>
      <c r="G74" s="7"/>
      <c r="H74" s="7"/>
      <c r="I74" s="7"/>
      <c r="J74" s="7"/>
      <c r="K74" s="7"/>
      <c r="L74" s="9" t="s">
        <v>216</v>
      </c>
      <c r="M74" s="32">
        <v>38</v>
      </c>
      <c r="N74" s="32">
        <v>40</v>
      </c>
      <c r="O74" s="32">
        <v>47</v>
      </c>
      <c r="P74" s="32">
        <v>45</v>
      </c>
      <c r="Q74" s="32">
        <v>49</v>
      </c>
      <c r="R74" s="32">
        <v>42</v>
      </c>
      <c r="S74" s="32">
        <v>47</v>
      </c>
      <c r="T74" s="32">
        <v>16</v>
      </c>
      <c r="U74" s="32">
        <v>41</v>
      </c>
    </row>
    <row r="75" spans="1:21" ht="16.5" customHeight="1" x14ac:dyDescent="0.25">
      <c r="A75" s="7" t="s">
        <v>688</v>
      </c>
      <c r="B75" s="7"/>
      <c r="C75" s="7"/>
      <c r="D75" s="7"/>
      <c r="E75" s="7"/>
      <c r="F75" s="7"/>
      <c r="G75" s="7"/>
      <c r="H75" s="7"/>
      <c r="I75" s="7"/>
      <c r="J75" s="7"/>
      <c r="K75" s="7"/>
      <c r="L75" s="9"/>
      <c r="M75" s="10"/>
      <c r="N75" s="10"/>
      <c r="O75" s="10"/>
      <c r="P75" s="10"/>
      <c r="Q75" s="10"/>
      <c r="R75" s="10"/>
      <c r="S75" s="10"/>
      <c r="T75" s="10"/>
      <c r="U75" s="10"/>
    </row>
    <row r="76" spans="1:21" ht="16.5" customHeight="1" x14ac:dyDescent="0.25">
      <c r="A76" s="7"/>
      <c r="B76" s="7" t="s">
        <v>672</v>
      </c>
      <c r="C76" s="7"/>
      <c r="D76" s="7"/>
      <c r="E76" s="7"/>
      <c r="F76" s="7"/>
      <c r="G76" s="7"/>
      <c r="H76" s="7"/>
      <c r="I76" s="7"/>
      <c r="J76" s="7"/>
      <c r="K76" s="7"/>
      <c r="L76" s="9"/>
      <c r="M76" s="10"/>
      <c r="N76" s="10"/>
      <c r="O76" s="10"/>
      <c r="P76" s="10"/>
      <c r="Q76" s="10"/>
      <c r="R76" s="10"/>
      <c r="S76" s="10"/>
      <c r="T76" s="10"/>
      <c r="U76" s="10"/>
    </row>
    <row r="77" spans="1:21" ht="16.5" customHeight="1" x14ac:dyDescent="0.25">
      <c r="A77" s="7"/>
      <c r="B77" s="7"/>
      <c r="C77" s="7" t="s">
        <v>673</v>
      </c>
      <c r="D77" s="7"/>
      <c r="E77" s="7"/>
      <c r="F77" s="7"/>
      <c r="G77" s="7"/>
      <c r="H77" s="7"/>
      <c r="I77" s="7"/>
      <c r="J77" s="7"/>
      <c r="K77" s="7"/>
      <c r="L77" s="9"/>
      <c r="M77" s="10"/>
      <c r="N77" s="10"/>
      <c r="O77" s="10"/>
      <c r="P77" s="10"/>
      <c r="Q77" s="10"/>
      <c r="R77" s="10"/>
      <c r="S77" s="10"/>
      <c r="T77" s="10"/>
      <c r="U77" s="10"/>
    </row>
    <row r="78" spans="1:21" ht="16.5" customHeight="1" x14ac:dyDescent="0.25">
      <c r="A78" s="7"/>
      <c r="B78" s="7"/>
      <c r="C78" s="7"/>
      <c r="D78" s="7" t="s">
        <v>674</v>
      </c>
      <c r="E78" s="7"/>
      <c r="F78" s="7"/>
      <c r="G78" s="7"/>
      <c r="H78" s="7"/>
      <c r="I78" s="7"/>
      <c r="J78" s="7"/>
      <c r="K78" s="7"/>
      <c r="L78" s="9" t="s">
        <v>216</v>
      </c>
      <c r="M78" s="32">
        <v>78</v>
      </c>
      <c r="N78" s="32">
        <v>77</v>
      </c>
      <c r="O78" s="32">
        <v>81</v>
      </c>
      <c r="P78" s="32">
        <v>74</v>
      </c>
      <c r="Q78" s="32">
        <v>83</v>
      </c>
      <c r="R78" s="30" t="s">
        <v>337</v>
      </c>
      <c r="S78" s="32">
        <v>82</v>
      </c>
      <c r="T78" s="30" t="s">
        <v>337</v>
      </c>
      <c r="U78" s="32">
        <v>79</v>
      </c>
    </row>
    <row r="79" spans="1:21" ht="16.5" customHeight="1" x14ac:dyDescent="0.25">
      <c r="A79" s="7"/>
      <c r="B79" s="7" t="s">
        <v>675</v>
      </c>
      <c r="C79" s="7"/>
      <c r="D79" s="7"/>
      <c r="E79" s="7"/>
      <c r="F79" s="7"/>
      <c r="G79" s="7"/>
      <c r="H79" s="7"/>
      <c r="I79" s="7"/>
      <c r="J79" s="7"/>
      <c r="K79" s="7"/>
      <c r="L79" s="9"/>
      <c r="M79" s="10"/>
      <c r="N79" s="10"/>
      <c r="O79" s="10"/>
      <c r="P79" s="10"/>
      <c r="Q79" s="10"/>
      <c r="R79" s="10"/>
      <c r="S79" s="10"/>
      <c r="T79" s="10"/>
      <c r="U79" s="10"/>
    </row>
    <row r="80" spans="1:21" ht="16.5" customHeight="1" x14ac:dyDescent="0.25">
      <c r="A80" s="7"/>
      <c r="B80" s="7"/>
      <c r="C80" s="7" t="s">
        <v>676</v>
      </c>
      <c r="D80" s="7"/>
      <c r="E80" s="7"/>
      <c r="F80" s="7"/>
      <c r="G80" s="7"/>
      <c r="H80" s="7"/>
      <c r="I80" s="7"/>
      <c r="J80" s="7"/>
      <c r="K80" s="7"/>
      <c r="L80" s="9"/>
      <c r="M80" s="10"/>
      <c r="N80" s="10"/>
      <c r="O80" s="10"/>
      <c r="P80" s="10"/>
      <c r="Q80" s="10"/>
      <c r="R80" s="10"/>
      <c r="S80" s="10"/>
      <c r="T80" s="10"/>
      <c r="U80" s="10"/>
    </row>
    <row r="81" spans="1:21" ht="16.5" customHeight="1" x14ac:dyDescent="0.25">
      <c r="A81" s="7"/>
      <c r="B81" s="7"/>
      <c r="C81" s="7"/>
      <c r="D81" s="7" t="s">
        <v>677</v>
      </c>
      <c r="E81" s="7"/>
      <c r="F81" s="7"/>
      <c r="G81" s="7"/>
      <c r="H81" s="7"/>
      <c r="I81" s="7"/>
      <c r="J81" s="7"/>
      <c r="K81" s="7"/>
      <c r="L81" s="9" t="s">
        <v>216</v>
      </c>
      <c r="M81" s="32">
        <v>62</v>
      </c>
      <c r="N81" s="32">
        <v>60</v>
      </c>
      <c r="O81" s="32">
        <v>67</v>
      </c>
      <c r="P81" s="32">
        <v>70</v>
      </c>
      <c r="Q81" s="32">
        <v>79</v>
      </c>
      <c r="R81" s="32">
        <v>77</v>
      </c>
      <c r="S81" s="32">
        <v>88</v>
      </c>
      <c r="T81" s="32">
        <v>61</v>
      </c>
      <c r="U81" s="32">
        <v>66</v>
      </c>
    </row>
    <row r="82" spans="1:21" ht="16.5" customHeight="1" x14ac:dyDescent="0.25">
      <c r="A82" s="7"/>
      <c r="B82" s="7" t="s">
        <v>678</v>
      </c>
      <c r="C82" s="7"/>
      <c r="D82" s="7"/>
      <c r="E82" s="7"/>
      <c r="F82" s="7"/>
      <c r="G82" s="7"/>
      <c r="H82" s="7"/>
      <c r="I82" s="7"/>
      <c r="J82" s="7"/>
      <c r="K82" s="7"/>
      <c r="L82" s="9"/>
      <c r="M82" s="10"/>
      <c r="N82" s="10"/>
      <c r="O82" s="10"/>
      <c r="P82" s="10"/>
      <c r="Q82" s="10"/>
      <c r="R82" s="10"/>
      <c r="S82" s="10"/>
      <c r="T82" s="10"/>
      <c r="U82" s="10"/>
    </row>
    <row r="83" spans="1:21" ht="16.5" customHeight="1" x14ac:dyDescent="0.25">
      <c r="A83" s="7"/>
      <c r="B83" s="7"/>
      <c r="C83" s="7" t="s">
        <v>676</v>
      </c>
      <c r="D83" s="7"/>
      <c r="E83" s="7"/>
      <c r="F83" s="7"/>
      <c r="G83" s="7"/>
      <c r="H83" s="7"/>
      <c r="I83" s="7"/>
      <c r="J83" s="7"/>
      <c r="K83" s="7"/>
      <c r="L83" s="9"/>
      <c r="M83" s="10"/>
      <c r="N83" s="10"/>
      <c r="O83" s="10"/>
      <c r="P83" s="10"/>
      <c r="Q83" s="10"/>
      <c r="R83" s="10"/>
      <c r="S83" s="10"/>
      <c r="T83" s="10"/>
      <c r="U83" s="10"/>
    </row>
    <row r="84" spans="1:21" ht="29.4" customHeight="1" x14ac:dyDescent="0.25">
      <c r="A84" s="7"/>
      <c r="B84" s="7"/>
      <c r="C84" s="7"/>
      <c r="D84" s="74" t="s">
        <v>679</v>
      </c>
      <c r="E84" s="74"/>
      <c r="F84" s="74"/>
      <c r="G84" s="74"/>
      <c r="H84" s="74"/>
      <c r="I84" s="74"/>
      <c r="J84" s="74"/>
      <c r="K84" s="74"/>
      <c r="L84" s="9" t="s">
        <v>216</v>
      </c>
      <c r="M84" s="32">
        <v>41</v>
      </c>
      <c r="N84" s="32">
        <v>35</v>
      </c>
      <c r="O84" s="32">
        <v>40</v>
      </c>
      <c r="P84" s="32">
        <v>54</v>
      </c>
      <c r="Q84" s="32">
        <v>44</v>
      </c>
      <c r="R84" s="32">
        <v>47</v>
      </c>
      <c r="S84" s="32">
        <v>36</v>
      </c>
      <c r="T84" s="32">
        <v>24</v>
      </c>
      <c r="U84" s="32">
        <v>40</v>
      </c>
    </row>
    <row r="85" spans="1:21" ht="16.5" customHeight="1" x14ac:dyDescent="0.25">
      <c r="A85" s="7"/>
      <c r="B85" s="7" t="s">
        <v>680</v>
      </c>
      <c r="C85" s="7"/>
      <c r="D85" s="7"/>
      <c r="E85" s="7"/>
      <c r="F85" s="7"/>
      <c r="G85" s="7"/>
      <c r="H85" s="7"/>
      <c r="I85" s="7"/>
      <c r="J85" s="7"/>
      <c r="K85" s="7"/>
      <c r="L85" s="9"/>
      <c r="M85" s="10"/>
      <c r="N85" s="10"/>
      <c r="O85" s="10"/>
      <c r="P85" s="10"/>
      <c r="Q85" s="10"/>
      <c r="R85" s="10"/>
      <c r="S85" s="10"/>
      <c r="T85" s="10"/>
      <c r="U85" s="10"/>
    </row>
    <row r="86" spans="1:21" ht="16.5" customHeight="1" x14ac:dyDescent="0.25">
      <c r="A86" s="7"/>
      <c r="B86" s="7"/>
      <c r="C86" s="7" t="s">
        <v>676</v>
      </c>
      <c r="D86" s="7"/>
      <c r="E86" s="7"/>
      <c r="F86" s="7"/>
      <c r="G86" s="7"/>
      <c r="H86" s="7"/>
      <c r="I86" s="7"/>
      <c r="J86" s="7"/>
      <c r="K86" s="7"/>
      <c r="L86" s="9"/>
      <c r="M86" s="10"/>
      <c r="N86" s="10"/>
      <c r="O86" s="10"/>
      <c r="P86" s="10"/>
      <c r="Q86" s="10"/>
      <c r="R86" s="10"/>
      <c r="S86" s="10"/>
      <c r="T86" s="10"/>
      <c r="U86" s="10"/>
    </row>
    <row r="87" spans="1:21" ht="16.5" customHeight="1" x14ac:dyDescent="0.25">
      <c r="A87" s="7"/>
      <c r="B87" s="7"/>
      <c r="C87" s="7"/>
      <c r="D87" s="7" t="s">
        <v>681</v>
      </c>
      <c r="E87" s="7"/>
      <c r="F87" s="7"/>
      <c r="G87" s="7"/>
      <c r="H87" s="7"/>
      <c r="I87" s="7"/>
      <c r="J87" s="7"/>
      <c r="K87" s="7"/>
      <c r="L87" s="9" t="s">
        <v>216</v>
      </c>
      <c r="M87" s="32">
        <v>46</v>
      </c>
      <c r="N87" s="32">
        <v>48</v>
      </c>
      <c r="O87" s="32">
        <v>47</v>
      </c>
      <c r="P87" s="32">
        <v>49</v>
      </c>
      <c r="Q87" s="32">
        <v>28</v>
      </c>
      <c r="R87" s="32">
        <v>38</v>
      </c>
      <c r="S87" s="32">
        <v>64</v>
      </c>
      <c r="T87" s="32">
        <v>15</v>
      </c>
      <c r="U87" s="32">
        <v>46</v>
      </c>
    </row>
    <row r="88" spans="1:21" ht="16.5" customHeight="1" x14ac:dyDescent="0.25">
      <c r="A88" s="7"/>
      <c r="B88" s="7"/>
      <c r="C88" s="7"/>
      <c r="D88" s="7" t="s">
        <v>682</v>
      </c>
      <c r="E88" s="7"/>
      <c r="F88" s="7"/>
      <c r="G88" s="7"/>
      <c r="H88" s="7"/>
      <c r="I88" s="7"/>
      <c r="J88" s="7"/>
      <c r="K88" s="7"/>
      <c r="L88" s="9" t="s">
        <v>216</v>
      </c>
      <c r="M88" s="32">
        <v>55</v>
      </c>
      <c r="N88" s="32">
        <v>57</v>
      </c>
      <c r="O88" s="32">
        <v>58</v>
      </c>
      <c r="P88" s="32">
        <v>65</v>
      </c>
      <c r="Q88" s="32">
        <v>38</v>
      </c>
      <c r="R88" s="32">
        <v>52</v>
      </c>
      <c r="S88" s="32">
        <v>76</v>
      </c>
      <c r="T88" s="32">
        <v>16</v>
      </c>
      <c r="U88" s="32">
        <v>56</v>
      </c>
    </row>
    <row r="89" spans="1:21" ht="29.4" customHeight="1" x14ac:dyDescent="0.25">
      <c r="A89" s="7"/>
      <c r="B89" s="7"/>
      <c r="C89" s="7"/>
      <c r="D89" s="74" t="s">
        <v>683</v>
      </c>
      <c r="E89" s="74"/>
      <c r="F89" s="74"/>
      <c r="G89" s="74"/>
      <c r="H89" s="74"/>
      <c r="I89" s="74"/>
      <c r="J89" s="74"/>
      <c r="K89" s="74"/>
      <c r="L89" s="9" t="s">
        <v>216</v>
      </c>
      <c r="M89" s="32">
        <v>26</v>
      </c>
      <c r="N89" s="32">
        <v>28</v>
      </c>
      <c r="O89" s="32">
        <v>28</v>
      </c>
      <c r="P89" s="32">
        <v>30</v>
      </c>
      <c r="Q89" s="32">
        <v>17</v>
      </c>
      <c r="R89" s="32">
        <v>27</v>
      </c>
      <c r="S89" s="32">
        <v>25</v>
      </c>
      <c r="T89" s="32">
        <v>18</v>
      </c>
      <c r="U89" s="32">
        <v>27</v>
      </c>
    </row>
    <row r="90" spans="1:21" ht="16.5" customHeight="1" x14ac:dyDescent="0.25">
      <c r="A90" s="7"/>
      <c r="B90" s="7"/>
      <c r="C90" s="7"/>
      <c r="D90" s="7" t="s">
        <v>684</v>
      </c>
      <c r="E90" s="7"/>
      <c r="F90" s="7"/>
      <c r="G90" s="7"/>
      <c r="H90" s="7"/>
      <c r="I90" s="7"/>
      <c r="J90" s="7"/>
      <c r="K90" s="7"/>
      <c r="L90" s="9" t="s">
        <v>216</v>
      </c>
      <c r="M90" s="32">
        <v>67</v>
      </c>
      <c r="N90" s="32">
        <v>64</v>
      </c>
      <c r="O90" s="32">
        <v>71</v>
      </c>
      <c r="P90" s="32">
        <v>54</v>
      </c>
      <c r="Q90" s="32">
        <v>66</v>
      </c>
      <c r="R90" s="32">
        <v>75</v>
      </c>
      <c r="S90" s="32">
        <v>59</v>
      </c>
      <c r="T90" s="32">
        <v>89</v>
      </c>
      <c r="U90" s="32">
        <v>66</v>
      </c>
    </row>
    <row r="91" spans="1:21" ht="16.5" customHeight="1" x14ac:dyDescent="0.25">
      <c r="A91" s="7"/>
      <c r="B91" s="7"/>
      <c r="C91" s="7" t="s">
        <v>673</v>
      </c>
      <c r="D91" s="7"/>
      <c r="E91" s="7"/>
      <c r="F91" s="7"/>
      <c r="G91" s="7"/>
      <c r="H91" s="7"/>
      <c r="I91" s="7"/>
      <c r="J91" s="7"/>
      <c r="K91" s="7"/>
      <c r="L91" s="9"/>
      <c r="M91" s="10"/>
      <c r="N91" s="10"/>
      <c r="O91" s="10"/>
      <c r="P91" s="10"/>
      <c r="Q91" s="10"/>
      <c r="R91" s="10"/>
      <c r="S91" s="10"/>
      <c r="T91" s="10"/>
      <c r="U91" s="10"/>
    </row>
    <row r="92" spans="1:21" ht="16.5" customHeight="1" x14ac:dyDescent="0.25">
      <c r="A92" s="14"/>
      <c r="B92" s="14"/>
      <c r="C92" s="14"/>
      <c r="D92" s="14" t="s">
        <v>685</v>
      </c>
      <c r="E92" s="14"/>
      <c r="F92" s="14"/>
      <c r="G92" s="14"/>
      <c r="H92" s="14"/>
      <c r="I92" s="14"/>
      <c r="J92" s="14"/>
      <c r="K92" s="14"/>
      <c r="L92" s="15" t="s">
        <v>216</v>
      </c>
      <c r="M92" s="33">
        <v>40</v>
      </c>
      <c r="N92" s="33">
        <v>43</v>
      </c>
      <c r="O92" s="33">
        <v>44</v>
      </c>
      <c r="P92" s="33">
        <v>44</v>
      </c>
      <c r="Q92" s="33">
        <v>46</v>
      </c>
      <c r="R92" s="33">
        <v>45</v>
      </c>
      <c r="S92" s="33">
        <v>57</v>
      </c>
      <c r="T92" s="56" t="s">
        <v>337</v>
      </c>
      <c r="U92" s="33">
        <v>42</v>
      </c>
    </row>
    <row r="93" spans="1:21" ht="4.5" customHeight="1" x14ac:dyDescent="0.25">
      <c r="A93" s="27"/>
      <c r="B93" s="27"/>
      <c r="C93" s="2"/>
      <c r="D93" s="2"/>
      <c r="E93" s="2"/>
      <c r="F93" s="2"/>
      <c r="G93" s="2"/>
      <c r="H93" s="2"/>
      <c r="I93" s="2"/>
      <c r="J93" s="2"/>
      <c r="K93" s="2"/>
      <c r="L93" s="2"/>
      <c r="M93" s="2"/>
      <c r="N93" s="2"/>
      <c r="O93" s="2"/>
      <c r="P93" s="2"/>
      <c r="Q93" s="2"/>
      <c r="R93" s="2"/>
      <c r="S93" s="2"/>
      <c r="T93" s="2"/>
      <c r="U93" s="2"/>
    </row>
    <row r="94" spans="1:21" ht="16.5" customHeight="1" x14ac:dyDescent="0.25">
      <c r="A94" s="27"/>
      <c r="B94" s="27"/>
      <c r="C94" s="67" t="s">
        <v>689</v>
      </c>
      <c r="D94" s="67"/>
      <c r="E94" s="67"/>
      <c r="F94" s="67"/>
      <c r="G94" s="67"/>
      <c r="H94" s="67"/>
      <c r="I94" s="67"/>
      <c r="J94" s="67"/>
      <c r="K94" s="67"/>
      <c r="L94" s="67"/>
      <c r="M94" s="67"/>
      <c r="N94" s="67"/>
      <c r="O94" s="67"/>
      <c r="P94" s="67"/>
      <c r="Q94" s="67"/>
      <c r="R94" s="67"/>
      <c r="S94" s="67"/>
      <c r="T94" s="67"/>
      <c r="U94" s="67"/>
    </row>
    <row r="95" spans="1:21" ht="4.5" customHeight="1" x14ac:dyDescent="0.25">
      <c r="A95" s="27"/>
      <c r="B95" s="27"/>
      <c r="C95" s="2"/>
      <c r="D95" s="2"/>
      <c r="E95" s="2"/>
      <c r="F95" s="2"/>
      <c r="G95" s="2"/>
      <c r="H95" s="2"/>
      <c r="I95" s="2"/>
      <c r="J95" s="2"/>
      <c r="K95" s="2"/>
      <c r="L95" s="2"/>
      <c r="M95" s="2"/>
      <c r="N95" s="2"/>
      <c r="O95" s="2"/>
      <c r="P95" s="2"/>
      <c r="Q95" s="2"/>
      <c r="R95" s="2"/>
      <c r="S95" s="2"/>
      <c r="T95" s="2"/>
      <c r="U95" s="2"/>
    </row>
    <row r="96" spans="1:21" ht="16.5" customHeight="1" x14ac:dyDescent="0.25">
      <c r="A96" s="27" t="s">
        <v>139</v>
      </c>
      <c r="B96" s="27"/>
      <c r="C96" s="67" t="s">
        <v>690</v>
      </c>
      <c r="D96" s="67"/>
      <c r="E96" s="67"/>
      <c r="F96" s="67"/>
      <c r="G96" s="67"/>
      <c r="H96" s="67"/>
      <c r="I96" s="67"/>
      <c r="J96" s="67"/>
      <c r="K96" s="67"/>
      <c r="L96" s="67"/>
      <c r="M96" s="67"/>
      <c r="N96" s="67"/>
      <c r="O96" s="67"/>
      <c r="P96" s="67"/>
      <c r="Q96" s="67"/>
      <c r="R96" s="67"/>
      <c r="S96" s="67"/>
      <c r="T96" s="67"/>
      <c r="U96" s="67"/>
    </row>
    <row r="97" spans="1:21" ht="16.5" customHeight="1" x14ac:dyDescent="0.25">
      <c r="A97" s="27" t="s">
        <v>141</v>
      </c>
      <c r="B97" s="27"/>
      <c r="C97" s="67" t="s">
        <v>691</v>
      </c>
      <c r="D97" s="67"/>
      <c r="E97" s="67"/>
      <c r="F97" s="67"/>
      <c r="G97" s="67"/>
      <c r="H97" s="67"/>
      <c r="I97" s="67"/>
      <c r="J97" s="67"/>
      <c r="K97" s="67"/>
      <c r="L97" s="67"/>
      <c r="M97" s="67"/>
      <c r="N97" s="67"/>
      <c r="O97" s="67"/>
      <c r="P97" s="67"/>
      <c r="Q97" s="67"/>
      <c r="R97" s="67"/>
      <c r="S97" s="67"/>
      <c r="T97" s="67"/>
      <c r="U97" s="67"/>
    </row>
    <row r="98" spans="1:21" ht="16.5" customHeight="1" x14ac:dyDescent="0.25">
      <c r="A98" s="27" t="s">
        <v>144</v>
      </c>
      <c r="B98" s="27"/>
      <c r="C98" s="67" t="s">
        <v>328</v>
      </c>
      <c r="D98" s="67"/>
      <c r="E98" s="67"/>
      <c r="F98" s="67"/>
      <c r="G98" s="67"/>
      <c r="H98" s="67"/>
      <c r="I98" s="67"/>
      <c r="J98" s="67"/>
      <c r="K98" s="67"/>
      <c r="L98" s="67"/>
      <c r="M98" s="67"/>
      <c r="N98" s="67"/>
      <c r="O98" s="67"/>
      <c r="P98" s="67"/>
      <c r="Q98" s="67"/>
      <c r="R98" s="67"/>
      <c r="S98" s="67"/>
      <c r="T98" s="67"/>
      <c r="U98" s="67"/>
    </row>
    <row r="99" spans="1:21" ht="29.4" customHeight="1" x14ac:dyDescent="0.25">
      <c r="A99" s="27" t="s">
        <v>146</v>
      </c>
      <c r="B99" s="27"/>
      <c r="C99" s="67" t="s">
        <v>692</v>
      </c>
      <c r="D99" s="67"/>
      <c r="E99" s="67"/>
      <c r="F99" s="67"/>
      <c r="G99" s="67"/>
      <c r="H99" s="67"/>
      <c r="I99" s="67"/>
      <c r="J99" s="67"/>
      <c r="K99" s="67"/>
      <c r="L99" s="67"/>
      <c r="M99" s="67"/>
      <c r="N99" s="67"/>
      <c r="O99" s="67"/>
      <c r="P99" s="67"/>
      <c r="Q99" s="67"/>
      <c r="R99" s="67"/>
      <c r="S99" s="67"/>
      <c r="T99" s="67"/>
      <c r="U99" s="67"/>
    </row>
    <row r="100" spans="1:21" ht="16.5" customHeight="1" x14ac:dyDescent="0.25">
      <c r="A100" s="27" t="s">
        <v>150</v>
      </c>
      <c r="B100" s="27"/>
      <c r="C100" s="67" t="s">
        <v>693</v>
      </c>
      <c r="D100" s="67"/>
      <c r="E100" s="67"/>
      <c r="F100" s="67"/>
      <c r="G100" s="67"/>
      <c r="H100" s="67"/>
      <c r="I100" s="67"/>
      <c r="J100" s="67"/>
      <c r="K100" s="67"/>
      <c r="L100" s="67"/>
      <c r="M100" s="67"/>
      <c r="N100" s="67"/>
      <c r="O100" s="67"/>
      <c r="P100" s="67"/>
      <c r="Q100" s="67"/>
      <c r="R100" s="67"/>
      <c r="S100" s="67"/>
      <c r="T100" s="67"/>
      <c r="U100" s="67"/>
    </row>
    <row r="101" spans="1:21" ht="42.45" customHeight="1" x14ac:dyDescent="0.25">
      <c r="A101" s="27" t="s">
        <v>152</v>
      </c>
      <c r="B101" s="27"/>
      <c r="C101" s="67" t="s">
        <v>327</v>
      </c>
      <c r="D101" s="67"/>
      <c r="E101" s="67"/>
      <c r="F101" s="67"/>
      <c r="G101" s="67"/>
      <c r="H101" s="67"/>
      <c r="I101" s="67"/>
      <c r="J101" s="67"/>
      <c r="K101" s="67"/>
      <c r="L101" s="67"/>
      <c r="M101" s="67"/>
      <c r="N101" s="67"/>
      <c r="O101" s="67"/>
      <c r="P101" s="67"/>
      <c r="Q101" s="67"/>
      <c r="R101" s="67"/>
      <c r="S101" s="67"/>
      <c r="T101" s="67"/>
      <c r="U101" s="67"/>
    </row>
    <row r="102" spans="1:21" ht="42.45" customHeight="1" x14ac:dyDescent="0.25">
      <c r="A102" s="27" t="s">
        <v>155</v>
      </c>
      <c r="B102" s="27"/>
      <c r="C102" s="67" t="s">
        <v>329</v>
      </c>
      <c r="D102" s="67"/>
      <c r="E102" s="67"/>
      <c r="F102" s="67"/>
      <c r="G102" s="67"/>
      <c r="H102" s="67"/>
      <c r="I102" s="67"/>
      <c r="J102" s="67"/>
      <c r="K102" s="67"/>
      <c r="L102" s="67"/>
      <c r="M102" s="67"/>
      <c r="N102" s="67"/>
      <c r="O102" s="67"/>
      <c r="P102" s="67"/>
      <c r="Q102" s="67"/>
      <c r="R102" s="67"/>
      <c r="S102" s="67"/>
      <c r="T102" s="67"/>
      <c r="U102" s="67"/>
    </row>
    <row r="103" spans="1:21" ht="16.5" customHeight="1" x14ac:dyDescent="0.25">
      <c r="A103" s="27" t="s">
        <v>157</v>
      </c>
      <c r="B103" s="27"/>
      <c r="C103" s="67" t="s">
        <v>694</v>
      </c>
      <c r="D103" s="67"/>
      <c r="E103" s="67"/>
      <c r="F103" s="67"/>
      <c r="G103" s="67"/>
      <c r="H103" s="67"/>
      <c r="I103" s="67"/>
      <c r="J103" s="67"/>
      <c r="K103" s="67"/>
      <c r="L103" s="67"/>
      <c r="M103" s="67"/>
      <c r="N103" s="67"/>
      <c r="O103" s="67"/>
      <c r="P103" s="67"/>
      <c r="Q103" s="67"/>
      <c r="R103" s="67"/>
      <c r="S103" s="67"/>
      <c r="T103" s="67"/>
      <c r="U103" s="67"/>
    </row>
    <row r="104" spans="1:21" ht="42.45" customHeight="1" x14ac:dyDescent="0.25">
      <c r="A104" s="27" t="s">
        <v>159</v>
      </c>
      <c r="B104" s="27"/>
      <c r="C104" s="67" t="s">
        <v>695</v>
      </c>
      <c r="D104" s="67"/>
      <c r="E104" s="67"/>
      <c r="F104" s="67"/>
      <c r="G104" s="67"/>
      <c r="H104" s="67"/>
      <c r="I104" s="67"/>
      <c r="J104" s="67"/>
      <c r="K104" s="67"/>
      <c r="L104" s="67"/>
      <c r="M104" s="67"/>
      <c r="N104" s="67"/>
      <c r="O104" s="67"/>
      <c r="P104" s="67"/>
      <c r="Q104" s="67"/>
      <c r="R104" s="67"/>
      <c r="S104" s="67"/>
      <c r="T104" s="67"/>
      <c r="U104" s="67"/>
    </row>
    <row r="105" spans="1:21" ht="4.5" customHeight="1" x14ac:dyDescent="0.25"/>
    <row r="106" spans="1:21" ht="16.5" customHeight="1" x14ac:dyDescent="0.25">
      <c r="A106" s="28" t="s">
        <v>167</v>
      </c>
      <c r="B106" s="27"/>
      <c r="C106" s="27"/>
      <c r="D106" s="27"/>
      <c r="E106" s="67" t="s">
        <v>342</v>
      </c>
      <c r="F106" s="67"/>
      <c r="G106" s="67"/>
      <c r="H106" s="67"/>
      <c r="I106" s="67"/>
      <c r="J106" s="67"/>
      <c r="K106" s="67"/>
      <c r="L106" s="67"/>
      <c r="M106" s="67"/>
      <c r="N106" s="67"/>
      <c r="O106" s="67"/>
      <c r="P106" s="67"/>
      <c r="Q106" s="67"/>
      <c r="R106" s="67"/>
      <c r="S106" s="67"/>
      <c r="T106" s="67"/>
      <c r="U106" s="67"/>
    </row>
  </sheetData>
  <mergeCells count="22">
    <mergeCell ref="K1:U1"/>
    <mergeCell ref="C94:U94"/>
    <mergeCell ref="C96:U96"/>
    <mergeCell ref="C97:U97"/>
    <mergeCell ref="C98:U98"/>
    <mergeCell ref="D53:K53"/>
    <mergeCell ref="D66:K66"/>
    <mergeCell ref="D71:K71"/>
    <mergeCell ref="D84:K84"/>
    <mergeCell ref="D89:K89"/>
    <mergeCell ref="D12:K12"/>
    <mergeCell ref="D17:K17"/>
    <mergeCell ref="D30:K30"/>
    <mergeCell ref="D35:K35"/>
    <mergeCell ref="D48:K48"/>
    <mergeCell ref="C104:U104"/>
    <mergeCell ref="E106:U106"/>
    <mergeCell ref="C99:U99"/>
    <mergeCell ref="C100:U100"/>
    <mergeCell ref="C101:U101"/>
    <mergeCell ref="C102:U102"/>
    <mergeCell ref="C103:U103"/>
  </mergeCells>
  <pageMargins left="0.7" right="0.7" top="0.75" bottom="0.75" header="0.3" footer="0.3"/>
  <pageSetup paperSize="9" fitToHeight="0" orientation="landscape" horizontalDpi="300" verticalDpi="300"/>
  <headerFooter scaleWithDoc="0" alignWithMargins="0">
    <oddHeader>&amp;C&amp;"Arial"&amp;8TABLE 15A.39</oddHeader>
    <oddFooter>&amp;L&amp;"Arial"&amp;8REPORT ON
GOVERNMENT
SERVICES 2022&amp;R&amp;"Arial"&amp;8SERVICES FOR PEOPLE
WITH DISABILITY
PAGE &amp;B&amp;P&amp;B</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AD65"/>
  <sheetViews>
    <sheetView showGridLines="0" workbookViewId="0"/>
  </sheetViews>
  <sheetFormatPr defaultRowHeight="13.2" x14ac:dyDescent="0.25"/>
  <cols>
    <col min="1" max="11" width="1.6640625" customWidth="1"/>
    <col min="12" max="12" width="5.44140625" customWidth="1"/>
    <col min="13" max="13" width="7.5546875" customWidth="1"/>
    <col min="14" max="14" width="6.109375" customWidth="1"/>
    <col min="15" max="15" width="7.5546875" customWidth="1"/>
    <col min="16" max="16" width="6.109375" customWidth="1"/>
    <col min="17" max="17" width="7.5546875" customWidth="1"/>
    <col min="18" max="18" width="6.109375" customWidth="1"/>
    <col min="19" max="19" width="7.5546875" customWidth="1"/>
    <col min="20" max="20" width="6.109375" customWidth="1"/>
    <col min="21" max="21" width="7.5546875" customWidth="1"/>
    <col min="22" max="22" width="6.109375" customWidth="1"/>
    <col min="23" max="23" width="7.5546875" customWidth="1"/>
    <col min="24" max="24" width="6.109375" customWidth="1"/>
    <col min="25" max="25" width="7.5546875" customWidth="1"/>
    <col min="26" max="26" width="6.109375" customWidth="1"/>
    <col min="27" max="27" width="7.5546875" customWidth="1"/>
    <col min="28" max="28" width="6.109375" customWidth="1"/>
    <col min="29" max="29" width="7.5546875" customWidth="1"/>
    <col min="30" max="30" width="6.109375" customWidth="1"/>
  </cols>
  <sheetData>
    <row r="1" spans="1:30" ht="33.9" customHeight="1" x14ac:dyDescent="0.25">
      <c r="A1" s="8" t="s">
        <v>696</v>
      </c>
      <c r="B1" s="8"/>
      <c r="C1" s="8"/>
      <c r="D1" s="8"/>
      <c r="E1" s="8"/>
      <c r="F1" s="8"/>
      <c r="G1" s="8"/>
      <c r="H1" s="8"/>
      <c r="I1" s="8"/>
      <c r="J1" s="8"/>
      <c r="K1" s="72" t="s">
        <v>697</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580</v>
      </c>
      <c r="AB2" s="76"/>
      <c r="AC2" s="75" t="s">
        <v>103</v>
      </c>
      <c r="AD2" s="76"/>
    </row>
    <row r="3" spans="1:30" ht="16.5" customHeight="1" x14ac:dyDescent="0.25">
      <c r="A3" s="7" t="s">
        <v>698</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297</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299</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699</v>
      </c>
      <c r="E6" s="7"/>
      <c r="F6" s="7"/>
      <c r="G6" s="7"/>
      <c r="H6" s="7"/>
      <c r="I6" s="7"/>
      <c r="J6" s="7"/>
      <c r="K6" s="7"/>
      <c r="L6" s="9"/>
      <c r="M6" s="10"/>
      <c r="N6" s="7"/>
      <c r="O6" s="10"/>
      <c r="P6" s="7"/>
      <c r="Q6" s="10"/>
      <c r="R6" s="7"/>
      <c r="S6" s="10"/>
      <c r="T6" s="7"/>
      <c r="U6" s="10"/>
      <c r="V6" s="7"/>
      <c r="W6" s="10"/>
      <c r="X6" s="7"/>
      <c r="Y6" s="10"/>
      <c r="Z6" s="7"/>
      <c r="AA6" s="10"/>
      <c r="AB6" s="7"/>
      <c r="AC6" s="10"/>
      <c r="AD6" s="7"/>
    </row>
    <row r="7" spans="1:30" ht="16.5" customHeight="1" x14ac:dyDescent="0.25">
      <c r="A7" s="7"/>
      <c r="B7" s="7"/>
      <c r="C7" s="7"/>
      <c r="D7" s="7"/>
      <c r="E7" s="7" t="s">
        <v>451</v>
      </c>
      <c r="F7" s="7"/>
      <c r="G7" s="7"/>
      <c r="H7" s="7"/>
      <c r="I7" s="7"/>
      <c r="J7" s="7"/>
      <c r="K7" s="7"/>
      <c r="L7" s="9" t="s">
        <v>300</v>
      </c>
      <c r="M7" s="32">
        <v>29.5</v>
      </c>
      <c r="N7" s="53">
        <v>8.5</v>
      </c>
      <c r="O7" s="32">
        <v>26.6</v>
      </c>
      <c r="P7" s="53">
        <v>9.3000000000000007</v>
      </c>
      <c r="Q7" s="32">
        <v>21.8</v>
      </c>
      <c r="R7" s="53">
        <v>7</v>
      </c>
      <c r="S7" s="31">
        <v>6.7</v>
      </c>
      <c r="T7" s="53">
        <v>3</v>
      </c>
      <c r="U7" s="47">
        <v>8.1</v>
      </c>
      <c r="V7" s="53">
        <v>6.9</v>
      </c>
      <c r="W7" s="47">
        <v>5.5</v>
      </c>
      <c r="X7" s="53">
        <v>3.2</v>
      </c>
      <c r="Y7" s="47">
        <v>3</v>
      </c>
      <c r="Z7" s="53">
        <v>2.2000000000000002</v>
      </c>
      <c r="AA7" s="31" t="s">
        <v>110</v>
      </c>
      <c r="AB7" s="7"/>
      <c r="AC7" s="29">
        <v>100.1</v>
      </c>
      <c r="AD7" s="51">
        <v>14.3</v>
      </c>
    </row>
    <row r="8" spans="1:30" ht="16.5" customHeight="1" x14ac:dyDescent="0.25">
      <c r="A8" s="7"/>
      <c r="B8" s="7"/>
      <c r="C8" s="7"/>
      <c r="D8" s="7"/>
      <c r="E8" s="7" t="s">
        <v>452</v>
      </c>
      <c r="F8" s="7"/>
      <c r="G8" s="7"/>
      <c r="H8" s="7"/>
      <c r="I8" s="7"/>
      <c r="J8" s="7"/>
      <c r="K8" s="7"/>
      <c r="L8" s="9" t="s">
        <v>300</v>
      </c>
      <c r="M8" s="32">
        <v>44.1</v>
      </c>
      <c r="N8" s="51">
        <v>12.4</v>
      </c>
      <c r="O8" s="32">
        <v>39.4</v>
      </c>
      <c r="P8" s="51">
        <v>10.3</v>
      </c>
      <c r="Q8" s="32">
        <v>32</v>
      </c>
      <c r="R8" s="53">
        <v>9.1999999999999993</v>
      </c>
      <c r="S8" s="32">
        <v>17.8</v>
      </c>
      <c r="T8" s="53">
        <v>5.0999999999999996</v>
      </c>
      <c r="U8" s="44">
        <v>13.8</v>
      </c>
      <c r="V8" s="53">
        <v>7.9</v>
      </c>
      <c r="W8" s="47">
        <v>5.9</v>
      </c>
      <c r="X8" s="53">
        <v>3.5</v>
      </c>
      <c r="Y8" s="47">
        <v>3.9</v>
      </c>
      <c r="Z8" s="53">
        <v>2.5</v>
      </c>
      <c r="AA8" s="46">
        <v>0.7</v>
      </c>
      <c r="AB8" s="50" t="s">
        <v>337</v>
      </c>
      <c r="AC8" s="29">
        <v>160.4</v>
      </c>
      <c r="AD8" s="51">
        <v>23.6</v>
      </c>
    </row>
    <row r="9" spans="1:30" ht="16.5" customHeight="1" x14ac:dyDescent="0.25">
      <c r="A9" s="7"/>
      <c r="B9" s="7"/>
      <c r="C9" s="7"/>
      <c r="D9" s="7"/>
      <c r="E9" s="7" t="s">
        <v>453</v>
      </c>
      <c r="F9" s="7"/>
      <c r="G9" s="7"/>
      <c r="H9" s="7"/>
      <c r="I9" s="7"/>
      <c r="J9" s="7"/>
      <c r="K9" s="7"/>
      <c r="L9" s="9" t="s">
        <v>300</v>
      </c>
      <c r="M9" s="32">
        <v>74.599999999999994</v>
      </c>
      <c r="N9" s="51">
        <v>14.3</v>
      </c>
      <c r="O9" s="32">
        <v>65</v>
      </c>
      <c r="P9" s="51">
        <v>14.8</v>
      </c>
      <c r="Q9" s="32">
        <v>53.8</v>
      </c>
      <c r="R9" s="51">
        <v>12.3</v>
      </c>
      <c r="S9" s="32">
        <v>23.9</v>
      </c>
      <c r="T9" s="53">
        <v>5.9</v>
      </c>
      <c r="U9" s="32">
        <v>22.6</v>
      </c>
      <c r="V9" s="51">
        <v>10.9</v>
      </c>
      <c r="W9" s="32">
        <v>11.6</v>
      </c>
      <c r="X9" s="53">
        <v>4.9000000000000004</v>
      </c>
      <c r="Y9" s="47">
        <v>6.2</v>
      </c>
      <c r="Z9" s="53">
        <v>3.2</v>
      </c>
      <c r="AA9" s="46">
        <v>0.7</v>
      </c>
      <c r="AB9" s="50" t="s">
        <v>337</v>
      </c>
      <c r="AC9" s="29">
        <v>259.8</v>
      </c>
      <c r="AD9" s="51">
        <v>31.6</v>
      </c>
    </row>
    <row r="10" spans="1:30" ht="16.5" customHeight="1" x14ac:dyDescent="0.25">
      <c r="A10" s="7"/>
      <c r="B10" s="7"/>
      <c r="C10" s="7"/>
      <c r="D10" s="7" t="s">
        <v>700</v>
      </c>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16.5" customHeight="1" x14ac:dyDescent="0.25">
      <c r="A11" s="7"/>
      <c r="B11" s="7"/>
      <c r="C11" s="7"/>
      <c r="D11" s="7"/>
      <c r="E11" s="7" t="s">
        <v>451</v>
      </c>
      <c r="F11" s="7"/>
      <c r="G11" s="7"/>
      <c r="H11" s="7"/>
      <c r="I11" s="7"/>
      <c r="J11" s="7"/>
      <c r="K11" s="7"/>
      <c r="L11" s="9" t="s">
        <v>300</v>
      </c>
      <c r="M11" s="32">
        <v>47.2</v>
      </c>
      <c r="N11" s="51">
        <v>10.8</v>
      </c>
      <c r="O11" s="32">
        <v>33.9</v>
      </c>
      <c r="P11" s="53">
        <v>9.6</v>
      </c>
      <c r="Q11" s="32">
        <v>27.2</v>
      </c>
      <c r="R11" s="53">
        <v>7.4</v>
      </c>
      <c r="S11" s="31">
        <v>8.6999999999999993</v>
      </c>
      <c r="T11" s="53">
        <v>3.3</v>
      </c>
      <c r="U11" s="44">
        <v>13.1</v>
      </c>
      <c r="V11" s="53">
        <v>8.6999999999999993</v>
      </c>
      <c r="W11" s="31">
        <v>6.9</v>
      </c>
      <c r="X11" s="53">
        <v>3.2</v>
      </c>
      <c r="Y11" s="46">
        <v>1.7</v>
      </c>
      <c r="Z11" s="50" t="s">
        <v>337</v>
      </c>
      <c r="AA11" s="31" t="s">
        <v>110</v>
      </c>
      <c r="AB11" s="7"/>
      <c r="AC11" s="29">
        <v>135.9</v>
      </c>
      <c r="AD11" s="51">
        <v>17.3</v>
      </c>
    </row>
    <row r="12" spans="1:30" ht="16.5" customHeight="1" x14ac:dyDescent="0.25">
      <c r="A12" s="7"/>
      <c r="B12" s="7"/>
      <c r="C12" s="7"/>
      <c r="D12" s="7"/>
      <c r="E12" s="7" t="s">
        <v>452</v>
      </c>
      <c r="F12" s="7"/>
      <c r="G12" s="7"/>
      <c r="H12" s="7"/>
      <c r="I12" s="7"/>
      <c r="J12" s="7"/>
      <c r="K12" s="7"/>
      <c r="L12" s="9" t="s">
        <v>300</v>
      </c>
      <c r="M12" s="32">
        <v>59.4</v>
      </c>
      <c r="N12" s="51">
        <v>13.7</v>
      </c>
      <c r="O12" s="32">
        <v>52.9</v>
      </c>
      <c r="P12" s="51">
        <v>12</v>
      </c>
      <c r="Q12" s="32">
        <v>41.4</v>
      </c>
      <c r="R12" s="51">
        <v>10.4</v>
      </c>
      <c r="S12" s="32">
        <v>21.7</v>
      </c>
      <c r="T12" s="53">
        <v>5.8</v>
      </c>
      <c r="U12" s="44">
        <v>13.6</v>
      </c>
      <c r="V12" s="53">
        <v>7.9</v>
      </c>
      <c r="W12" s="32">
        <v>10.5</v>
      </c>
      <c r="X12" s="53">
        <v>3.8</v>
      </c>
      <c r="Y12" s="47">
        <v>4.5</v>
      </c>
      <c r="Z12" s="53">
        <v>3.1</v>
      </c>
      <c r="AA12" s="46">
        <v>0.9</v>
      </c>
      <c r="AB12" s="50" t="s">
        <v>337</v>
      </c>
      <c r="AC12" s="29">
        <v>204.3</v>
      </c>
      <c r="AD12" s="51">
        <v>26</v>
      </c>
    </row>
    <row r="13" spans="1:30" ht="16.5" customHeight="1" x14ac:dyDescent="0.25">
      <c r="A13" s="7"/>
      <c r="B13" s="7"/>
      <c r="C13" s="7"/>
      <c r="D13" s="7"/>
      <c r="E13" s="7" t="s">
        <v>453</v>
      </c>
      <c r="F13" s="7"/>
      <c r="G13" s="7"/>
      <c r="H13" s="7"/>
      <c r="I13" s="7"/>
      <c r="J13" s="7"/>
      <c r="K13" s="7"/>
      <c r="L13" s="9" t="s">
        <v>300</v>
      </c>
      <c r="M13" s="29">
        <v>103</v>
      </c>
      <c r="N13" s="51">
        <v>16.8</v>
      </c>
      <c r="O13" s="32">
        <v>87.8</v>
      </c>
      <c r="P13" s="51">
        <v>16.5</v>
      </c>
      <c r="Q13" s="32">
        <v>68.599999999999994</v>
      </c>
      <c r="R13" s="51">
        <v>14.1</v>
      </c>
      <c r="S13" s="32">
        <v>30.3</v>
      </c>
      <c r="T13" s="53">
        <v>6.4</v>
      </c>
      <c r="U13" s="44">
        <v>23.5</v>
      </c>
      <c r="V13" s="51">
        <v>12.4</v>
      </c>
      <c r="W13" s="32">
        <v>18.100000000000001</v>
      </c>
      <c r="X13" s="53">
        <v>5</v>
      </c>
      <c r="Y13" s="31">
        <v>7.4</v>
      </c>
      <c r="Z13" s="53">
        <v>3.6</v>
      </c>
      <c r="AA13" s="46">
        <v>0.7</v>
      </c>
      <c r="AB13" s="50" t="s">
        <v>337</v>
      </c>
      <c r="AC13" s="29">
        <v>339</v>
      </c>
      <c r="AD13" s="51">
        <v>35.9</v>
      </c>
    </row>
    <row r="14" spans="1:30" ht="16.5" customHeight="1" x14ac:dyDescent="0.25">
      <c r="A14" s="7"/>
      <c r="B14" s="7"/>
      <c r="C14" s="7" t="s">
        <v>301</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699</v>
      </c>
      <c r="E15" s="7"/>
      <c r="F15" s="7"/>
      <c r="G15" s="7"/>
      <c r="H15" s="7"/>
      <c r="I15" s="7"/>
      <c r="J15" s="7"/>
      <c r="K15" s="7"/>
      <c r="L15" s="9"/>
      <c r="M15" s="10"/>
      <c r="N15" s="7"/>
      <c r="O15" s="10"/>
      <c r="P15" s="7"/>
      <c r="Q15" s="10"/>
      <c r="R15" s="7"/>
      <c r="S15" s="10"/>
      <c r="T15" s="7"/>
      <c r="U15" s="10"/>
      <c r="V15" s="7"/>
      <c r="W15" s="10"/>
      <c r="X15" s="7"/>
      <c r="Y15" s="10"/>
      <c r="Z15" s="7"/>
      <c r="AA15" s="10"/>
      <c r="AB15" s="7"/>
      <c r="AC15" s="10"/>
      <c r="AD15" s="7"/>
    </row>
    <row r="16" spans="1:30" ht="16.5" customHeight="1" x14ac:dyDescent="0.25">
      <c r="A16" s="7"/>
      <c r="B16" s="7"/>
      <c r="C16" s="7"/>
      <c r="D16" s="7"/>
      <c r="E16" s="7" t="s">
        <v>451</v>
      </c>
      <c r="F16" s="7"/>
      <c r="G16" s="7"/>
      <c r="H16" s="7"/>
      <c r="I16" s="7"/>
      <c r="J16" s="7"/>
      <c r="K16" s="7"/>
      <c r="L16" s="9" t="s">
        <v>216</v>
      </c>
      <c r="M16" s="32">
        <v>62.5</v>
      </c>
      <c r="N16" s="51">
        <v>10.9</v>
      </c>
      <c r="O16" s="32">
        <v>78.5</v>
      </c>
      <c r="P16" s="51">
        <v>16.2</v>
      </c>
      <c r="Q16" s="32">
        <v>80.099999999999994</v>
      </c>
      <c r="R16" s="51">
        <v>13.7</v>
      </c>
      <c r="S16" s="32">
        <v>77</v>
      </c>
      <c r="T16" s="51">
        <v>18.899999999999999</v>
      </c>
      <c r="U16" s="44">
        <v>61.8</v>
      </c>
      <c r="V16" s="51">
        <v>32.5</v>
      </c>
      <c r="W16" s="32">
        <v>79.7</v>
      </c>
      <c r="X16" s="51">
        <v>27.2</v>
      </c>
      <c r="Y16" s="59">
        <v>176.5</v>
      </c>
      <c r="Z16" s="50" t="s">
        <v>337</v>
      </c>
      <c r="AA16" s="31" t="s">
        <v>110</v>
      </c>
      <c r="AB16" s="7"/>
      <c r="AC16" s="32">
        <v>73.7</v>
      </c>
      <c r="AD16" s="53">
        <v>4.8</v>
      </c>
    </row>
    <row r="17" spans="1:30" ht="16.5" customHeight="1" x14ac:dyDescent="0.25">
      <c r="A17" s="7"/>
      <c r="B17" s="7"/>
      <c r="C17" s="7"/>
      <c r="D17" s="7"/>
      <c r="E17" s="7" t="s">
        <v>452</v>
      </c>
      <c r="F17" s="7"/>
      <c r="G17" s="7"/>
      <c r="H17" s="7"/>
      <c r="I17" s="7"/>
      <c r="J17" s="7"/>
      <c r="K17" s="7"/>
      <c r="L17" s="9" t="s">
        <v>216</v>
      </c>
      <c r="M17" s="32">
        <v>74.2</v>
      </c>
      <c r="N17" s="51">
        <v>12.1</v>
      </c>
      <c r="O17" s="32">
        <v>74.5</v>
      </c>
      <c r="P17" s="53">
        <v>9.5</v>
      </c>
      <c r="Q17" s="32">
        <v>77.3</v>
      </c>
      <c r="R17" s="51">
        <v>10.9</v>
      </c>
      <c r="S17" s="32">
        <v>82</v>
      </c>
      <c r="T17" s="53">
        <v>8</v>
      </c>
      <c r="U17" s="58">
        <v>101.5</v>
      </c>
      <c r="V17" s="51">
        <v>83</v>
      </c>
      <c r="W17" s="32">
        <v>56.2</v>
      </c>
      <c r="X17" s="51">
        <v>26.5</v>
      </c>
      <c r="Y17" s="32">
        <v>86.7</v>
      </c>
      <c r="Z17" s="51">
        <v>22.4</v>
      </c>
      <c r="AA17" s="44">
        <v>77.8</v>
      </c>
      <c r="AB17" s="51">
        <v>57</v>
      </c>
      <c r="AC17" s="32">
        <v>78.5</v>
      </c>
      <c r="AD17" s="53">
        <v>5.7</v>
      </c>
    </row>
    <row r="18" spans="1:30" ht="16.5" customHeight="1" x14ac:dyDescent="0.25">
      <c r="A18" s="7"/>
      <c r="B18" s="7"/>
      <c r="C18" s="7"/>
      <c r="D18" s="7"/>
      <c r="E18" s="7" t="s">
        <v>453</v>
      </c>
      <c r="F18" s="7"/>
      <c r="G18" s="7"/>
      <c r="H18" s="7"/>
      <c r="I18" s="7"/>
      <c r="J18" s="7"/>
      <c r="K18" s="7"/>
      <c r="L18" s="9" t="s">
        <v>216</v>
      </c>
      <c r="M18" s="32">
        <v>72.400000000000006</v>
      </c>
      <c r="N18" s="53">
        <v>7.4</v>
      </c>
      <c r="O18" s="32">
        <v>74</v>
      </c>
      <c r="P18" s="53">
        <v>9.4</v>
      </c>
      <c r="Q18" s="32">
        <v>78.400000000000006</v>
      </c>
      <c r="R18" s="53">
        <v>8</v>
      </c>
      <c r="S18" s="32">
        <v>78.900000000000006</v>
      </c>
      <c r="T18" s="51">
        <v>10.1</v>
      </c>
      <c r="U18" s="44">
        <v>96.2</v>
      </c>
      <c r="V18" s="51">
        <v>69</v>
      </c>
      <c r="W18" s="32">
        <v>64.099999999999994</v>
      </c>
      <c r="X18" s="51">
        <v>20.6</v>
      </c>
      <c r="Y18" s="32">
        <v>83.8</v>
      </c>
      <c r="Z18" s="51">
        <v>14</v>
      </c>
      <c r="AA18" s="59">
        <v>100</v>
      </c>
      <c r="AB18" s="50" t="s">
        <v>337</v>
      </c>
      <c r="AC18" s="32">
        <v>76.599999999999994</v>
      </c>
      <c r="AD18" s="53">
        <v>4.5</v>
      </c>
    </row>
    <row r="19" spans="1:30" ht="16.5" customHeight="1" x14ac:dyDescent="0.25">
      <c r="A19" s="7"/>
      <c r="B19" s="7" t="s">
        <v>305</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299</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699</v>
      </c>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5">
      <c r="A22" s="7"/>
      <c r="B22" s="7"/>
      <c r="C22" s="7"/>
      <c r="D22" s="7"/>
      <c r="E22" s="7" t="s">
        <v>451</v>
      </c>
      <c r="F22" s="7"/>
      <c r="G22" s="7"/>
      <c r="H22" s="7"/>
      <c r="I22" s="7"/>
      <c r="J22" s="7"/>
      <c r="K22" s="7"/>
      <c r="L22" s="9" t="s">
        <v>300</v>
      </c>
      <c r="M22" s="32">
        <v>25.7</v>
      </c>
      <c r="N22" s="53">
        <v>7.8</v>
      </c>
      <c r="O22" s="32">
        <v>26.6</v>
      </c>
      <c r="P22" s="53">
        <v>7.1</v>
      </c>
      <c r="Q22" s="32">
        <v>21.5</v>
      </c>
      <c r="R22" s="53">
        <v>6.2</v>
      </c>
      <c r="S22" s="31">
        <v>7.6</v>
      </c>
      <c r="T22" s="53">
        <v>3.1</v>
      </c>
      <c r="U22" s="31">
        <v>8.4</v>
      </c>
      <c r="V22" s="53">
        <v>2.8</v>
      </c>
      <c r="W22" s="31">
        <v>3.5</v>
      </c>
      <c r="X22" s="53">
        <v>1.6</v>
      </c>
      <c r="Y22" s="30" t="s">
        <v>337</v>
      </c>
      <c r="Z22" s="7"/>
      <c r="AA22" s="47">
        <v>0.6</v>
      </c>
      <c r="AB22" s="53">
        <v>0.5</v>
      </c>
      <c r="AC22" s="32">
        <v>95.3</v>
      </c>
      <c r="AD22" s="51">
        <v>14.3</v>
      </c>
    </row>
    <row r="23" spans="1:30" ht="16.5" customHeight="1" x14ac:dyDescent="0.25">
      <c r="A23" s="7"/>
      <c r="B23" s="7"/>
      <c r="C23" s="7"/>
      <c r="D23" s="7"/>
      <c r="E23" s="7" t="s">
        <v>452</v>
      </c>
      <c r="F23" s="7"/>
      <c r="G23" s="7"/>
      <c r="H23" s="7"/>
      <c r="I23" s="7"/>
      <c r="J23" s="7"/>
      <c r="K23" s="7"/>
      <c r="L23" s="9" t="s">
        <v>300</v>
      </c>
      <c r="M23" s="32">
        <v>54.4</v>
      </c>
      <c r="N23" s="53">
        <v>9.8000000000000007</v>
      </c>
      <c r="O23" s="32">
        <v>51.6</v>
      </c>
      <c r="P23" s="51">
        <v>10</v>
      </c>
      <c r="Q23" s="32">
        <v>37.9</v>
      </c>
      <c r="R23" s="53">
        <v>8</v>
      </c>
      <c r="S23" s="32">
        <v>10.7</v>
      </c>
      <c r="T23" s="53">
        <v>3.2</v>
      </c>
      <c r="U23" s="32">
        <v>18.899999999999999</v>
      </c>
      <c r="V23" s="53">
        <v>3.8</v>
      </c>
      <c r="W23" s="31">
        <v>5.5</v>
      </c>
      <c r="X23" s="53">
        <v>1.8</v>
      </c>
      <c r="Y23" s="31">
        <v>3.7</v>
      </c>
      <c r="Z23" s="53">
        <v>1.1000000000000001</v>
      </c>
      <c r="AA23" s="47">
        <v>0.5</v>
      </c>
      <c r="AB23" s="53">
        <v>0.4</v>
      </c>
      <c r="AC23" s="29">
        <v>183.6</v>
      </c>
      <c r="AD23" s="51">
        <v>15.9</v>
      </c>
    </row>
    <row r="24" spans="1:30" ht="16.5" customHeight="1" x14ac:dyDescent="0.25">
      <c r="A24" s="7"/>
      <c r="B24" s="7"/>
      <c r="C24" s="7"/>
      <c r="D24" s="7"/>
      <c r="E24" s="7" t="s">
        <v>453</v>
      </c>
      <c r="F24" s="7"/>
      <c r="G24" s="7"/>
      <c r="H24" s="7"/>
      <c r="I24" s="7"/>
      <c r="J24" s="7"/>
      <c r="K24" s="7"/>
      <c r="L24" s="9" t="s">
        <v>300</v>
      </c>
      <c r="M24" s="32">
        <v>82.2</v>
      </c>
      <c r="N24" s="51">
        <v>12.8</v>
      </c>
      <c r="O24" s="32">
        <v>78.599999999999994</v>
      </c>
      <c r="P24" s="51">
        <v>13.7</v>
      </c>
      <c r="Q24" s="32">
        <v>60.2</v>
      </c>
      <c r="R24" s="51">
        <v>10.3</v>
      </c>
      <c r="S24" s="32">
        <v>19.100000000000001</v>
      </c>
      <c r="T24" s="53">
        <v>4.2</v>
      </c>
      <c r="U24" s="32">
        <v>27.1</v>
      </c>
      <c r="V24" s="53">
        <v>4.5999999999999996</v>
      </c>
      <c r="W24" s="31">
        <v>8.6999999999999993</v>
      </c>
      <c r="X24" s="53">
        <v>2.2999999999999998</v>
      </c>
      <c r="Y24" s="31">
        <v>5.2</v>
      </c>
      <c r="Z24" s="53">
        <v>1.2</v>
      </c>
      <c r="AA24" s="47">
        <v>0.8</v>
      </c>
      <c r="AB24" s="53">
        <v>0.5</v>
      </c>
      <c r="AC24" s="29">
        <v>279.5</v>
      </c>
      <c r="AD24" s="51">
        <v>21.6</v>
      </c>
    </row>
    <row r="25" spans="1:30" ht="16.5" customHeight="1" x14ac:dyDescent="0.25">
      <c r="A25" s="7"/>
      <c r="B25" s="7"/>
      <c r="C25" s="7"/>
      <c r="D25" s="7" t="s">
        <v>700</v>
      </c>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c r="D26" s="7"/>
      <c r="E26" s="7" t="s">
        <v>451</v>
      </c>
      <c r="F26" s="7"/>
      <c r="G26" s="7"/>
      <c r="H26" s="7"/>
      <c r="I26" s="7"/>
      <c r="J26" s="7"/>
      <c r="K26" s="7"/>
      <c r="L26" s="9" t="s">
        <v>300</v>
      </c>
      <c r="M26" s="32">
        <v>36.5</v>
      </c>
      <c r="N26" s="53">
        <v>8.4</v>
      </c>
      <c r="O26" s="32">
        <v>34.299999999999997</v>
      </c>
      <c r="P26" s="53">
        <v>8.5</v>
      </c>
      <c r="Q26" s="32">
        <v>26.1</v>
      </c>
      <c r="R26" s="53">
        <v>6.7</v>
      </c>
      <c r="S26" s="31">
        <v>8.6999999999999993</v>
      </c>
      <c r="T26" s="53">
        <v>3.5</v>
      </c>
      <c r="U26" s="32">
        <v>10.8</v>
      </c>
      <c r="V26" s="53">
        <v>3.5</v>
      </c>
      <c r="W26" s="31">
        <v>4.8</v>
      </c>
      <c r="X26" s="53">
        <v>1.8</v>
      </c>
      <c r="Y26" s="30" t="s">
        <v>337</v>
      </c>
      <c r="Z26" s="7"/>
      <c r="AA26" s="47">
        <v>0.7</v>
      </c>
      <c r="AB26" s="53">
        <v>0.5</v>
      </c>
      <c r="AC26" s="29">
        <v>122.7</v>
      </c>
      <c r="AD26" s="51">
        <v>15</v>
      </c>
    </row>
    <row r="27" spans="1:30" ht="16.5" customHeight="1" x14ac:dyDescent="0.25">
      <c r="A27" s="7"/>
      <c r="B27" s="7"/>
      <c r="C27" s="7"/>
      <c r="D27" s="7"/>
      <c r="E27" s="7" t="s">
        <v>452</v>
      </c>
      <c r="F27" s="7"/>
      <c r="G27" s="7"/>
      <c r="H27" s="7"/>
      <c r="I27" s="7"/>
      <c r="J27" s="7"/>
      <c r="K27" s="7"/>
      <c r="L27" s="9" t="s">
        <v>300</v>
      </c>
      <c r="M27" s="32">
        <v>72.3</v>
      </c>
      <c r="N27" s="51">
        <v>11.6</v>
      </c>
      <c r="O27" s="32">
        <v>64.900000000000006</v>
      </c>
      <c r="P27" s="51">
        <v>11.3</v>
      </c>
      <c r="Q27" s="32">
        <v>46.6</v>
      </c>
      <c r="R27" s="53">
        <v>8.5</v>
      </c>
      <c r="S27" s="32">
        <v>15.3</v>
      </c>
      <c r="T27" s="53">
        <v>3.9</v>
      </c>
      <c r="U27" s="32">
        <v>21.3</v>
      </c>
      <c r="V27" s="53">
        <v>4.2</v>
      </c>
      <c r="W27" s="31">
        <v>6.3</v>
      </c>
      <c r="X27" s="53">
        <v>1.9</v>
      </c>
      <c r="Y27" s="31">
        <v>4.5999999999999996</v>
      </c>
      <c r="Z27" s="53">
        <v>1.2</v>
      </c>
      <c r="AA27" s="47">
        <v>0.7</v>
      </c>
      <c r="AB27" s="53">
        <v>0.4</v>
      </c>
      <c r="AC27" s="29">
        <v>231.9</v>
      </c>
      <c r="AD27" s="51">
        <v>17</v>
      </c>
    </row>
    <row r="28" spans="1:30" ht="16.5" customHeight="1" x14ac:dyDescent="0.25">
      <c r="A28" s="7"/>
      <c r="B28" s="7"/>
      <c r="C28" s="7"/>
      <c r="D28" s="7"/>
      <c r="E28" s="7" t="s">
        <v>453</v>
      </c>
      <c r="F28" s="7"/>
      <c r="G28" s="7"/>
      <c r="H28" s="7"/>
      <c r="I28" s="7"/>
      <c r="J28" s="7"/>
      <c r="K28" s="7"/>
      <c r="L28" s="9" t="s">
        <v>300</v>
      </c>
      <c r="M28" s="29">
        <v>108.7</v>
      </c>
      <c r="N28" s="51">
        <v>15.5</v>
      </c>
      <c r="O28" s="32">
        <v>99.6</v>
      </c>
      <c r="P28" s="51">
        <v>16.5</v>
      </c>
      <c r="Q28" s="32">
        <v>72.3</v>
      </c>
      <c r="R28" s="51">
        <v>11.2</v>
      </c>
      <c r="S28" s="32">
        <v>23.8</v>
      </c>
      <c r="T28" s="53">
        <v>5.3</v>
      </c>
      <c r="U28" s="32">
        <v>33</v>
      </c>
      <c r="V28" s="53">
        <v>5.7</v>
      </c>
      <c r="W28" s="32">
        <v>10.7</v>
      </c>
      <c r="X28" s="53">
        <v>2.9</v>
      </c>
      <c r="Y28" s="31">
        <v>6.1</v>
      </c>
      <c r="Z28" s="53">
        <v>1.4</v>
      </c>
      <c r="AA28" s="31">
        <v>1.3</v>
      </c>
      <c r="AB28" s="53">
        <v>0.6</v>
      </c>
      <c r="AC28" s="29">
        <v>354.9</v>
      </c>
      <c r="AD28" s="51">
        <v>23.6</v>
      </c>
    </row>
    <row r="29" spans="1:30" ht="16.5" customHeight="1" x14ac:dyDescent="0.25">
      <c r="A29" s="7"/>
      <c r="B29" s="7"/>
      <c r="C29" s="7" t="s">
        <v>301</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699</v>
      </c>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5">
      <c r="A31" s="7"/>
      <c r="B31" s="7"/>
      <c r="C31" s="7"/>
      <c r="D31" s="7"/>
      <c r="E31" s="7" t="s">
        <v>451</v>
      </c>
      <c r="F31" s="7"/>
      <c r="G31" s="7"/>
      <c r="H31" s="7"/>
      <c r="I31" s="7"/>
      <c r="J31" s="7"/>
      <c r="K31" s="7"/>
      <c r="L31" s="9" t="s">
        <v>216</v>
      </c>
      <c r="M31" s="32">
        <v>70.599999999999994</v>
      </c>
      <c r="N31" s="51">
        <v>14.1</v>
      </c>
      <c r="O31" s="32">
        <v>77.5</v>
      </c>
      <c r="P31" s="53">
        <v>7.3</v>
      </c>
      <c r="Q31" s="32">
        <v>82.3</v>
      </c>
      <c r="R31" s="51">
        <v>10.199999999999999</v>
      </c>
      <c r="S31" s="32">
        <v>87.6</v>
      </c>
      <c r="T31" s="51">
        <v>35</v>
      </c>
      <c r="U31" s="32">
        <v>78.099999999999994</v>
      </c>
      <c r="V31" s="53">
        <v>7.8</v>
      </c>
      <c r="W31" s="32">
        <v>73.8</v>
      </c>
      <c r="X31" s="51">
        <v>16.3</v>
      </c>
      <c r="Y31" s="30" t="s">
        <v>337</v>
      </c>
      <c r="Z31" s="7"/>
      <c r="AA31" s="32">
        <v>82.9</v>
      </c>
      <c r="AB31" s="51">
        <v>38</v>
      </c>
      <c r="AC31" s="32">
        <v>77.7</v>
      </c>
      <c r="AD31" s="53">
        <v>6.7</v>
      </c>
    </row>
    <row r="32" spans="1:30" ht="16.5" customHeight="1" x14ac:dyDescent="0.25">
      <c r="A32" s="7"/>
      <c r="B32" s="7"/>
      <c r="C32" s="7"/>
      <c r="D32" s="7"/>
      <c r="E32" s="7" t="s">
        <v>452</v>
      </c>
      <c r="F32" s="7"/>
      <c r="G32" s="7"/>
      <c r="H32" s="7"/>
      <c r="I32" s="7"/>
      <c r="J32" s="7"/>
      <c r="K32" s="7"/>
      <c r="L32" s="9" t="s">
        <v>216</v>
      </c>
      <c r="M32" s="32">
        <v>75.3</v>
      </c>
      <c r="N32" s="53">
        <v>6.2</v>
      </c>
      <c r="O32" s="32">
        <v>79.5</v>
      </c>
      <c r="P32" s="53">
        <v>6.8</v>
      </c>
      <c r="Q32" s="32">
        <v>81.3</v>
      </c>
      <c r="R32" s="53">
        <v>8.9</v>
      </c>
      <c r="S32" s="32">
        <v>70</v>
      </c>
      <c r="T32" s="51">
        <v>10.8</v>
      </c>
      <c r="U32" s="32">
        <v>88.6</v>
      </c>
      <c r="V32" s="53">
        <v>5</v>
      </c>
      <c r="W32" s="32">
        <v>87.4</v>
      </c>
      <c r="X32" s="53">
        <v>8.6</v>
      </c>
      <c r="Y32" s="32">
        <v>80</v>
      </c>
      <c r="Z32" s="51">
        <v>12.1</v>
      </c>
      <c r="AA32" s="32">
        <v>72.099999999999994</v>
      </c>
      <c r="AB32" s="51">
        <v>31.1</v>
      </c>
      <c r="AC32" s="32">
        <v>79.099999999999994</v>
      </c>
      <c r="AD32" s="53">
        <v>3.6</v>
      </c>
    </row>
    <row r="33" spans="1:30" ht="16.5" customHeight="1" x14ac:dyDescent="0.25">
      <c r="A33" s="7"/>
      <c r="B33" s="7"/>
      <c r="C33" s="7"/>
      <c r="D33" s="7"/>
      <c r="E33" s="7" t="s">
        <v>453</v>
      </c>
      <c r="F33" s="7"/>
      <c r="G33" s="7"/>
      <c r="H33" s="7"/>
      <c r="I33" s="7"/>
      <c r="J33" s="7"/>
      <c r="K33" s="7"/>
      <c r="L33" s="9" t="s">
        <v>216</v>
      </c>
      <c r="M33" s="32">
        <v>75.599999999999994</v>
      </c>
      <c r="N33" s="53">
        <v>4.5999999999999996</v>
      </c>
      <c r="O33" s="32">
        <v>78.900000000000006</v>
      </c>
      <c r="P33" s="53">
        <v>4.3</v>
      </c>
      <c r="Q33" s="32">
        <v>83.3</v>
      </c>
      <c r="R33" s="53">
        <v>6.2</v>
      </c>
      <c r="S33" s="32">
        <v>80.2</v>
      </c>
      <c r="T33" s="51">
        <v>17.8</v>
      </c>
      <c r="U33" s="32">
        <v>82.1</v>
      </c>
      <c r="V33" s="51">
        <v>14</v>
      </c>
      <c r="W33" s="32">
        <v>80.7</v>
      </c>
      <c r="X33" s="53">
        <v>3.7</v>
      </c>
      <c r="Y33" s="32">
        <v>85.4</v>
      </c>
      <c r="Z33" s="53">
        <v>5.6</v>
      </c>
      <c r="AA33" s="32">
        <v>65.599999999999994</v>
      </c>
      <c r="AB33" s="51">
        <v>24.7</v>
      </c>
      <c r="AC33" s="32">
        <v>78.7</v>
      </c>
      <c r="AD33" s="53">
        <v>3.1</v>
      </c>
    </row>
    <row r="34" spans="1:30" ht="16.5" customHeight="1" x14ac:dyDescent="0.25">
      <c r="A34" s="7"/>
      <c r="B34" s="7" t="s">
        <v>427</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299</v>
      </c>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c r="C36" s="7"/>
      <c r="D36" s="7" t="s">
        <v>699</v>
      </c>
      <c r="E36" s="7"/>
      <c r="F36" s="7"/>
      <c r="G36" s="7"/>
      <c r="H36" s="7"/>
      <c r="I36" s="7"/>
      <c r="J36" s="7"/>
      <c r="K36" s="7"/>
      <c r="L36" s="9"/>
      <c r="M36" s="10"/>
      <c r="N36" s="7"/>
      <c r="O36" s="10"/>
      <c r="P36" s="7"/>
      <c r="Q36" s="10"/>
      <c r="R36" s="7"/>
      <c r="S36" s="10"/>
      <c r="T36" s="7"/>
      <c r="U36" s="10"/>
      <c r="V36" s="7"/>
      <c r="W36" s="10"/>
      <c r="X36" s="7"/>
      <c r="Y36" s="10"/>
      <c r="Z36" s="7"/>
      <c r="AA36" s="10"/>
      <c r="AB36" s="7"/>
      <c r="AC36" s="10"/>
      <c r="AD36" s="7"/>
    </row>
    <row r="37" spans="1:30" ht="16.5" customHeight="1" x14ac:dyDescent="0.25">
      <c r="A37" s="7"/>
      <c r="B37" s="7"/>
      <c r="C37" s="7"/>
      <c r="D37" s="7"/>
      <c r="E37" s="7" t="s">
        <v>451</v>
      </c>
      <c r="F37" s="7"/>
      <c r="G37" s="7"/>
      <c r="H37" s="7"/>
      <c r="I37" s="7"/>
      <c r="J37" s="7"/>
      <c r="K37" s="7"/>
      <c r="L37" s="9" t="s">
        <v>300</v>
      </c>
      <c r="M37" s="32">
        <v>33.299999999999997</v>
      </c>
      <c r="N37" s="53">
        <v>7.9</v>
      </c>
      <c r="O37" s="32">
        <v>35.6</v>
      </c>
      <c r="P37" s="53">
        <v>5.8</v>
      </c>
      <c r="Q37" s="32">
        <v>17.399999999999999</v>
      </c>
      <c r="R37" s="53">
        <v>5.9</v>
      </c>
      <c r="S37" s="31">
        <v>7.8</v>
      </c>
      <c r="T37" s="53">
        <v>3.7</v>
      </c>
      <c r="U37" s="32">
        <v>13.2</v>
      </c>
      <c r="V37" s="53">
        <v>3</v>
      </c>
      <c r="W37" s="31">
        <v>3.1</v>
      </c>
      <c r="X37" s="53">
        <v>1.1000000000000001</v>
      </c>
      <c r="Y37" s="47">
        <v>1.9</v>
      </c>
      <c r="Z37" s="53">
        <v>1</v>
      </c>
      <c r="AA37" s="47">
        <v>0.4</v>
      </c>
      <c r="AB37" s="53">
        <v>0.3</v>
      </c>
      <c r="AC37" s="29">
        <v>112.8</v>
      </c>
      <c r="AD37" s="51">
        <v>13.3</v>
      </c>
    </row>
    <row r="38" spans="1:30" ht="16.5" customHeight="1" x14ac:dyDescent="0.25">
      <c r="A38" s="7"/>
      <c r="B38" s="7"/>
      <c r="C38" s="7"/>
      <c r="D38" s="7"/>
      <c r="E38" s="7" t="s">
        <v>452</v>
      </c>
      <c r="F38" s="7"/>
      <c r="G38" s="7"/>
      <c r="H38" s="7"/>
      <c r="I38" s="7"/>
      <c r="J38" s="7"/>
      <c r="K38" s="7"/>
      <c r="L38" s="9" t="s">
        <v>300</v>
      </c>
      <c r="M38" s="32">
        <v>51.8</v>
      </c>
      <c r="N38" s="51">
        <v>10.5</v>
      </c>
      <c r="O38" s="32">
        <v>45</v>
      </c>
      <c r="P38" s="53">
        <v>8.4</v>
      </c>
      <c r="Q38" s="32">
        <v>32.4</v>
      </c>
      <c r="R38" s="53">
        <v>6.6</v>
      </c>
      <c r="S38" s="32">
        <v>16.8</v>
      </c>
      <c r="T38" s="53">
        <v>4.4000000000000004</v>
      </c>
      <c r="U38" s="32">
        <v>19.399999999999999</v>
      </c>
      <c r="V38" s="53">
        <v>4.5999999999999996</v>
      </c>
      <c r="W38" s="31">
        <v>5.7</v>
      </c>
      <c r="X38" s="53">
        <v>1.8</v>
      </c>
      <c r="Y38" s="31">
        <v>3.6</v>
      </c>
      <c r="Z38" s="53">
        <v>1.2</v>
      </c>
      <c r="AA38" s="47">
        <v>0.9</v>
      </c>
      <c r="AB38" s="53">
        <v>0.5</v>
      </c>
      <c r="AC38" s="29">
        <v>173.9</v>
      </c>
      <c r="AD38" s="51">
        <v>15.9</v>
      </c>
    </row>
    <row r="39" spans="1:30" ht="16.5" customHeight="1" x14ac:dyDescent="0.25">
      <c r="A39" s="7"/>
      <c r="B39" s="7"/>
      <c r="C39" s="7"/>
      <c r="D39" s="7"/>
      <c r="E39" s="7" t="s">
        <v>453</v>
      </c>
      <c r="F39" s="7"/>
      <c r="G39" s="7"/>
      <c r="H39" s="7"/>
      <c r="I39" s="7"/>
      <c r="J39" s="7"/>
      <c r="K39" s="7"/>
      <c r="L39" s="9" t="s">
        <v>300</v>
      </c>
      <c r="M39" s="32">
        <v>85</v>
      </c>
      <c r="N39" s="51">
        <v>11.7</v>
      </c>
      <c r="O39" s="32">
        <v>81.900000000000006</v>
      </c>
      <c r="P39" s="51">
        <v>10</v>
      </c>
      <c r="Q39" s="32">
        <v>51.4</v>
      </c>
      <c r="R39" s="53">
        <v>8.6</v>
      </c>
      <c r="S39" s="32">
        <v>24.4</v>
      </c>
      <c r="T39" s="53">
        <v>5.6</v>
      </c>
      <c r="U39" s="32">
        <v>32.4</v>
      </c>
      <c r="V39" s="53">
        <v>5.6</v>
      </c>
      <c r="W39" s="31">
        <v>9.3000000000000007</v>
      </c>
      <c r="X39" s="53">
        <v>2.2000000000000002</v>
      </c>
      <c r="Y39" s="31">
        <v>5.5</v>
      </c>
      <c r="Z39" s="53">
        <v>1.7</v>
      </c>
      <c r="AA39" s="31">
        <v>1.4</v>
      </c>
      <c r="AB39" s="53">
        <v>0.5</v>
      </c>
      <c r="AC39" s="29">
        <v>286</v>
      </c>
      <c r="AD39" s="51">
        <v>22.4</v>
      </c>
    </row>
    <row r="40" spans="1:30" ht="16.5" customHeight="1" x14ac:dyDescent="0.25">
      <c r="A40" s="7"/>
      <c r="B40" s="7"/>
      <c r="C40" s="7"/>
      <c r="D40" s="7" t="s">
        <v>700</v>
      </c>
      <c r="E40" s="7"/>
      <c r="F40" s="7"/>
      <c r="G40" s="7"/>
      <c r="H40" s="7"/>
      <c r="I40" s="7"/>
      <c r="J40" s="7"/>
      <c r="K40" s="7"/>
      <c r="L40" s="9"/>
      <c r="M40" s="10"/>
      <c r="N40" s="7"/>
      <c r="O40" s="10"/>
      <c r="P40" s="7"/>
      <c r="Q40" s="10"/>
      <c r="R40" s="7"/>
      <c r="S40" s="10"/>
      <c r="T40" s="7"/>
      <c r="U40" s="10"/>
      <c r="V40" s="7"/>
      <c r="W40" s="10"/>
      <c r="X40" s="7"/>
      <c r="Y40" s="10"/>
      <c r="Z40" s="7"/>
      <c r="AA40" s="10"/>
      <c r="AB40" s="7"/>
      <c r="AC40" s="10"/>
      <c r="AD40" s="7"/>
    </row>
    <row r="41" spans="1:30" ht="16.5" customHeight="1" x14ac:dyDescent="0.25">
      <c r="A41" s="7"/>
      <c r="B41" s="7"/>
      <c r="C41" s="7"/>
      <c r="D41" s="7"/>
      <c r="E41" s="7" t="s">
        <v>451</v>
      </c>
      <c r="F41" s="7"/>
      <c r="G41" s="7"/>
      <c r="H41" s="7"/>
      <c r="I41" s="7"/>
      <c r="J41" s="7"/>
      <c r="K41" s="7"/>
      <c r="L41" s="9" t="s">
        <v>300</v>
      </c>
      <c r="M41" s="32">
        <v>41.5</v>
      </c>
      <c r="N41" s="53">
        <v>8.5</v>
      </c>
      <c r="O41" s="32">
        <v>43.3</v>
      </c>
      <c r="P41" s="53">
        <v>7.8</v>
      </c>
      <c r="Q41" s="32">
        <v>22.4</v>
      </c>
      <c r="R41" s="53">
        <v>6.2</v>
      </c>
      <c r="S41" s="32">
        <v>11.1</v>
      </c>
      <c r="T41" s="53">
        <v>3.8</v>
      </c>
      <c r="U41" s="32">
        <v>17</v>
      </c>
      <c r="V41" s="53">
        <v>3.4</v>
      </c>
      <c r="W41" s="31">
        <v>3.8</v>
      </c>
      <c r="X41" s="53">
        <v>1.2</v>
      </c>
      <c r="Y41" s="31">
        <v>2.9</v>
      </c>
      <c r="Z41" s="53">
        <v>1</v>
      </c>
      <c r="AA41" s="47">
        <v>0.6</v>
      </c>
      <c r="AB41" s="53">
        <v>0.4</v>
      </c>
      <c r="AC41" s="29">
        <v>142</v>
      </c>
      <c r="AD41" s="51">
        <v>14.6</v>
      </c>
    </row>
    <row r="42" spans="1:30" ht="16.5" customHeight="1" x14ac:dyDescent="0.25">
      <c r="A42" s="7"/>
      <c r="B42" s="7"/>
      <c r="C42" s="7"/>
      <c r="D42" s="7"/>
      <c r="E42" s="7" t="s">
        <v>452</v>
      </c>
      <c r="F42" s="7"/>
      <c r="G42" s="7"/>
      <c r="H42" s="7"/>
      <c r="I42" s="7"/>
      <c r="J42" s="7"/>
      <c r="K42" s="7"/>
      <c r="L42" s="9" t="s">
        <v>300</v>
      </c>
      <c r="M42" s="32">
        <v>65.5</v>
      </c>
      <c r="N42" s="51">
        <v>12.2</v>
      </c>
      <c r="O42" s="32">
        <v>59</v>
      </c>
      <c r="P42" s="53">
        <v>9.6</v>
      </c>
      <c r="Q42" s="32">
        <v>39.9</v>
      </c>
      <c r="R42" s="53">
        <v>7.9</v>
      </c>
      <c r="S42" s="32">
        <v>17.5</v>
      </c>
      <c r="T42" s="53">
        <v>4.5999999999999996</v>
      </c>
      <c r="U42" s="32">
        <v>21.2</v>
      </c>
      <c r="V42" s="53">
        <v>4.7</v>
      </c>
      <c r="W42" s="31">
        <v>7.1</v>
      </c>
      <c r="X42" s="53">
        <v>2</v>
      </c>
      <c r="Y42" s="31">
        <v>4.5</v>
      </c>
      <c r="Z42" s="53">
        <v>1.4</v>
      </c>
      <c r="AA42" s="31">
        <v>1.1000000000000001</v>
      </c>
      <c r="AB42" s="53">
        <v>0.5</v>
      </c>
      <c r="AC42" s="29">
        <v>217.7</v>
      </c>
      <c r="AD42" s="51">
        <v>19.2</v>
      </c>
    </row>
    <row r="43" spans="1:30" ht="16.5" customHeight="1" x14ac:dyDescent="0.25">
      <c r="A43" s="7"/>
      <c r="B43" s="7"/>
      <c r="C43" s="7"/>
      <c r="D43" s="7"/>
      <c r="E43" s="7" t="s">
        <v>453</v>
      </c>
      <c r="F43" s="7"/>
      <c r="G43" s="7"/>
      <c r="H43" s="7"/>
      <c r="I43" s="7"/>
      <c r="J43" s="7"/>
      <c r="K43" s="7"/>
      <c r="L43" s="9" t="s">
        <v>300</v>
      </c>
      <c r="M43" s="29">
        <v>104.6</v>
      </c>
      <c r="N43" s="51">
        <v>14.1</v>
      </c>
      <c r="O43" s="29">
        <v>105.6</v>
      </c>
      <c r="P43" s="51">
        <v>11.9</v>
      </c>
      <c r="Q43" s="32">
        <v>64.599999999999994</v>
      </c>
      <c r="R43" s="51">
        <v>10</v>
      </c>
      <c r="S43" s="32">
        <v>29.4</v>
      </c>
      <c r="T43" s="53">
        <v>6.1</v>
      </c>
      <c r="U43" s="32">
        <v>38</v>
      </c>
      <c r="V43" s="53">
        <v>6.1</v>
      </c>
      <c r="W43" s="32">
        <v>10.1</v>
      </c>
      <c r="X43" s="53">
        <v>2.4</v>
      </c>
      <c r="Y43" s="31">
        <v>7.1</v>
      </c>
      <c r="Z43" s="53">
        <v>1.8</v>
      </c>
      <c r="AA43" s="31">
        <v>1.6</v>
      </c>
      <c r="AB43" s="53">
        <v>0.5</v>
      </c>
      <c r="AC43" s="29">
        <v>359.7</v>
      </c>
      <c r="AD43" s="51">
        <v>25.8</v>
      </c>
    </row>
    <row r="44" spans="1:30" ht="16.5" customHeight="1" x14ac:dyDescent="0.25">
      <c r="A44" s="7"/>
      <c r="B44" s="7"/>
      <c r="C44" s="7" t="s">
        <v>301</v>
      </c>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c r="C45" s="7"/>
      <c r="D45" s="7" t="s">
        <v>699</v>
      </c>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c r="C46" s="7"/>
      <c r="D46" s="7"/>
      <c r="E46" s="7" t="s">
        <v>451</v>
      </c>
      <c r="F46" s="7"/>
      <c r="G46" s="7"/>
      <c r="H46" s="7"/>
      <c r="I46" s="7"/>
      <c r="J46" s="7"/>
      <c r="K46" s="7"/>
      <c r="L46" s="9" t="s">
        <v>216</v>
      </c>
      <c r="M46" s="32">
        <v>80.2</v>
      </c>
      <c r="N46" s="51">
        <v>10.5</v>
      </c>
      <c r="O46" s="32">
        <v>82.2</v>
      </c>
      <c r="P46" s="53" t="s">
        <v>110</v>
      </c>
      <c r="Q46" s="32">
        <v>77.7</v>
      </c>
      <c r="R46" s="51">
        <v>14.4</v>
      </c>
      <c r="S46" s="32">
        <v>70.3</v>
      </c>
      <c r="T46" s="51">
        <v>20.399999999999999</v>
      </c>
      <c r="U46" s="32">
        <v>77.599999999999994</v>
      </c>
      <c r="V46" s="53">
        <v>8.1999999999999993</v>
      </c>
      <c r="W46" s="32">
        <v>81.599999999999994</v>
      </c>
      <c r="X46" s="53">
        <v>5.3</v>
      </c>
      <c r="Y46" s="32">
        <v>65.5</v>
      </c>
      <c r="Z46" s="51">
        <v>15.3</v>
      </c>
      <c r="AA46" s="32">
        <v>66.7</v>
      </c>
      <c r="AB46" s="51">
        <v>25.3</v>
      </c>
      <c r="AC46" s="32">
        <v>79.400000000000006</v>
      </c>
      <c r="AD46" s="53">
        <v>4.7</v>
      </c>
    </row>
    <row r="47" spans="1:30" ht="16.5" customHeight="1" x14ac:dyDescent="0.25">
      <c r="A47" s="7"/>
      <c r="B47" s="7"/>
      <c r="C47" s="7"/>
      <c r="D47" s="7"/>
      <c r="E47" s="7" t="s">
        <v>452</v>
      </c>
      <c r="F47" s="7"/>
      <c r="G47" s="7"/>
      <c r="H47" s="7"/>
      <c r="I47" s="7"/>
      <c r="J47" s="7"/>
      <c r="K47" s="7"/>
      <c r="L47" s="9" t="s">
        <v>216</v>
      </c>
      <c r="M47" s="32">
        <v>79.099999999999994</v>
      </c>
      <c r="N47" s="53">
        <v>6.2</v>
      </c>
      <c r="O47" s="32">
        <v>76.3</v>
      </c>
      <c r="P47" s="53">
        <v>7.2</v>
      </c>
      <c r="Q47" s="32">
        <v>81.2</v>
      </c>
      <c r="R47" s="53">
        <v>5.0999999999999996</v>
      </c>
      <c r="S47" s="32">
        <v>96</v>
      </c>
      <c r="T47" s="51">
        <v>11.1</v>
      </c>
      <c r="U47" s="32">
        <v>91.5</v>
      </c>
      <c r="V47" s="53">
        <v>7.8</v>
      </c>
      <c r="W47" s="32">
        <v>80.3</v>
      </c>
      <c r="X47" s="53">
        <v>7.8</v>
      </c>
      <c r="Y47" s="32">
        <v>80</v>
      </c>
      <c r="Z47" s="51">
        <v>15</v>
      </c>
      <c r="AA47" s="32">
        <v>81.8</v>
      </c>
      <c r="AB47" s="51">
        <v>19.3</v>
      </c>
      <c r="AC47" s="32">
        <v>79.900000000000006</v>
      </c>
      <c r="AD47" s="53">
        <v>2.1</v>
      </c>
    </row>
    <row r="48" spans="1:30" ht="16.5" customHeight="1" x14ac:dyDescent="0.25">
      <c r="A48" s="14"/>
      <c r="B48" s="14"/>
      <c r="C48" s="14"/>
      <c r="D48" s="14"/>
      <c r="E48" s="14" t="s">
        <v>453</v>
      </c>
      <c r="F48" s="14"/>
      <c r="G48" s="14"/>
      <c r="H48" s="14"/>
      <c r="I48" s="14"/>
      <c r="J48" s="14"/>
      <c r="K48" s="14"/>
      <c r="L48" s="15" t="s">
        <v>216</v>
      </c>
      <c r="M48" s="33">
        <v>81.3</v>
      </c>
      <c r="N48" s="54">
        <v>3.3</v>
      </c>
      <c r="O48" s="33">
        <v>77.599999999999994</v>
      </c>
      <c r="P48" s="54">
        <v>3.7</v>
      </c>
      <c r="Q48" s="33">
        <v>79.599999999999994</v>
      </c>
      <c r="R48" s="54">
        <v>5.3</v>
      </c>
      <c r="S48" s="33">
        <v>83</v>
      </c>
      <c r="T48" s="54">
        <v>8.5</v>
      </c>
      <c r="U48" s="33">
        <v>85.3</v>
      </c>
      <c r="V48" s="54">
        <v>5.8</v>
      </c>
      <c r="W48" s="33">
        <v>92.1</v>
      </c>
      <c r="X48" s="54">
        <v>6.9</v>
      </c>
      <c r="Y48" s="33">
        <v>77.5</v>
      </c>
      <c r="Z48" s="52">
        <v>11.9</v>
      </c>
      <c r="AA48" s="33">
        <v>87.5</v>
      </c>
      <c r="AB48" s="52">
        <v>16.2</v>
      </c>
      <c r="AC48" s="33">
        <v>79.5</v>
      </c>
      <c r="AD48" s="54">
        <v>2.4</v>
      </c>
    </row>
    <row r="49" spans="1:30" ht="4.5" customHeight="1" x14ac:dyDescent="0.25">
      <c r="A49" s="27"/>
      <c r="B49" s="27"/>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6.5" customHeight="1" x14ac:dyDescent="0.25">
      <c r="A50" s="27"/>
      <c r="B50" s="27"/>
      <c r="C50" s="67" t="s">
        <v>355</v>
      </c>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ht="4.5" customHeight="1" x14ac:dyDescent="0.25">
      <c r="A51" s="27"/>
      <c r="B51" s="27"/>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6.5" customHeight="1" x14ac:dyDescent="0.25">
      <c r="A52" s="55"/>
      <c r="B52" s="55"/>
      <c r="C52" s="67" t="s">
        <v>456</v>
      </c>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ht="16.5" customHeight="1" x14ac:dyDescent="0.25">
      <c r="A53" s="55"/>
      <c r="B53" s="55"/>
      <c r="C53" s="67" t="s">
        <v>457</v>
      </c>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ht="4.5" customHeight="1" x14ac:dyDescent="0.25">
      <c r="A54" s="27"/>
      <c r="B54" s="27"/>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6.5" customHeight="1" x14ac:dyDescent="0.25">
      <c r="A55" s="27" t="s">
        <v>139</v>
      </c>
      <c r="B55" s="27"/>
      <c r="C55" s="67" t="s">
        <v>458</v>
      </c>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ht="16.5" customHeight="1" x14ac:dyDescent="0.25">
      <c r="A56" s="27" t="s">
        <v>141</v>
      </c>
      <c r="B56" s="27"/>
      <c r="C56" s="67" t="s">
        <v>567</v>
      </c>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ht="29.4" customHeight="1" x14ac:dyDescent="0.25">
      <c r="A57" s="27" t="s">
        <v>144</v>
      </c>
      <c r="B57" s="27"/>
      <c r="C57" s="67" t="s">
        <v>307</v>
      </c>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row r="58" spans="1:30" ht="29.4" customHeight="1" x14ac:dyDescent="0.25">
      <c r="A58" s="27" t="s">
        <v>146</v>
      </c>
      <c r="B58" s="27"/>
      <c r="C58" s="67" t="s">
        <v>701</v>
      </c>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row>
    <row r="59" spans="1:30" ht="16.5" customHeight="1" x14ac:dyDescent="0.25">
      <c r="A59" s="27" t="s">
        <v>150</v>
      </c>
      <c r="B59" s="27"/>
      <c r="C59" s="67" t="s">
        <v>308</v>
      </c>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row>
    <row r="60" spans="1:30" ht="29.4" customHeight="1" x14ac:dyDescent="0.25">
      <c r="A60" s="27" t="s">
        <v>152</v>
      </c>
      <c r="B60" s="27"/>
      <c r="C60" s="67" t="s">
        <v>463</v>
      </c>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row>
    <row r="61" spans="1:30" ht="29.4" customHeight="1" x14ac:dyDescent="0.25">
      <c r="A61" s="27" t="s">
        <v>155</v>
      </c>
      <c r="B61" s="27"/>
      <c r="C61" s="67" t="s">
        <v>309</v>
      </c>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row>
    <row r="62" spans="1:30" ht="16.5" customHeight="1" x14ac:dyDescent="0.25">
      <c r="A62" s="27" t="s">
        <v>467</v>
      </c>
      <c r="B62" s="27"/>
      <c r="C62" s="67" t="s">
        <v>468</v>
      </c>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row>
    <row r="63" spans="1:30" ht="16.5" customHeight="1" x14ac:dyDescent="0.25">
      <c r="A63" s="27" t="s">
        <v>469</v>
      </c>
      <c r="B63" s="27"/>
      <c r="C63" s="67" t="s">
        <v>470</v>
      </c>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row>
    <row r="64" spans="1:30" ht="4.5" customHeight="1" x14ac:dyDescent="0.25"/>
    <row r="65" spans="1:30" ht="16.5" customHeight="1" x14ac:dyDescent="0.25">
      <c r="A65" s="28" t="s">
        <v>167</v>
      </c>
      <c r="B65" s="27"/>
      <c r="C65" s="27"/>
      <c r="D65" s="27"/>
      <c r="E65" s="67" t="s">
        <v>471</v>
      </c>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row>
  </sheetData>
  <mergeCells count="23">
    <mergeCell ref="W2:X2"/>
    <mergeCell ref="Y2:Z2"/>
    <mergeCell ref="AA2:AB2"/>
    <mergeCell ref="AC2:AD2"/>
    <mergeCell ref="K1:AD1"/>
    <mergeCell ref="M2:N2"/>
    <mergeCell ref="O2:P2"/>
    <mergeCell ref="Q2:R2"/>
    <mergeCell ref="S2:T2"/>
    <mergeCell ref="U2:V2"/>
    <mergeCell ref="C50:AD50"/>
    <mergeCell ref="C52:AD52"/>
    <mergeCell ref="C53:AD53"/>
    <mergeCell ref="C55:AD55"/>
    <mergeCell ref="C56:AD56"/>
    <mergeCell ref="C62:AD62"/>
    <mergeCell ref="C63:AD63"/>
    <mergeCell ref="E65:AD65"/>
    <mergeCell ref="C57:AD57"/>
    <mergeCell ref="C58:AD58"/>
    <mergeCell ref="C59:AD59"/>
    <mergeCell ref="C60:AD60"/>
    <mergeCell ref="C61:AD61"/>
  </mergeCells>
  <pageMargins left="0.7" right="0.7" top="0.75" bottom="0.75" header="0.3" footer="0.3"/>
  <pageSetup paperSize="9" fitToHeight="0" orientation="landscape" horizontalDpi="300" verticalDpi="300"/>
  <headerFooter scaleWithDoc="0" alignWithMargins="0">
    <oddHeader>&amp;C&amp;"Arial"&amp;8TABLE 15A.40</oddHeader>
    <oddFooter>&amp;L&amp;"Arial"&amp;8REPORT ON
GOVERNMENT
SERVICES 2022&amp;R&amp;"Arial"&amp;8SERVICES FOR PEOPLE
WITH DISABILITY
PAGE &amp;B&amp;P&amp;B</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AD66"/>
  <sheetViews>
    <sheetView showGridLines="0" workbookViewId="0"/>
  </sheetViews>
  <sheetFormatPr defaultRowHeight="13.2" x14ac:dyDescent="0.25"/>
  <cols>
    <col min="1" max="10" width="1.6640625" customWidth="1"/>
    <col min="11" max="11" width="16.33203125" customWidth="1"/>
    <col min="12" max="12" width="5.44140625" customWidth="1"/>
    <col min="13" max="13" width="7.5546875" customWidth="1"/>
    <col min="14" max="14" width="6.109375" customWidth="1"/>
    <col min="15" max="15" width="7.5546875" customWidth="1"/>
    <col min="16" max="16" width="6.109375" customWidth="1"/>
    <col min="17" max="17" width="7.5546875" customWidth="1"/>
    <col min="18" max="18" width="6.109375" customWidth="1"/>
    <col min="19" max="19" width="7.5546875" customWidth="1"/>
    <col min="20" max="20" width="6.109375" customWidth="1"/>
    <col min="21" max="21" width="7.5546875" customWidth="1"/>
    <col min="22" max="22" width="6.109375" customWidth="1"/>
    <col min="23" max="23" width="7.5546875" customWidth="1"/>
    <col min="24" max="24" width="6.109375" customWidth="1"/>
    <col min="25" max="25" width="7.5546875" customWidth="1"/>
    <col min="26" max="26" width="6.109375" customWidth="1"/>
    <col min="27" max="27" width="7.5546875" customWidth="1"/>
    <col min="28" max="28" width="6.109375" customWidth="1"/>
    <col min="29" max="29" width="7.5546875" customWidth="1"/>
    <col min="30" max="30" width="6.109375" customWidth="1"/>
  </cols>
  <sheetData>
    <row r="1" spans="1:30" ht="33.9" customHeight="1" x14ac:dyDescent="0.25">
      <c r="A1" s="8" t="s">
        <v>702</v>
      </c>
      <c r="B1" s="8"/>
      <c r="C1" s="8"/>
      <c r="D1" s="8"/>
      <c r="E1" s="8"/>
      <c r="F1" s="8"/>
      <c r="G1" s="8"/>
      <c r="H1" s="8"/>
      <c r="I1" s="8"/>
      <c r="J1" s="8"/>
      <c r="K1" s="72" t="s">
        <v>703</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580</v>
      </c>
      <c r="AB2" s="76"/>
      <c r="AC2" s="75" t="s">
        <v>103</v>
      </c>
      <c r="AD2" s="76"/>
    </row>
    <row r="3" spans="1:30" ht="16.5" customHeight="1" x14ac:dyDescent="0.25">
      <c r="A3" s="7" t="s">
        <v>698</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297</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299</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699</v>
      </c>
      <c r="E6" s="7"/>
      <c r="F6" s="7"/>
      <c r="G6" s="7"/>
      <c r="H6" s="7"/>
      <c r="I6" s="7"/>
      <c r="J6" s="7"/>
      <c r="K6" s="7"/>
      <c r="L6" s="9"/>
      <c r="M6" s="10"/>
      <c r="N6" s="7"/>
      <c r="O6" s="10"/>
      <c r="P6" s="7"/>
      <c r="Q6" s="10"/>
      <c r="R6" s="7"/>
      <c r="S6" s="10"/>
      <c r="T6" s="7"/>
      <c r="U6" s="10"/>
      <c r="V6" s="7"/>
      <c r="W6" s="10"/>
      <c r="X6" s="7"/>
      <c r="Y6" s="10"/>
      <c r="Z6" s="7"/>
      <c r="AA6" s="10"/>
      <c r="AB6" s="7"/>
      <c r="AC6" s="10"/>
      <c r="AD6" s="7"/>
    </row>
    <row r="7" spans="1:30" ht="16.5" customHeight="1" x14ac:dyDescent="0.25">
      <c r="A7" s="7"/>
      <c r="B7" s="7"/>
      <c r="C7" s="7"/>
      <c r="D7" s="7"/>
      <c r="E7" s="7" t="s">
        <v>334</v>
      </c>
      <c r="F7" s="7"/>
      <c r="G7" s="7"/>
      <c r="H7" s="7"/>
      <c r="I7" s="7"/>
      <c r="J7" s="7"/>
      <c r="K7" s="7"/>
      <c r="L7" s="9" t="s">
        <v>300</v>
      </c>
      <c r="M7" s="32">
        <v>50</v>
      </c>
      <c r="N7" s="51">
        <v>12</v>
      </c>
      <c r="O7" s="32">
        <v>52.2</v>
      </c>
      <c r="P7" s="51">
        <v>13.6</v>
      </c>
      <c r="Q7" s="32">
        <v>38.1</v>
      </c>
      <c r="R7" s="51">
        <v>10.8</v>
      </c>
      <c r="S7" s="32">
        <v>19.600000000000001</v>
      </c>
      <c r="T7" s="53">
        <v>4.5999999999999996</v>
      </c>
      <c r="U7" s="44">
        <v>12.3</v>
      </c>
      <c r="V7" s="53">
        <v>9.5</v>
      </c>
      <c r="W7" s="30" t="s">
        <v>128</v>
      </c>
      <c r="X7" s="7"/>
      <c r="Y7" s="47">
        <v>6.2</v>
      </c>
      <c r="Z7" s="53">
        <v>3.2</v>
      </c>
      <c r="AA7" s="30" t="s">
        <v>128</v>
      </c>
      <c r="AB7" s="7"/>
      <c r="AC7" s="29">
        <v>179</v>
      </c>
      <c r="AD7" s="51">
        <v>27</v>
      </c>
    </row>
    <row r="8" spans="1:30" ht="16.5" customHeight="1" x14ac:dyDescent="0.25">
      <c r="A8" s="7"/>
      <c r="B8" s="7"/>
      <c r="C8" s="7"/>
      <c r="D8" s="7"/>
      <c r="E8" s="7" t="s">
        <v>588</v>
      </c>
      <c r="F8" s="7"/>
      <c r="G8" s="7"/>
      <c r="H8" s="7"/>
      <c r="I8" s="7"/>
      <c r="J8" s="7"/>
      <c r="K8" s="7"/>
      <c r="L8" s="9" t="s">
        <v>300</v>
      </c>
      <c r="M8" s="32">
        <v>25.7</v>
      </c>
      <c r="N8" s="53">
        <v>8.1</v>
      </c>
      <c r="O8" s="32">
        <v>14</v>
      </c>
      <c r="P8" s="53">
        <v>5.8</v>
      </c>
      <c r="Q8" s="32">
        <v>16.600000000000001</v>
      </c>
      <c r="R8" s="53">
        <v>5.8</v>
      </c>
      <c r="S8" s="47">
        <v>4.4000000000000004</v>
      </c>
      <c r="T8" s="53">
        <v>3.1</v>
      </c>
      <c r="U8" s="47">
        <v>6.8</v>
      </c>
      <c r="V8" s="53">
        <v>5.2</v>
      </c>
      <c r="W8" s="32">
        <v>11.6</v>
      </c>
      <c r="X8" s="53">
        <v>4.9000000000000004</v>
      </c>
      <c r="Y8" s="30" t="s">
        <v>128</v>
      </c>
      <c r="Z8" s="7"/>
      <c r="AA8" s="46">
        <v>0.7</v>
      </c>
      <c r="AB8" s="50" t="s">
        <v>337</v>
      </c>
      <c r="AC8" s="32">
        <v>79</v>
      </c>
      <c r="AD8" s="51">
        <v>11.5</v>
      </c>
    </row>
    <row r="9" spans="1:30" ht="16.5" customHeight="1" x14ac:dyDescent="0.25">
      <c r="A9" s="7"/>
      <c r="B9" s="7"/>
      <c r="C9" s="7"/>
      <c r="D9" s="7"/>
      <c r="E9" s="7" t="s">
        <v>499</v>
      </c>
      <c r="F9" s="7"/>
      <c r="G9" s="7"/>
      <c r="H9" s="7"/>
      <c r="I9" s="7"/>
      <c r="J9" s="7"/>
      <c r="K9" s="7"/>
      <c r="L9" s="9" t="s">
        <v>300</v>
      </c>
      <c r="M9" s="32">
        <v>74.599999999999994</v>
      </c>
      <c r="N9" s="51">
        <v>14.3</v>
      </c>
      <c r="O9" s="32">
        <v>65</v>
      </c>
      <c r="P9" s="51">
        <v>14.8</v>
      </c>
      <c r="Q9" s="32">
        <v>53.8</v>
      </c>
      <c r="R9" s="51">
        <v>12.3</v>
      </c>
      <c r="S9" s="32">
        <v>23.9</v>
      </c>
      <c r="T9" s="53">
        <v>5.9</v>
      </c>
      <c r="U9" s="32">
        <v>22.6</v>
      </c>
      <c r="V9" s="51">
        <v>10.9</v>
      </c>
      <c r="W9" s="32">
        <v>11.6</v>
      </c>
      <c r="X9" s="53">
        <v>4.9000000000000004</v>
      </c>
      <c r="Y9" s="47">
        <v>6.2</v>
      </c>
      <c r="Z9" s="53">
        <v>3.2</v>
      </c>
      <c r="AA9" s="46">
        <v>0.7</v>
      </c>
      <c r="AB9" s="50" t="s">
        <v>337</v>
      </c>
      <c r="AC9" s="29">
        <v>259.8</v>
      </c>
      <c r="AD9" s="51">
        <v>31.6</v>
      </c>
    </row>
    <row r="10" spans="1:30" ht="16.5" customHeight="1" x14ac:dyDescent="0.25">
      <c r="A10" s="7"/>
      <c r="B10" s="7"/>
      <c r="C10" s="7"/>
      <c r="D10" s="7" t="s">
        <v>700</v>
      </c>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16.5" customHeight="1" x14ac:dyDescent="0.25">
      <c r="A11" s="7"/>
      <c r="B11" s="7"/>
      <c r="C11" s="7"/>
      <c r="D11" s="7"/>
      <c r="E11" s="7" t="s">
        <v>334</v>
      </c>
      <c r="F11" s="7"/>
      <c r="G11" s="7"/>
      <c r="H11" s="7"/>
      <c r="I11" s="7"/>
      <c r="J11" s="7"/>
      <c r="K11" s="7"/>
      <c r="L11" s="9" t="s">
        <v>300</v>
      </c>
      <c r="M11" s="32">
        <v>67.900000000000006</v>
      </c>
      <c r="N11" s="51">
        <v>13.6</v>
      </c>
      <c r="O11" s="32">
        <v>66.2</v>
      </c>
      <c r="P11" s="51">
        <v>15.1</v>
      </c>
      <c r="Q11" s="32">
        <v>45.3</v>
      </c>
      <c r="R11" s="51">
        <v>11</v>
      </c>
      <c r="S11" s="32">
        <v>24.5</v>
      </c>
      <c r="T11" s="53">
        <v>4.9000000000000004</v>
      </c>
      <c r="U11" s="44">
        <v>17.8</v>
      </c>
      <c r="V11" s="53">
        <v>9.5</v>
      </c>
      <c r="W11" s="30" t="s">
        <v>128</v>
      </c>
      <c r="X11" s="7"/>
      <c r="Y11" s="31">
        <v>7.4</v>
      </c>
      <c r="Z11" s="53">
        <v>3.6</v>
      </c>
      <c r="AA11" s="30" t="s">
        <v>128</v>
      </c>
      <c r="AB11" s="7"/>
      <c r="AC11" s="29">
        <v>229.7</v>
      </c>
      <c r="AD11" s="51">
        <v>30.2</v>
      </c>
    </row>
    <row r="12" spans="1:30" ht="16.5" customHeight="1" x14ac:dyDescent="0.25">
      <c r="A12" s="7"/>
      <c r="B12" s="7"/>
      <c r="C12" s="7"/>
      <c r="D12" s="7"/>
      <c r="E12" s="7" t="s">
        <v>588</v>
      </c>
      <c r="F12" s="7"/>
      <c r="G12" s="7"/>
      <c r="H12" s="7"/>
      <c r="I12" s="7"/>
      <c r="J12" s="7"/>
      <c r="K12" s="7"/>
      <c r="L12" s="9" t="s">
        <v>300</v>
      </c>
      <c r="M12" s="32">
        <v>34.1</v>
      </c>
      <c r="N12" s="53">
        <v>9</v>
      </c>
      <c r="O12" s="32">
        <v>20.8</v>
      </c>
      <c r="P12" s="53">
        <v>7.1</v>
      </c>
      <c r="Q12" s="32">
        <v>22.4</v>
      </c>
      <c r="R12" s="53">
        <v>7.8</v>
      </c>
      <c r="S12" s="47">
        <v>6.1</v>
      </c>
      <c r="T12" s="53">
        <v>3.6</v>
      </c>
      <c r="U12" s="44">
        <v>11.6</v>
      </c>
      <c r="V12" s="53">
        <v>7.2</v>
      </c>
      <c r="W12" s="32">
        <v>18.100000000000001</v>
      </c>
      <c r="X12" s="53">
        <v>5</v>
      </c>
      <c r="Y12" s="30" t="s">
        <v>128</v>
      </c>
      <c r="Z12" s="7"/>
      <c r="AA12" s="46">
        <v>0.7</v>
      </c>
      <c r="AB12" s="50" t="s">
        <v>337</v>
      </c>
      <c r="AC12" s="29">
        <v>109.7</v>
      </c>
      <c r="AD12" s="51">
        <v>14.6</v>
      </c>
    </row>
    <row r="13" spans="1:30" ht="16.5" customHeight="1" x14ac:dyDescent="0.25">
      <c r="A13" s="7"/>
      <c r="B13" s="7"/>
      <c r="C13" s="7"/>
      <c r="D13" s="7"/>
      <c r="E13" s="7" t="s">
        <v>499</v>
      </c>
      <c r="F13" s="7"/>
      <c r="G13" s="7"/>
      <c r="H13" s="7"/>
      <c r="I13" s="7"/>
      <c r="J13" s="7"/>
      <c r="K13" s="7"/>
      <c r="L13" s="9" t="s">
        <v>300</v>
      </c>
      <c r="M13" s="29">
        <v>103</v>
      </c>
      <c r="N13" s="51">
        <v>16.8</v>
      </c>
      <c r="O13" s="32">
        <v>87.8</v>
      </c>
      <c r="P13" s="51">
        <v>16.5</v>
      </c>
      <c r="Q13" s="32">
        <v>68.599999999999994</v>
      </c>
      <c r="R13" s="51">
        <v>14.1</v>
      </c>
      <c r="S13" s="32">
        <v>30.3</v>
      </c>
      <c r="T13" s="53">
        <v>6.4</v>
      </c>
      <c r="U13" s="44">
        <v>23.5</v>
      </c>
      <c r="V13" s="51">
        <v>12.4</v>
      </c>
      <c r="W13" s="32">
        <v>18.100000000000001</v>
      </c>
      <c r="X13" s="53">
        <v>5</v>
      </c>
      <c r="Y13" s="31">
        <v>7.4</v>
      </c>
      <c r="Z13" s="53">
        <v>3.6</v>
      </c>
      <c r="AA13" s="46">
        <v>0.7</v>
      </c>
      <c r="AB13" s="50" t="s">
        <v>337</v>
      </c>
      <c r="AC13" s="29">
        <v>339</v>
      </c>
      <c r="AD13" s="51">
        <v>35.9</v>
      </c>
    </row>
    <row r="14" spans="1:30" ht="16.5" customHeight="1" x14ac:dyDescent="0.25">
      <c r="A14" s="7"/>
      <c r="B14" s="7"/>
      <c r="C14" s="7" t="s">
        <v>301</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699</v>
      </c>
      <c r="E15" s="7"/>
      <c r="F15" s="7"/>
      <c r="G15" s="7"/>
      <c r="H15" s="7"/>
      <c r="I15" s="7"/>
      <c r="J15" s="7"/>
      <c r="K15" s="7"/>
      <c r="L15" s="9"/>
      <c r="M15" s="10"/>
      <c r="N15" s="7"/>
      <c r="O15" s="10"/>
      <c r="P15" s="7"/>
      <c r="Q15" s="10"/>
      <c r="R15" s="7"/>
      <c r="S15" s="10"/>
      <c r="T15" s="7"/>
      <c r="U15" s="10"/>
      <c r="V15" s="7"/>
      <c r="W15" s="10"/>
      <c r="X15" s="7"/>
      <c r="Y15" s="10"/>
      <c r="Z15" s="7"/>
      <c r="AA15" s="10"/>
      <c r="AB15" s="7"/>
      <c r="AC15" s="10"/>
      <c r="AD15" s="7"/>
    </row>
    <row r="16" spans="1:30" ht="16.5" customHeight="1" x14ac:dyDescent="0.25">
      <c r="A16" s="7"/>
      <c r="B16" s="7"/>
      <c r="C16" s="7"/>
      <c r="D16" s="7"/>
      <c r="E16" s="7" t="s">
        <v>334</v>
      </c>
      <c r="F16" s="7"/>
      <c r="G16" s="7"/>
      <c r="H16" s="7"/>
      <c r="I16" s="7"/>
      <c r="J16" s="7"/>
      <c r="K16" s="7"/>
      <c r="L16" s="9" t="s">
        <v>216</v>
      </c>
      <c r="M16" s="32">
        <v>73.599999999999994</v>
      </c>
      <c r="N16" s="53">
        <v>9.6999999999999993</v>
      </c>
      <c r="O16" s="32">
        <v>78.900000000000006</v>
      </c>
      <c r="P16" s="51">
        <v>10.1</v>
      </c>
      <c r="Q16" s="32">
        <v>84.1</v>
      </c>
      <c r="R16" s="51">
        <v>12.4</v>
      </c>
      <c r="S16" s="32">
        <v>80</v>
      </c>
      <c r="T16" s="53">
        <v>9.6999999999999993</v>
      </c>
      <c r="U16" s="44">
        <v>69.099999999999994</v>
      </c>
      <c r="V16" s="51">
        <v>38.6</v>
      </c>
      <c r="W16" s="30" t="s">
        <v>128</v>
      </c>
      <c r="X16" s="7"/>
      <c r="Y16" s="32">
        <v>83.8</v>
      </c>
      <c r="Z16" s="51">
        <v>14</v>
      </c>
      <c r="AA16" s="30" t="s">
        <v>128</v>
      </c>
      <c r="AB16" s="7"/>
      <c r="AC16" s="32">
        <v>77.900000000000006</v>
      </c>
      <c r="AD16" s="53">
        <v>5.8</v>
      </c>
    </row>
    <row r="17" spans="1:30" ht="16.5" customHeight="1" x14ac:dyDescent="0.25">
      <c r="A17" s="7"/>
      <c r="B17" s="7"/>
      <c r="C17" s="7"/>
      <c r="D17" s="7"/>
      <c r="E17" s="7" t="s">
        <v>588</v>
      </c>
      <c r="F17" s="7"/>
      <c r="G17" s="7"/>
      <c r="H17" s="7"/>
      <c r="I17" s="7"/>
      <c r="J17" s="7"/>
      <c r="K17" s="7"/>
      <c r="L17" s="9" t="s">
        <v>216</v>
      </c>
      <c r="M17" s="32">
        <v>75.400000000000006</v>
      </c>
      <c r="N17" s="51">
        <v>12.7</v>
      </c>
      <c r="O17" s="32">
        <v>67.3</v>
      </c>
      <c r="P17" s="51">
        <v>16.2</v>
      </c>
      <c r="Q17" s="32">
        <v>74.099999999999994</v>
      </c>
      <c r="R17" s="53" t="s">
        <v>110</v>
      </c>
      <c r="S17" s="32">
        <v>72.099999999999994</v>
      </c>
      <c r="T17" s="51">
        <v>27.6</v>
      </c>
      <c r="U17" s="32">
        <v>58.6</v>
      </c>
      <c r="V17" s="51">
        <v>25.8</v>
      </c>
      <c r="W17" s="32">
        <v>64.099999999999994</v>
      </c>
      <c r="X17" s="51">
        <v>20.6</v>
      </c>
      <c r="Y17" s="30" t="s">
        <v>128</v>
      </c>
      <c r="Z17" s="7"/>
      <c r="AA17" s="59">
        <v>100</v>
      </c>
      <c r="AB17" s="50" t="s">
        <v>337</v>
      </c>
      <c r="AC17" s="32">
        <v>72</v>
      </c>
      <c r="AD17" s="53">
        <v>4.0999999999999996</v>
      </c>
    </row>
    <row r="18" spans="1:30" ht="16.5" customHeight="1" x14ac:dyDescent="0.25">
      <c r="A18" s="7"/>
      <c r="B18" s="7"/>
      <c r="C18" s="7"/>
      <c r="D18" s="7"/>
      <c r="E18" s="7" t="s">
        <v>499</v>
      </c>
      <c r="F18" s="7"/>
      <c r="G18" s="7"/>
      <c r="H18" s="7"/>
      <c r="I18" s="7"/>
      <c r="J18" s="7"/>
      <c r="K18" s="7"/>
      <c r="L18" s="9" t="s">
        <v>216</v>
      </c>
      <c r="M18" s="32">
        <v>72.400000000000006</v>
      </c>
      <c r="N18" s="53">
        <v>7.4</v>
      </c>
      <c r="O18" s="32">
        <v>74</v>
      </c>
      <c r="P18" s="53">
        <v>9.4</v>
      </c>
      <c r="Q18" s="32">
        <v>78.400000000000006</v>
      </c>
      <c r="R18" s="53">
        <v>8</v>
      </c>
      <c r="S18" s="32">
        <v>78.900000000000006</v>
      </c>
      <c r="T18" s="51">
        <v>10.1</v>
      </c>
      <c r="U18" s="44">
        <v>96.2</v>
      </c>
      <c r="V18" s="51">
        <v>69</v>
      </c>
      <c r="W18" s="32">
        <v>64.099999999999994</v>
      </c>
      <c r="X18" s="51">
        <v>20.6</v>
      </c>
      <c r="Y18" s="32">
        <v>83.8</v>
      </c>
      <c r="Z18" s="51">
        <v>14</v>
      </c>
      <c r="AA18" s="59">
        <v>100</v>
      </c>
      <c r="AB18" s="50" t="s">
        <v>337</v>
      </c>
      <c r="AC18" s="32">
        <v>76.599999999999994</v>
      </c>
      <c r="AD18" s="53">
        <v>4.5</v>
      </c>
    </row>
    <row r="19" spans="1:30" ht="16.5" customHeight="1" x14ac:dyDescent="0.25">
      <c r="A19" s="7"/>
      <c r="B19" s="7" t="s">
        <v>305</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299</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699</v>
      </c>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5">
      <c r="A22" s="7"/>
      <c r="B22" s="7"/>
      <c r="C22" s="7"/>
      <c r="D22" s="7"/>
      <c r="E22" s="7" t="s">
        <v>334</v>
      </c>
      <c r="F22" s="7"/>
      <c r="G22" s="7"/>
      <c r="H22" s="7"/>
      <c r="I22" s="7"/>
      <c r="J22" s="7"/>
      <c r="K22" s="7"/>
      <c r="L22" s="9" t="s">
        <v>300</v>
      </c>
      <c r="M22" s="32">
        <v>57.5</v>
      </c>
      <c r="N22" s="51">
        <v>11.2</v>
      </c>
      <c r="O22" s="32">
        <v>54.7</v>
      </c>
      <c r="P22" s="51">
        <v>11.3</v>
      </c>
      <c r="Q22" s="32">
        <v>35.5</v>
      </c>
      <c r="R22" s="53">
        <v>7.3</v>
      </c>
      <c r="S22" s="32">
        <v>14.5</v>
      </c>
      <c r="T22" s="53">
        <v>3.8</v>
      </c>
      <c r="U22" s="32">
        <v>21.3</v>
      </c>
      <c r="V22" s="53">
        <v>4.5</v>
      </c>
      <c r="W22" s="30" t="s">
        <v>128</v>
      </c>
      <c r="X22" s="7"/>
      <c r="Y22" s="31">
        <v>5.2</v>
      </c>
      <c r="Z22" s="53">
        <v>1.2</v>
      </c>
      <c r="AA22" s="30" t="s">
        <v>128</v>
      </c>
      <c r="AB22" s="7"/>
      <c r="AC22" s="29">
        <v>188.3</v>
      </c>
      <c r="AD22" s="51">
        <v>16.8</v>
      </c>
    </row>
    <row r="23" spans="1:30" ht="16.5" customHeight="1" x14ac:dyDescent="0.25">
      <c r="A23" s="7"/>
      <c r="B23" s="7"/>
      <c r="C23" s="7"/>
      <c r="D23" s="7"/>
      <c r="E23" s="7" t="s">
        <v>588</v>
      </c>
      <c r="F23" s="7"/>
      <c r="G23" s="7"/>
      <c r="H23" s="7"/>
      <c r="I23" s="7"/>
      <c r="J23" s="7"/>
      <c r="K23" s="7"/>
      <c r="L23" s="9" t="s">
        <v>300</v>
      </c>
      <c r="M23" s="32">
        <v>23.8</v>
      </c>
      <c r="N23" s="53">
        <v>7.7</v>
      </c>
      <c r="O23" s="32">
        <v>24.5</v>
      </c>
      <c r="P23" s="53">
        <v>7.5</v>
      </c>
      <c r="Q23" s="32">
        <v>23.9</v>
      </c>
      <c r="R23" s="53">
        <v>7.7</v>
      </c>
      <c r="S23" s="47">
        <v>5.7</v>
      </c>
      <c r="T23" s="53">
        <v>2.8</v>
      </c>
      <c r="U23" s="31">
        <v>6.5</v>
      </c>
      <c r="V23" s="53">
        <v>3.1</v>
      </c>
      <c r="W23" s="31">
        <v>8.6999999999999993</v>
      </c>
      <c r="X23" s="53">
        <v>2.2999999999999998</v>
      </c>
      <c r="Y23" s="31" t="s">
        <v>110</v>
      </c>
      <c r="Z23" s="7"/>
      <c r="AA23" s="47">
        <v>0.8</v>
      </c>
      <c r="AB23" s="53">
        <v>0.5</v>
      </c>
      <c r="AC23" s="32">
        <v>89.9</v>
      </c>
      <c r="AD23" s="51">
        <v>13.7</v>
      </c>
    </row>
    <row r="24" spans="1:30" ht="16.5" customHeight="1" x14ac:dyDescent="0.25">
      <c r="A24" s="7"/>
      <c r="B24" s="7"/>
      <c r="C24" s="7"/>
      <c r="D24" s="7"/>
      <c r="E24" s="7" t="s">
        <v>499</v>
      </c>
      <c r="F24" s="7"/>
      <c r="G24" s="7"/>
      <c r="H24" s="7"/>
      <c r="I24" s="7"/>
      <c r="J24" s="7"/>
      <c r="K24" s="7"/>
      <c r="L24" s="9" t="s">
        <v>300</v>
      </c>
      <c r="M24" s="32">
        <v>82.2</v>
      </c>
      <c r="N24" s="51">
        <v>12.8</v>
      </c>
      <c r="O24" s="32">
        <v>78.599999999999994</v>
      </c>
      <c r="P24" s="51">
        <v>13.7</v>
      </c>
      <c r="Q24" s="32">
        <v>60.2</v>
      </c>
      <c r="R24" s="51">
        <v>10.3</v>
      </c>
      <c r="S24" s="32">
        <v>19.100000000000001</v>
      </c>
      <c r="T24" s="53">
        <v>4.2</v>
      </c>
      <c r="U24" s="32">
        <v>27.1</v>
      </c>
      <c r="V24" s="53">
        <v>4.5999999999999996</v>
      </c>
      <c r="W24" s="31">
        <v>8.6999999999999993</v>
      </c>
      <c r="X24" s="53">
        <v>2.2999999999999998</v>
      </c>
      <c r="Y24" s="31">
        <v>5.2</v>
      </c>
      <c r="Z24" s="53">
        <v>1.2</v>
      </c>
      <c r="AA24" s="47">
        <v>0.8</v>
      </c>
      <c r="AB24" s="53">
        <v>0.5</v>
      </c>
      <c r="AC24" s="29">
        <v>279.5</v>
      </c>
      <c r="AD24" s="51">
        <v>21.6</v>
      </c>
    </row>
    <row r="25" spans="1:30" ht="16.5" customHeight="1" x14ac:dyDescent="0.25">
      <c r="A25" s="7"/>
      <c r="B25" s="7"/>
      <c r="C25" s="7"/>
      <c r="D25" s="7" t="s">
        <v>700</v>
      </c>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c r="D26" s="7"/>
      <c r="E26" s="7" t="s">
        <v>334</v>
      </c>
      <c r="F26" s="7"/>
      <c r="G26" s="7"/>
      <c r="H26" s="7"/>
      <c r="I26" s="7"/>
      <c r="J26" s="7"/>
      <c r="K26" s="7"/>
      <c r="L26" s="9" t="s">
        <v>300</v>
      </c>
      <c r="M26" s="32">
        <v>77.3</v>
      </c>
      <c r="N26" s="51">
        <v>13.1</v>
      </c>
      <c r="O26" s="32">
        <v>70.400000000000006</v>
      </c>
      <c r="P26" s="51">
        <v>13.4</v>
      </c>
      <c r="Q26" s="32">
        <v>44.2</v>
      </c>
      <c r="R26" s="53">
        <v>8.3000000000000007</v>
      </c>
      <c r="S26" s="32">
        <v>18.2</v>
      </c>
      <c r="T26" s="53">
        <v>4.5</v>
      </c>
      <c r="U26" s="32">
        <v>25</v>
      </c>
      <c r="V26" s="53">
        <v>5</v>
      </c>
      <c r="W26" s="30" t="s">
        <v>128</v>
      </c>
      <c r="X26" s="7"/>
      <c r="Y26" s="31">
        <v>6.1</v>
      </c>
      <c r="Z26" s="53">
        <v>1.4</v>
      </c>
      <c r="AA26" s="30" t="s">
        <v>128</v>
      </c>
      <c r="AB26" s="7"/>
      <c r="AC26" s="29">
        <v>241.6</v>
      </c>
      <c r="AD26" s="51">
        <v>18.7</v>
      </c>
    </row>
    <row r="27" spans="1:30" ht="16.5" customHeight="1" x14ac:dyDescent="0.25">
      <c r="A27" s="7"/>
      <c r="B27" s="7"/>
      <c r="C27" s="7"/>
      <c r="D27" s="7"/>
      <c r="E27" s="7" t="s">
        <v>588</v>
      </c>
      <c r="F27" s="7"/>
      <c r="G27" s="7"/>
      <c r="H27" s="7"/>
      <c r="I27" s="7"/>
      <c r="J27" s="7"/>
      <c r="K27" s="7"/>
      <c r="L27" s="9" t="s">
        <v>300</v>
      </c>
      <c r="M27" s="32">
        <v>31.9</v>
      </c>
      <c r="N27" s="53">
        <v>8.5</v>
      </c>
      <c r="O27" s="32">
        <v>27.8</v>
      </c>
      <c r="P27" s="53">
        <v>8.8000000000000007</v>
      </c>
      <c r="Q27" s="32">
        <v>29.3</v>
      </c>
      <c r="R27" s="53">
        <v>8.1</v>
      </c>
      <c r="S27" s="31">
        <v>6.5</v>
      </c>
      <c r="T27" s="53">
        <v>2.9</v>
      </c>
      <c r="U27" s="31">
        <v>7.1</v>
      </c>
      <c r="V27" s="53">
        <v>3.4</v>
      </c>
      <c r="W27" s="32">
        <v>10.7</v>
      </c>
      <c r="X27" s="53">
        <v>2.9</v>
      </c>
      <c r="Y27" s="31" t="s">
        <v>110</v>
      </c>
      <c r="Z27" s="7"/>
      <c r="AA27" s="31">
        <v>1.3</v>
      </c>
      <c r="AB27" s="53">
        <v>0.6</v>
      </c>
      <c r="AC27" s="29">
        <v>113.4</v>
      </c>
      <c r="AD27" s="51">
        <v>13.8</v>
      </c>
    </row>
    <row r="28" spans="1:30" ht="16.5" customHeight="1" x14ac:dyDescent="0.25">
      <c r="A28" s="7"/>
      <c r="B28" s="7"/>
      <c r="C28" s="7"/>
      <c r="D28" s="7"/>
      <c r="E28" s="7" t="s">
        <v>499</v>
      </c>
      <c r="F28" s="7"/>
      <c r="G28" s="7"/>
      <c r="H28" s="7"/>
      <c r="I28" s="7"/>
      <c r="J28" s="7"/>
      <c r="K28" s="7"/>
      <c r="L28" s="9" t="s">
        <v>300</v>
      </c>
      <c r="M28" s="29">
        <v>108.7</v>
      </c>
      <c r="N28" s="51">
        <v>15.5</v>
      </c>
      <c r="O28" s="32">
        <v>99.6</v>
      </c>
      <c r="P28" s="51">
        <v>16.5</v>
      </c>
      <c r="Q28" s="32">
        <v>72.3</v>
      </c>
      <c r="R28" s="51">
        <v>11.2</v>
      </c>
      <c r="S28" s="32">
        <v>23.8</v>
      </c>
      <c r="T28" s="53">
        <v>5.3</v>
      </c>
      <c r="U28" s="32">
        <v>33</v>
      </c>
      <c r="V28" s="53">
        <v>5.7</v>
      </c>
      <c r="W28" s="32">
        <v>10.7</v>
      </c>
      <c r="X28" s="53">
        <v>2.9</v>
      </c>
      <c r="Y28" s="31">
        <v>6.1</v>
      </c>
      <c r="Z28" s="53">
        <v>1.4</v>
      </c>
      <c r="AA28" s="31">
        <v>1.3</v>
      </c>
      <c r="AB28" s="53">
        <v>0.6</v>
      </c>
      <c r="AC28" s="29">
        <v>354.9</v>
      </c>
      <c r="AD28" s="51">
        <v>23.6</v>
      </c>
    </row>
    <row r="29" spans="1:30" ht="16.5" customHeight="1" x14ac:dyDescent="0.25">
      <c r="A29" s="7"/>
      <c r="B29" s="7"/>
      <c r="C29" s="7" t="s">
        <v>301</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699</v>
      </c>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5">
      <c r="A31" s="7"/>
      <c r="B31" s="7"/>
      <c r="C31" s="7"/>
      <c r="D31" s="7"/>
      <c r="E31" s="7" t="s">
        <v>334</v>
      </c>
      <c r="F31" s="7"/>
      <c r="G31" s="7"/>
      <c r="H31" s="7"/>
      <c r="I31" s="7"/>
      <c r="J31" s="7"/>
      <c r="K31" s="7"/>
      <c r="L31" s="9" t="s">
        <v>216</v>
      </c>
      <c r="M31" s="32">
        <v>74.400000000000006</v>
      </c>
      <c r="N31" s="53">
        <v>7.2</v>
      </c>
      <c r="O31" s="32">
        <v>77.7</v>
      </c>
      <c r="P31" s="53">
        <v>6.1</v>
      </c>
      <c r="Q31" s="32">
        <v>80.3</v>
      </c>
      <c r="R31" s="53">
        <v>6.6</v>
      </c>
      <c r="S31" s="32">
        <v>79.8</v>
      </c>
      <c r="T31" s="53">
        <v>5.9</v>
      </c>
      <c r="U31" s="32">
        <v>85.1</v>
      </c>
      <c r="V31" s="53">
        <v>6.4</v>
      </c>
      <c r="W31" s="30" t="s">
        <v>128</v>
      </c>
      <c r="X31" s="7"/>
      <c r="Y31" s="32">
        <v>85.4</v>
      </c>
      <c r="Z31" s="53">
        <v>5.6</v>
      </c>
      <c r="AA31" s="30" t="s">
        <v>128</v>
      </c>
      <c r="AB31" s="7"/>
      <c r="AC31" s="32">
        <v>77.900000000000006</v>
      </c>
      <c r="AD31" s="53">
        <v>3.4</v>
      </c>
    </row>
    <row r="32" spans="1:30" ht="16.5" customHeight="1" x14ac:dyDescent="0.25">
      <c r="A32" s="7"/>
      <c r="B32" s="7"/>
      <c r="C32" s="7"/>
      <c r="D32" s="7"/>
      <c r="E32" s="7" t="s">
        <v>588</v>
      </c>
      <c r="F32" s="7"/>
      <c r="G32" s="7"/>
      <c r="H32" s="7"/>
      <c r="I32" s="7"/>
      <c r="J32" s="7"/>
      <c r="K32" s="7"/>
      <c r="L32" s="9" t="s">
        <v>216</v>
      </c>
      <c r="M32" s="32">
        <v>74.599999999999994</v>
      </c>
      <c r="N32" s="51">
        <v>13.3</v>
      </c>
      <c r="O32" s="32">
        <v>88</v>
      </c>
      <c r="P32" s="51">
        <v>26.9</v>
      </c>
      <c r="Q32" s="32">
        <v>81.400000000000006</v>
      </c>
      <c r="R32" s="51">
        <v>13.3</v>
      </c>
      <c r="S32" s="32">
        <v>88</v>
      </c>
      <c r="T32" s="51">
        <v>17.2</v>
      </c>
      <c r="U32" s="32">
        <v>91.8</v>
      </c>
      <c r="V32" s="51">
        <v>43.9</v>
      </c>
      <c r="W32" s="32">
        <v>80.7</v>
      </c>
      <c r="X32" s="53">
        <v>3.7</v>
      </c>
      <c r="Y32" s="31" t="s">
        <v>110</v>
      </c>
      <c r="Z32" s="7"/>
      <c r="AA32" s="32">
        <v>65.599999999999994</v>
      </c>
      <c r="AB32" s="51">
        <v>24.7</v>
      </c>
      <c r="AC32" s="32">
        <v>79.3</v>
      </c>
      <c r="AD32" s="53">
        <v>7.3</v>
      </c>
    </row>
    <row r="33" spans="1:30" ht="16.5" customHeight="1" x14ac:dyDescent="0.25">
      <c r="A33" s="7"/>
      <c r="B33" s="7"/>
      <c r="C33" s="7"/>
      <c r="D33" s="7"/>
      <c r="E33" s="7" t="s">
        <v>499</v>
      </c>
      <c r="F33" s="7"/>
      <c r="G33" s="7"/>
      <c r="H33" s="7"/>
      <c r="I33" s="7"/>
      <c r="J33" s="7"/>
      <c r="K33" s="7"/>
      <c r="L33" s="9" t="s">
        <v>216</v>
      </c>
      <c r="M33" s="32">
        <v>75.599999999999994</v>
      </c>
      <c r="N33" s="53">
        <v>4.5999999999999996</v>
      </c>
      <c r="O33" s="32">
        <v>78.900000000000006</v>
      </c>
      <c r="P33" s="53">
        <v>4.3</v>
      </c>
      <c r="Q33" s="32">
        <v>83.3</v>
      </c>
      <c r="R33" s="53">
        <v>6.2</v>
      </c>
      <c r="S33" s="32">
        <v>80.2</v>
      </c>
      <c r="T33" s="51">
        <v>17.8</v>
      </c>
      <c r="U33" s="32">
        <v>82.1</v>
      </c>
      <c r="V33" s="51">
        <v>14</v>
      </c>
      <c r="W33" s="32">
        <v>80.7</v>
      </c>
      <c r="X33" s="53">
        <v>3.7</v>
      </c>
      <c r="Y33" s="32">
        <v>85.4</v>
      </c>
      <c r="Z33" s="53">
        <v>5.6</v>
      </c>
      <c r="AA33" s="32">
        <v>65.599999999999994</v>
      </c>
      <c r="AB33" s="51">
        <v>24.7</v>
      </c>
      <c r="AC33" s="32">
        <v>78.7</v>
      </c>
      <c r="AD33" s="53">
        <v>3.1</v>
      </c>
    </row>
    <row r="34" spans="1:30" ht="16.5" customHeight="1" x14ac:dyDescent="0.25">
      <c r="A34" s="7"/>
      <c r="B34" s="7" t="s">
        <v>427</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299</v>
      </c>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c r="C36" s="7"/>
      <c r="D36" s="7" t="s">
        <v>699</v>
      </c>
      <c r="E36" s="7"/>
      <c r="F36" s="7"/>
      <c r="G36" s="7"/>
      <c r="H36" s="7"/>
      <c r="I36" s="7"/>
      <c r="J36" s="7"/>
      <c r="K36" s="7"/>
      <c r="L36" s="9"/>
      <c r="M36" s="10"/>
      <c r="N36" s="7"/>
      <c r="O36" s="10"/>
      <c r="P36" s="7"/>
      <c r="Q36" s="10"/>
      <c r="R36" s="7"/>
      <c r="S36" s="10"/>
      <c r="T36" s="7"/>
      <c r="U36" s="10"/>
      <c r="V36" s="7"/>
      <c r="W36" s="10"/>
      <c r="X36" s="7"/>
      <c r="Y36" s="10"/>
      <c r="Z36" s="7"/>
      <c r="AA36" s="10"/>
      <c r="AB36" s="7"/>
      <c r="AC36" s="10"/>
      <c r="AD36" s="7"/>
    </row>
    <row r="37" spans="1:30" ht="16.5" customHeight="1" x14ac:dyDescent="0.25">
      <c r="A37" s="7"/>
      <c r="B37" s="7"/>
      <c r="C37" s="7"/>
      <c r="D37" s="7"/>
      <c r="E37" s="7" t="s">
        <v>334</v>
      </c>
      <c r="F37" s="7"/>
      <c r="G37" s="7"/>
      <c r="H37" s="7"/>
      <c r="I37" s="7"/>
      <c r="J37" s="7"/>
      <c r="K37" s="7"/>
      <c r="L37" s="9" t="s">
        <v>300</v>
      </c>
      <c r="M37" s="32">
        <v>60.7</v>
      </c>
      <c r="N37" s="51">
        <v>10.4</v>
      </c>
      <c r="O37" s="32">
        <v>54.8</v>
      </c>
      <c r="P37" s="53">
        <v>9.1</v>
      </c>
      <c r="Q37" s="32">
        <v>33.6</v>
      </c>
      <c r="R37" s="53">
        <v>7.1</v>
      </c>
      <c r="S37" s="32">
        <v>15.6</v>
      </c>
      <c r="T37" s="53">
        <v>4.7</v>
      </c>
      <c r="U37" s="32">
        <v>20.399999999999999</v>
      </c>
      <c r="V37" s="53">
        <v>4.5</v>
      </c>
      <c r="W37" s="30" t="s">
        <v>128</v>
      </c>
      <c r="X37" s="7"/>
      <c r="Y37" s="31">
        <v>5.5</v>
      </c>
      <c r="Z37" s="53">
        <v>1.7</v>
      </c>
      <c r="AA37" s="30" t="s">
        <v>128</v>
      </c>
      <c r="AB37" s="7"/>
      <c r="AC37" s="29">
        <v>192.6</v>
      </c>
      <c r="AD37" s="51">
        <v>19</v>
      </c>
    </row>
    <row r="38" spans="1:30" ht="16.5" customHeight="1" x14ac:dyDescent="0.25">
      <c r="A38" s="7"/>
      <c r="B38" s="7"/>
      <c r="C38" s="7"/>
      <c r="D38" s="7"/>
      <c r="E38" s="7" t="s">
        <v>588</v>
      </c>
      <c r="F38" s="7"/>
      <c r="G38" s="7"/>
      <c r="H38" s="7"/>
      <c r="I38" s="7"/>
      <c r="J38" s="7"/>
      <c r="K38" s="7"/>
      <c r="L38" s="9" t="s">
        <v>300</v>
      </c>
      <c r="M38" s="32">
        <v>22.9</v>
      </c>
      <c r="N38" s="53">
        <v>8.3000000000000007</v>
      </c>
      <c r="O38" s="32">
        <v>23.3</v>
      </c>
      <c r="P38" s="53">
        <v>7.7</v>
      </c>
      <c r="Q38" s="32">
        <v>16.3</v>
      </c>
      <c r="R38" s="53">
        <v>5.6</v>
      </c>
      <c r="S38" s="31">
        <v>7.3</v>
      </c>
      <c r="T38" s="53">
        <v>3.3</v>
      </c>
      <c r="U38" s="32">
        <v>10.5</v>
      </c>
      <c r="V38" s="53">
        <v>3.1</v>
      </c>
      <c r="W38" s="31">
        <v>9.3000000000000007</v>
      </c>
      <c r="X38" s="53">
        <v>2.2000000000000002</v>
      </c>
      <c r="Y38" s="30" t="s">
        <v>128</v>
      </c>
      <c r="Z38" s="7"/>
      <c r="AA38" s="31">
        <v>1.4</v>
      </c>
      <c r="AB38" s="53">
        <v>0.5</v>
      </c>
      <c r="AC38" s="32">
        <v>92.1</v>
      </c>
      <c r="AD38" s="51">
        <v>11.7</v>
      </c>
    </row>
    <row r="39" spans="1:30" ht="16.5" customHeight="1" x14ac:dyDescent="0.25">
      <c r="A39" s="7"/>
      <c r="B39" s="7"/>
      <c r="C39" s="7"/>
      <c r="D39" s="7"/>
      <c r="E39" s="7" t="s">
        <v>499</v>
      </c>
      <c r="F39" s="7"/>
      <c r="G39" s="7"/>
      <c r="H39" s="7"/>
      <c r="I39" s="7"/>
      <c r="J39" s="7"/>
      <c r="K39" s="7"/>
      <c r="L39" s="9" t="s">
        <v>300</v>
      </c>
      <c r="M39" s="32">
        <v>85</v>
      </c>
      <c r="N39" s="51">
        <v>11.7</v>
      </c>
      <c r="O39" s="32">
        <v>81.900000000000006</v>
      </c>
      <c r="P39" s="51">
        <v>10</v>
      </c>
      <c r="Q39" s="32">
        <v>51.4</v>
      </c>
      <c r="R39" s="53">
        <v>8.6</v>
      </c>
      <c r="S39" s="32">
        <v>24.4</v>
      </c>
      <c r="T39" s="53">
        <v>5.6</v>
      </c>
      <c r="U39" s="32">
        <v>32.4</v>
      </c>
      <c r="V39" s="53">
        <v>5.6</v>
      </c>
      <c r="W39" s="31">
        <v>9.3000000000000007</v>
      </c>
      <c r="X39" s="53">
        <v>2.2000000000000002</v>
      </c>
      <c r="Y39" s="31">
        <v>5.5</v>
      </c>
      <c r="Z39" s="53">
        <v>1.7</v>
      </c>
      <c r="AA39" s="31">
        <v>1.4</v>
      </c>
      <c r="AB39" s="53">
        <v>0.5</v>
      </c>
      <c r="AC39" s="29">
        <v>286</v>
      </c>
      <c r="AD39" s="51">
        <v>22.4</v>
      </c>
    </row>
    <row r="40" spans="1:30" ht="16.5" customHeight="1" x14ac:dyDescent="0.25">
      <c r="A40" s="7"/>
      <c r="B40" s="7"/>
      <c r="C40" s="7"/>
      <c r="D40" s="7" t="s">
        <v>700</v>
      </c>
      <c r="E40" s="7"/>
      <c r="F40" s="7"/>
      <c r="G40" s="7"/>
      <c r="H40" s="7"/>
      <c r="I40" s="7"/>
      <c r="J40" s="7"/>
      <c r="K40" s="7"/>
      <c r="L40" s="9"/>
      <c r="M40" s="10"/>
      <c r="N40" s="7"/>
      <c r="O40" s="10"/>
      <c r="P40" s="7"/>
      <c r="Q40" s="10"/>
      <c r="R40" s="7"/>
      <c r="S40" s="10"/>
      <c r="T40" s="7"/>
      <c r="U40" s="10"/>
      <c r="V40" s="7"/>
      <c r="W40" s="10"/>
      <c r="X40" s="7"/>
      <c r="Y40" s="10"/>
      <c r="Z40" s="7"/>
      <c r="AA40" s="10"/>
      <c r="AB40" s="7"/>
      <c r="AC40" s="10"/>
      <c r="AD40" s="7"/>
    </row>
    <row r="41" spans="1:30" ht="16.5" customHeight="1" x14ac:dyDescent="0.25">
      <c r="A41" s="7"/>
      <c r="B41" s="7"/>
      <c r="C41" s="7"/>
      <c r="D41" s="7"/>
      <c r="E41" s="7" t="s">
        <v>334</v>
      </c>
      <c r="F41" s="7"/>
      <c r="G41" s="7"/>
      <c r="H41" s="7"/>
      <c r="I41" s="7"/>
      <c r="J41" s="7"/>
      <c r="K41" s="7"/>
      <c r="L41" s="9" t="s">
        <v>300</v>
      </c>
      <c r="M41" s="32">
        <v>76.3</v>
      </c>
      <c r="N41" s="51">
        <v>12.2</v>
      </c>
      <c r="O41" s="32">
        <v>74.5</v>
      </c>
      <c r="P41" s="51">
        <v>10.5</v>
      </c>
      <c r="Q41" s="32">
        <v>42.3</v>
      </c>
      <c r="R41" s="53">
        <v>8.1</v>
      </c>
      <c r="S41" s="32">
        <v>21.2</v>
      </c>
      <c r="T41" s="53">
        <v>5.0999999999999996</v>
      </c>
      <c r="U41" s="32">
        <v>25.3</v>
      </c>
      <c r="V41" s="53">
        <v>5</v>
      </c>
      <c r="W41" s="30" t="s">
        <v>128</v>
      </c>
      <c r="X41" s="7"/>
      <c r="Y41" s="31">
        <v>7.1</v>
      </c>
      <c r="Z41" s="53">
        <v>1.8</v>
      </c>
      <c r="AA41" s="30" t="s">
        <v>128</v>
      </c>
      <c r="AB41" s="7"/>
      <c r="AC41" s="29">
        <v>244.2</v>
      </c>
      <c r="AD41" s="51">
        <v>21.5</v>
      </c>
    </row>
    <row r="42" spans="1:30" ht="16.5" customHeight="1" x14ac:dyDescent="0.25">
      <c r="A42" s="7"/>
      <c r="B42" s="7"/>
      <c r="C42" s="7"/>
      <c r="D42" s="7"/>
      <c r="E42" s="7" t="s">
        <v>588</v>
      </c>
      <c r="F42" s="7"/>
      <c r="G42" s="7"/>
      <c r="H42" s="7"/>
      <c r="I42" s="7"/>
      <c r="J42" s="7"/>
      <c r="K42" s="7"/>
      <c r="L42" s="9" t="s">
        <v>300</v>
      </c>
      <c r="M42" s="32">
        <v>30.7</v>
      </c>
      <c r="N42" s="51">
        <v>10.4</v>
      </c>
      <c r="O42" s="32">
        <v>29.4</v>
      </c>
      <c r="P42" s="53">
        <v>8.6999999999999993</v>
      </c>
      <c r="Q42" s="32">
        <v>23.2</v>
      </c>
      <c r="R42" s="53">
        <v>6.6</v>
      </c>
      <c r="S42" s="31">
        <v>8.3000000000000007</v>
      </c>
      <c r="T42" s="53">
        <v>3.4</v>
      </c>
      <c r="U42" s="32">
        <v>12.2</v>
      </c>
      <c r="V42" s="53">
        <v>3.5</v>
      </c>
      <c r="W42" s="32">
        <v>10.1</v>
      </c>
      <c r="X42" s="53">
        <v>2.4</v>
      </c>
      <c r="Y42" s="30" t="s">
        <v>128</v>
      </c>
      <c r="Z42" s="7"/>
      <c r="AA42" s="31">
        <v>1.6</v>
      </c>
      <c r="AB42" s="53">
        <v>0.5</v>
      </c>
      <c r="AC42" s="29">
        <v>114.2</v>
      </c>
      <c r="AD42" s="51">
        <v>13.9</v>
      </c>
    </row>
    <row r="43" spans="1:30" ht="16.5" customHeight="1" x14ac:dyDescent="0.25">
      <c r="A43" s="7"/>
      <c r="B43" s="7"/>
      <c r="C43" s="7"/>
      <c r="D43" s="7"/>
      <c r="E43" s="7" t="s">
        <v>499</v>
      </c>
      <c r="F43" s="7"/>
      <c r="G43" s="7"/>
      <c r="H43" s="7"/>
      <c r="I43" s="7"/>
      <c r="J43" s="7"/>
      <c r="K43" s="7"/>
      <c r="L43" s="9" t="s">
        <v>300</v>
      </c>
      <c r="M43" s="29">
        <v>104.6</v>
      </c>
      <c r="N43" s="51">
        <v>14.1</v>
      </c>
      <c r="O43" s="29">
        <v>105.6</v>
      </c>
      <c r="P43" s="51">
        <v>11.9</v>
      </c>
      <c r="Q43" s="32">
        <v>64.599999999999994</v>
      </c>
      <c r="R43" s="51">
        <v>10</v>
      </c>
      <c r="S43" s="32">
        <v>29.4</v>
      </c>
      <c r="T43" s="53">
        <v>6.1</v>
      </c>
      <c r="U43" s="32">
        <v>38</v>
      </c>
      <c r="V43" s="53">
        <v>6.1</v>
      </c>
      <c r="W43" s="32">
        <v>10.1</v>
      </c>
      <c r="X43" s="53">
        <v>2.4</v>
      </c>
      <c r="Y43" s="31">
        <v>7.1</v>
      </c>
      <c r="Z43" s="53">
        <v>1.8</v>
      </c>
      <c r="AA43" s="31">
        <v>1.6</v>
      </c>
      <c r="AB43" s="53">
        <v>0.5</v>
      </c>
      <c r="AC43" s="29">
        <v>359.7</v>
      </c>
      <c r="AD43" s="51">
        <v>25.8</v>
      </c>
    </row>
    <row r="44" spans="1:30" ht="16.5" customHeight="1" x14ac:dyDescent="0.25">
      <c r="A44" s="7"/>
      <c r="B44" s="7"/>
      <c r="C44" s="7" t="s">
        <v>301</v>
      </c>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c r="C45" s="7"/>
      <c r="D45" s="7" t="s">
        <v>699</v>
      </c>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c r="C46" s="7"/>
      <c r="D46" s="7"/>
      <c r="E46" s="7" t="s">
        <v>334</v>
      </c>
      <c r="F46" s="7"/>
      <c r="G46" s="7"/>
      <c r="H46" s="7"/>
      <c r="I46" s="7"/>
      <c r="J46" s="7"/>
      <c r="K46" s="7"/>
      <c r="L46" s="9" t="s">
        <v>216</v>
      </c>
      <c r="M46" s="32">
        <v>79.599999999999994</v>
      </c>
      <c r="N46" s="53">
        <v>5.4</v>
      </c>
      <c r="O46" s="32">
        <v>73.599999999999994</v>
      </c>
      <c r="P46" s="53">
        <v>6</v>
      </c>
      <c r="Q46" s="32">
        <v>79.400000000000006</v>
      </c>
      <c r="R46" s="53">
        <v>5.9</v>
      </c>
      <c r="S46" s="32">
        <v>73.599999999999994</v>
      </c>
      <c r="T46" s="51">
        <v>10.7</v>
      </c>
      <c r="U46" s="32">
        <v>80.599999999999994</v>
      </c>
      <c r="V46" s="53">
        <v>5.7</v>
      </c>
      <c r="W46" s="30" t="s">
        <v>128</v>
      </c>
      <c r="X46" s="7"/>
      <c r="Y46" s="32">
        <v>77.5</v>
      </c>
      <c r="Z46" s="51">
        <v>11.9</v>
      </c>
      <c r="AA46" s="30" t="s">
        <v>128</v>
      </c>
      <c r="AB46" s="7"/>
      <c r="AC46" s="32">
        <v>78.900000000000006</v>
      </c>
      <c r="AD46" s="53">
        <v>3.4</v>
      </c>
    </row>
    <row r="47" spans="1:30" ht="16.5" customHeight="1" x14ac:dyDescent="0.25">
      <c r="A47" s="7"/>
      <c r="B47" s="7"/>
      <c r="C47" s="7"/>
      <c r="D47" s="7"/>
      <c r="E47" s="7" t="s">
        <v>588</v>
      </c>
      <c r="F47" s="7"/>
      <c r="G47" s="7"/>
      <c r="H47" s="7"/>
      <c r="I47" s="7"/>
      <c r="J47" s="7"/>
      <c r="K47" s="7"/>
      <c r="L47" s="9" t="s">
        <v>216</v>
      </c>
      <c r="M47" s="32">
        <v>74.599999999999994</v>
      </c>
      <c r="N47" s="53" t="s">
        <v>110</v>
      </c>
      <c r="O47" s="32">
        <v>79.3</v>
      </c>
      <c r="P47" s="51">
        <v>10.1</v>
      </c>
      <c r="Q47" s="32">
        <v>70.3</v>
      </c>
      <c r="R47" s="51">
        <v>12.6</v>
      </c>
      <c r="S47" s="32">
        <v>88</v>
      </c>
      <c r="T47" s="51">
        <v>13.7</v>
      </c>
      <c r="U47" s="32">
        <v>86.1</v>
      </c>
      <c r="V47" s="53">
        <v>5</v>
      </c>
      <c r="W47" s="32">
        <v>92.1</v>
      </c>
      <c r="X47" s="53">
        <v>6.9</v>
      </c>
      <c r="Y47" s="30" t="s">
        <v>128</v>
      </c>
      <c r="Z47" s="7"/>
      <c r="AA47" s="32">
        <v>87.5</v>
      </c>
      <c r="AB47" s="51">
        <v>16.2</v>
      </c>
      <c r="AC47" s="32">
        <v>80.599999999999994</v>
      </c>
      <c r="AD47" s="53">
        <v>2.5</v>
      </c>
    </row>
    <row r="48" spans="1:30" ht="16.5" customHeight="1" x14ac:dyDescent="0.25">
      <c r="A48" s="14"/>
      <c r="B48" s="14"/>
      <c r="C48" s="14"/>
      <c r="D48" s="14"/>
      <c r="E48" s="14" t="s">
        <v>499</v>
      </c>
      <c r="F48" s="14"/>
      <c r="G48" s="14"/>
      <c r="H48" s="14"/>
      <c r="I48" s="14"/>
      <c r="J48" s="14"/>
      <c r="K48" s="14"/>
      <c r="L48" s="15" t="s">
        <v>216</v>
      </c>
      <c r="M48" s="33">
        <v>81.3</v>
      </c>
      <c r="N48" s="54">
        <v>3.3</v>
      </c>
      <c r="O48" s="33">
        <v>77.599999999999994</v>
      </c>
      <c r="P48" s="54">
        <v>3.7</v>
      </c>
      <c r="Q48" s="33">
        <v>79.599999999999994</v>
      </c>
      <c r="R48" s="54">
        <v>5.3</v>
      </c>
      <c r="S48" s="33">
        <v>83</v>
      </c>
      <c r="T48" s="54">
        <v>8.5</v>
      </c>
      <c r="U48" s="33">
        <v>85.3</v>
      </c>
      <c r="V48" s="54">
        <v>5.8</v>
      </c>
      <c r="W48" s="33">
        <v>92.1</v>
      </c>
      <c r="X48" s="54">
        <v>6.9</v>
      </c>
      <c r="Y48" s="33">
        <v>77.5</v>
      </c>
      <c r="Z48" s="52">
        <v>11.9</v>
      </c>
      <c r="AA48" s="33">
        <v>87.5</v>
      </c>
      <c r="AB48" s="52">
        <v>16.2</v>
      </c>
      <c r="AC48" s="33">
        <v>79.5</v>
      </c>
      <c r="AD48" s="54">
        <v>2.4</v>
      </c>
    </row>
    <row r="49" spans="1:30" ht="4.5" customHeight="1" x14ac:dyDescent="0.25">
      <c r="A49" s="27"/>
      <c r="B49" s="27"/>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6.5" customHeight="1" x14ac:dyDescent="0.25">
      <c r="A50" s="27"/>
      <c r="B50" s="27"/>
      <c r="C50" s="67" t="s">
        <v>340</v>
      </c>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ht="4.5" customHeight="1" x14ac:dyDescent="0.25">
      <c r="A51" s="27"/>
      <c r="B51" s="27"/>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6.5" customHeight="1" x14ac:dyDescent="0.25">
      <c r="A52" s="55"/>
      <c r="B52" s="55"/>
      <c r="C52" s="67" t="s">
        <v>456</v>
      </c>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ht="16.5" customHeight="1" x14ac:dyDescent="0.25">
      <c r="A53" s="55"/>
      <c r="B53" s="55"/>
      <c r="C53" s="67" t="s">
        <v>457</v>
      </c>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ht="4.5" customHeight="1" x14ac:dyDescent="0.25">
      <c r="A54" s="27"/>
      <c r="B54" s="27"/>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6.5" customHeight="1" x14ac:dyDescent="0.25">
      <c r="A55" s="27" t="s">
        <v>139</v>
      </c>
      <c r="B55" s="27"/>
      <c r="C55" s="67" t="s">
        <v>458</v>
      </c>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ht="16.5" customHeight="1" x14ac:dyDescent="0.25">
      <c r="A56" s="27" t="s">
        <v>141</v>
      </c>
      <c r="B56" s="27"/>
      <c r="C56" s="67" t="s">
        <v>567</v>
      </c>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ht="29.4" customHeight="1" x14ac:dyDescent="0.25">
      <c r="A57" s="27" t="s">
        <v>144</v>
      </c>
      <c r="B57" s="27"/>
      <c r="C57" s="67" t="s">
        <v>307</v>
      </c>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row r="58" spans="1:30" ht="29.4" customHeight="1" x14ac:dyDescent="0.25">
      <c r="A58" s="27" t="s">
        <v>146</v>
      </c>
      <c r="B58" s="27"/>
      <c r="C58" s="67" t="s">
        <v>701</v>
      </c>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row>
    <row r="59" spans="1:30" ht="16.5" customHeight="1" x14ac:dyDescent="0.25">
      <c r="A59" s="27" t="s">
        <v>150</v>
      </c>
      <c r="B59" s="27"/>
      <c r="C59" s="67" t="s">
        <v>308</v>
      </c>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row>
    <row r="60" spans="1:30" ht="29.4" customHeight="1" x14ac:dyDescent="0.25">
      <c r="A60" s="27" t="s">
        <v>152</v>
      </c>
      <c r="B60" s="27"/>
      <c r="C60" s="67" t="s">
        <v>463</v>
      </c>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row>
    <row r="61" spans="1:30" ht="29.4" customHeight="1" x14ac:dyDescent="0.25">
      <c r="A61" s="27" t="s">
        <v>155</v>
      </c>
      <c r="B61" s="27"/>
      <c r="C61" s="67" t="s">
        <v>309</v>
      </c>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row>
    <row r="62" spans="1:30" ht="29.4" customHeight="1" x14ac:dyDescent="0.25">
      <c r="A62" s="27" t="s">
        <v>157</v>
      </c>
      <c r="B62" s="27"/>
      <c r="C62" s="67" t="s">
        <v>577</v>
      </c>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row>
    <row r="63" spans="1:30" ht="16.5" customHeight="1" x14ac:dyDescent="0.25">
      <c r="A63" s="27" t="s">
        <v>467</v>
      </c>
      <c r="B63" s="27"/>
      <c r="C63" s="67" t="s">
        <v>468</v>
      </c>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row>
    <row r="64" spans="1:30" ht="16.5" customHeight="1" x14ac:dyDescent="0.25">
      <c r="A64" s="27" t="s">
        <v>469</v>
      </c>
      <c r="B64" s="27"/>
      <c r="C64" s="67" t="s">
        <v>470</v>
      </c>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row>
    <row r="65" spans="1:30" ht="4.5" customHeight="1" x14ac:dyDescent="0.25"/>
    <row r="66" spans="1:30" ht="16.5" customHeight="1" x14ac:dyDescent="0.25">
      <c r="A66" s="28" t="s">
        <v>167</v>
      </c>
      <c r="B66" s="27"/>
      <c r="C66" s="27"/>
      <c r="D66" s="27"/>
      <c r="E66" s="67" t="s">
        <v>471</v>
      </c>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row>
  </sheetData>
  <mergeCells count="24">
    <mergeCell ref="W2:X2"/>
    <mergeCell ref="Y2:Z2"/>
    <mergeCell ref="AA2:AB2"/>
    <mergeCell ref="AC2:AD2"/>
    <mergeCell ref="K1:AD1"/>
    <mergeCell ref="M2:N2"/>
    <mergeCell ref="O2:P2"/>
    <mergeCell ref="Q2:R2"/>
    <mergeCell ref="S2:T2"/>
    <mergeCell ref="U2:V2"/>
    <mergeCell ref="C50:AD50"/>
    <mergeCell ref="C52:AD52"/>
    <mergeCell ref="C53:AD53"/>
    <mergeCell ref="C55:AD55"/>
    <mergeCell ref="C56:AD56"/>
    <mergeCell ref="C62:AD62"/>
    <mergeCell ref="C63:AD63"/>
    <mergeCell ref="C64:AD64"/>
    <mergeCell ref="E66:AD66"/>
    <mergeCell ref="C57:AD57"/>
    <mergeCell ref="C58:AD58"/>
    <mergeCell ref="C59:AD59"/>
    <mergeCell ref="C60:AD60"/>
    <mergeCell ref="C61:AD61"/>
  </mergeCells>
  <pageMargins left="0.7" right="0.7" top="0.75" bottom="0.75" header="0.3" footer="0.3"/>
  <pageSetup paperSize="9" fitToHeight="0" orientation="landscape" horizontalDpi="300" verticalDpi="300"/>
  <headerFooter scaleWithDoc="0" alignWithMargins="0">
    <oddHeader>&amp;C&amp;"Arial"&amp;8TABLE 15A.41</oddHeader>
    <oddFooter>&amp;L&amp;"Arial"&amp;8REPORT ON
GOVERNMENT
SERVICES 2022&amp;R&amp;"Arial"&amp;8SERVICES FOR PEOPLE
WITH DISABILITY
PAGE &amp;B&amp;P&amp;B</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AD71"/>
  <sheetViews>
    <sheetView showGridLines="0" workbookViewId="0"/>
  </sheetViews>
  <sheetFormatPr defaultRowHeight="13.2" x14ac:dyDescent="0.25"/>
  <cols>
    <col min="1" max="10" width="1.6640625" customWidth="1"/>
    <col min="11" max="11" width="16.33203125" customWidth="1"/>
    <col min="12" max="12" width="5.44140625" customWidth="1"/>
    <col min="13" max="13" width="7.5546875" customWidth="1"/>
    <col min="14" max="14" width="6.109375" customWidth="1"/>
    <col min="15" max="15" width="7.5546875" customWidth="1"/>
    <col min="16" max="16" width="6.109375" customWidth="1"/>
    <col min="17" max="17" width="7.5546875" customWidth="1"/>
    <col min="18" max="18" width="6.109375" customWidth="1"/>
    <col min="19" max="19" width="7.5546875" customWidth="1"/>
    <col min="20" max="20" width="6.109375" customWidth="1"/>
    <col min="21" max="21" width="7.5546875" customWidth="1"/>
    <col min="22" max="22" width="6.109375" customWidth="1"/>
    <col min="23" max="23" width="7.5546875" customWidth="1"/>
    <col min="24" max="24" width="6.109375" customWidth="1"/>
    <col min="25" max="25" width="7.5546875" customWidth="1"/>
    <col min="26" max="26" width="6.109375" customWidth="1"/>
    <col min="27" max="27" width="7.5546875" customWidth="1"/>
    <col min="28" max="28" width="6.109375" customWidth="1"/>
    <col min="29" max="29" width="7.5546875" customWidth="1"/>
    <col min="30" max="30" width="6.109375" customWidth="1"/>
  </cols>
  <sheetData>
    <row r="1" spans="1:30" ht="33.9" customHeight="1" x14ac:dyDescent="0.25">
      <c r="A1" s="8" t="s">
        <v>704</v>
      </c>
      <c r="B1" s="8"/>
      <c r="C1" s="8"/>
      <c r="D1" s="8"/>
      <c r="E1" s="8"/>
      <c r="F1" s="8"/>
      <c r="G1" s="8"/>
      <c r="H1" s="8"/>
      <c r="I1" s="8"/>
      <c r="J1" s="8"/>
      <c r="K1" s="72" t="s">
        <v>705</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447</v>
      </c>
      <c r="AB2" s="76"/>
      <c r="AC2" s="75" t="s">
        <v>103</v>
      </c>
      <c r="AD2" s="76"/>
    </row>
    <row r="3" spans="1:30" ht="16.5" customHeight="1" x14ac:dyDescent="0.25">
      <c r="A3" s="7" t="s">
        <v>706</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449</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299</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699</v>
      </c>
      <c r="E6" s="7"/>
      <c r="F6" s="7"/>
      <c r="G6" s="7"/>
      <c r="H6" s="7"/>
      <c r="I6" s="7"/>
      <c r="J6" s="7"/>
      <c r="K6" s="7"/>
      <c r="L6" s="9"/>
      <c r="M6" s="10"/>
      <c r="N6" s="7"/>
      <c r="O6" s="10"/>
      <c r="P6" s="7"/>
      <c r="Q6" s="10"/>
      <c r="R6" s="7"/>
      <c r="S6" s="10"/>
      <c r="T6" s="7"/>
      <c r="U6" s="10"/>
      <c r="V6" s="7"/>
      <c r="W6" s="10"/>
      <c r="X6" s="7"/>
      <c r="Y6" s="10"/>
      <c r="Z6" s="7"/>
      <c r="AA6" s="10"/>
      <c r="AB6" s="7"/>
      <c r="AC6" s="10"/>
      <c r="AD6" s="7"/>
    </row>
    <row r="7" spans="1:30" ht="16.5" customHeight="1" x14ac:dyDescent="0.25">
      <c r="A7" s="7"/>
      <c r="B7" s="7"/>
      <c r="C7" s="7"/>
      <c r="D7" s="7"/>
      <c r="E7" s="7" t="s">
        <v>334</v>
      </c>
      <c r="F7" s="7"/>
      <c r="G7" s="7"/>
      <c r="H7" s="7"/>
      <c r="I7" s="7"/>
      <c r="J7" s="7"/>
      <c r="K7" s="7"/>
      <c r="L7" s="9" t="s">
        <v>300</v>
      </c>
      <c r="M7" s="32">
        <v>22.8</v>
      </c>
      <c r="N7" s="53">
        <v>8.1</v>
      </c>
      <c r="O7" s="32">
        <v>25.1</v>
      </c>
      <c r="P7" s="53">
        <v>7.2</v>
      </c>
      <c r="Q7" s="32">
        <v>15.5</v>
      </c>
      <c r="R7" s="53">
        <v>6.5</v>
      </c>
      <c r="S7" s="31">
        <v>8.1</v>
      </c>
      <c r="T7" s="53">
        <v>2.7</v>
      </c>
      <c r="U7" s="46">
        <v>2.2999999999999998</v>
      </c>
      <c r="V7" s="50" t="s">
        <v>337</v>
      </c>
      <c r="W7" s="30" t="s">
        <v>128</v>
      </c>
      <c r="X7" s="7"/>
      <c r="Y7" s="47">
        <v>1.8</v>
      </c>
      <c r="Z7" s="53">
        <v>1.6</v>
      </c>
      <c r="AA7" s="30" t="s">
        <v>128</v>
      </c>
      <c r="AB7" s="7"/>
      <c r="AC7" s="32">
        <v>74.5</v>
      </c>
      <c r="AD7" s="51">
        <v>12.4</v>
      </c>
    </row>
    <row r="8" spans="1:30" ht="16.5" customHeight="1" x14ac:dyDescent="0.25">
      <c r="A8" s="7"/>
      <c r="B8" s="7"/>
      <c r="C8" s="7"/>
      <c r="D8" s="7"/>
      <c r="E8" s="7" t="s">
        <v>707</v>
      </c>
      <c r="F8" s="7"/>
      <c r="G8" s="7"/>
      <c r="H8" s="7"/>
      <c r="I8" s="7"/>
      <c r="J8" s="7"/>
      <c r="K8" s="7"/>
      <c r="L8" s="9" t="s">
        <v>300</v>
      </c>
      <c r="M8" s="47">
        <v>6.4</v>
      </c>
      <c r="N8" s="53">
        <v>6</v>
      </c>
      <c r="O8" s="47">
        <v>6.2</v>
      </c>
      <c r="P8" s="53">
        <v>3.2</v>
      </c>
      <c r="Q8" s="32">
        <v>10</v>
      </c>
      <c r="R8" s="53">
        <v>4.9000000000000004</v>
      </c>
      <c r="S8" s="47">
        <v>4.2</v>
      </c>
      <c r="T8" s="53">
        <v>2.2999999999999998</v>
      </c>
      <c r="U8" s="46">
        <v>1.9</v>
      </c>
      <c r="V8" s="50" t="s">
        <v>337</v>
      </c>
      <c r="W8" s="47">
        <v>3.1</v>
      </c>
      <c r="X8" s="53">
        <v>2.1</v>
      </c>
      <c r="Y8" s="30" t="s">
        <v>128</v>
      </c>
      <c r="Z8" s="7"/>
      <c r="AA8" s="31" t="s">
        <v>110</v>
      </c>
      <c r="AB8" s="7"/>
      <c r="AC8" s="32">
        <v>31.3</v>
      </c>
      <c r="AD8" s="53">
        <v>7.9</v>
      </c>
    </row>
    <row r="9" spans="1:30" ht="16.5" customHeight="1" x14ac:dyDescent="0.25">
      <c r="A9" s="7"/>
      <c r="B9" s="7"/>
      <c r="C9" s="7"/>
      <c r="D9" s="7"/>
      <c r="E9" s="7" t="s">
        <v>499</v>
      </c>
      <c r="F9" s="7"/>
      <c r="G9" s="7"/>
      <c r="H9" s="7"/>
      <c r="I9" s="7"/>
      <c r="J9" s="7"/>
      <c r="K9" s="7"/>
      <c r="L9" s="9" t="s">
        <v>300</v>
      </c>
      <c r="M9" s="32">
        <v>30.8</v>
      </c>
      <c r="N9" s="53">
        <v>9.5</v>
      </c>
      <c r="O9" s="32">
        <v>29.9</v>
      </c>
      <c r="P9" s="53">
        <v>7.7</v>
      </c>
      <c r="Q9" s="32">
        <v>25.9</v>
      </c>
      <c r="R9" s="53">
        <v>7.5</v>
      </c>
      <c r="S9" s="32">
        <v>10.4</v>
      </c>
      <c r="T9" s="53">
        <v>3.4</v>
      </c>
      <c r="U9" s="47">
        <v>7.1</v>
      </c>
      <c r="V9" s="53">
        <v>4.7</v>
      </c>
      <c r="W9" s="47">
        <v>3.1</v>
      </c>
      <c r="X9" s="53">
        <v>2.1</v>
      </c>
      <c r="Y9" s="47">
        <v>1.8</v>
      </c>
      <c r="Z9" s="53">
        <v>1.6</v>
      </c>
      <c r="AA9" s="31" t="s">
        <v>110</v>
      </c>
      <c r="AB9" s="7"/>
      <c r="AC9" s="29">
        <v>105.8</v>
      </c>
      <c r="AD9" s="51">
        <v>14.1</v>
      </c>
    </row>
    <row r="10" spans="1:30" ht="16.5" customHeight="1" x14ac:dyDescent="0.25">
      <c r="A10" s="7"/>
      <c r="B10" s="7"/>
      <c r="C10" s="7"/>
      <c r="D10" s="7" t="s">
        <v>708</v>
      </c>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16.5" customHeight="1" x14ac:dyDescent="0.25">
      <c r="A11" s="7"/>
      <c r="B11" s="7"/>
      <c r="C11" s="7"/>
      <c r="D11" s="7"/>
      <c r="E11" s="7" t="s">
        <v>334</v>
      </c>
      <c r="F11" s="7"/>
      <c r="G11" s="7"/>
      <c r="H11" s="7"/>
      <c r="I11" s="7"/>
      <c r="J11" s="7"/>
      <c r="K11" s="7"/>
      <c r="L11" s="9" t="s">
        <v>300</v>
      </c>
      <c r="M11" s="32">
        <v>36</v>
      </c>
      <c r="N11" s="53">
        <v>8.9</v>
      </c>
      <c r="O11" s="32">
        <v>33</v>
      </c>
      <c r="P11" s="53">
        <v>7.7</v>
      </c>
      <c r="Q11" s="32">
        <v>23.9</v>
      </c>
      <c r="R11" s="53">
        <v>8</v>
      </c>
      <c r="S11" s="32">
        <v>10.8</v>
      </c>
      <c r="T11" s="53">
        <v>3</v>
      </c>
      <c r="U11" s="46">
        <v>2.5</v>
      </c>
      <c r="V11" s="50" t="s">
        <v>337</v>
      </c>
      <c r="W11" s="30" t="s">
        <v>128</v>
      </c>
      <c r="X11" s="7"/>
      <c r="Y11" s="47">
        <v>2.7</v>
      </c>
      <c r="Z11" s="53">
        <v>2.6</v>
      </c>
      <c r="AA11" s="30" t="s">
        <v>128</v>
      </c>
      <c r="AB11" s="7"/>
      <c r="AC11" s="29">
        <v>115.4</v>
      </c>
      <c r="AD11" s="51">
        <v>15.4</v>
      </c>
    </row>
    <row r="12" spans="1:30" ht="16.5" customHeight="1" x14ac:dyDescent="0.25">
      <c r="A12" s="7"/>
      <c r="B12" s="7"/>
      <c r="C12" s="7"/>
      <c r="D12" s="7"/>
      <c r="E12" s="7" t="s">
        <v>707</v>
      </c>
      <c r="F12" s="7"/>
      <c r="G12" s="7"/>
      <c r="H12" s="7"/>
      <c r="I12" s="7"/>
      <c r="J12" s="7"/>
      <c r="K12" s="7"/>
      <c r="L12" s="9" t="s">
        <v>300</v>
      </c>
      <c r="M12" s="47">
        <v>9.5</v>
      </c>
      <c r="N12" s="53">
        <v>6.4</v>
      </c>
      <c r="O12" s="31">
        <v>9.6</v>
      </c>
      <c r="P12" s="53">
        <v>4.3</v>
      </c>
      <c r="Q12" s="32">
        <v>11.7</v>
      </c>
      <c r="R12" s="53">
        <v>5.4</v>
      </c>
      <c r="S12" s="47">
        <v>5.0999999999999996</v>
      </c>
      <c r="T12" s="53">
        <v>3.1</v>
      </c>
      <c r="U12" s="46">
        <v>1</v>
      </c>
      <c r="V12" s="50" t="s">
        <v>337</v>
      </c>
      <c r="W12" s="47">
        <v>3</v>
      </c>
      <c r="X12" s="53">
        <v>2.4</v>
      </c>
      <c r="Y12" s="30" t="s">
        <v>128</v>
      </c>
      <c r="Z12" s="7"/>
      <c r="AA12" s="46">
        <v>2.7</v>
      </c>
      <c r="AB12" s="50" t="s">
        <v>337</v>
      </c>
      <c r="AC12" s="32">
        <v>44.4</v>
      </c>
      <c r="AD12" s="53">
        <v>9.8000000000000007</v>
      </c>
    </row>
    <row r="13" spans="1:30" ht="16.5" customHeight="1" x14ac:dyDescent="0.25">
      <c r="A13" s="7"/>
      <c r="B13" s="7"/>
      <c r="C13" s="7"/>
      <c r="D13" s="7"/>
      <c r="E13" s="7" t="s">
        <v>499</v>
      </c>
      <c r="F13" s="7"/>
      <c r="G13" s="7"/>
      <c r="H13" s="7"/>
      <c r="I13" s="7"/>
      <c r="J13" s="7"/>
      <c r="K13" s="7"/>
      <c r="L13" s="9" t="s">
        <v>300</v>
      </c>
      <c r="M13" s="32">
        <v>47.3</v>
      </c>
      <c r="N13" s="51">
        <v>10.199999999999999</v>
      </c>
      <c r="O13" s="32">
        <v>43.5</v>
      </c>
      <c r="P13" s="53">
        <v>8.1999999999999993</v>
      </c>
      <c r="Q13" s="32">
        <v>37.9</v>
      </c>
      <c r="R13" s="53">
        <v>9.1</v>
      </c>
      <c r="S13" s="32">
        <v>16.399999999999999</v>
      </c>
      <c r="T13" s="53">
        <v>3.9</v>
      </c>
      <c r="U13" s="47">
        <v>9.1999999999999993</v>
      </c>
      <c r="V13" s="53">
        <v>5.7</v>
      </c>
      <c r="W13" s="47">
        <v>3</v>
      </c>
      <c r="X13" s="53">
        <v>2.4</v>
      </c>
      <c r="Y13" s="47">
        <v>2.7</v>
      </c>
      <c r="Z13" s="53">
        <v>2.6</v>
      </c>
      <c r="AA13" s="46">
        <v>2.7</v>
      </c>
      <c r="AB13" s="50" t="s">
        <v>337</v>
      </c>
      <c r="AC13" s="29">
        <v>158.9</v>
      </c>
      <c r="AD13" s="51">
        <v>17.8</v>
      </c>
    </row>
    <row r="14" spans="1:30" ht="16.5" customHeight="1" x14ac:dyDescent="0.25">
      <c r="A14" s="7"/>
      <c r="B14" s="7"/>
      <c r="C14" s="7" t="s">
        <v>301</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699</v>
      </c>
      <c r="E15" s="7"/>
      <c r="F15" s="7"/>
      <c r="G15" s="7"/>
      <c r="H15" s="7"/>
      <c r="I15" s="7"/>
      <c r="J15" s="7"/>
      <c r="K15" s="7"/>
      <c r="L15" s="9"/>
      <c r="M15" s="10"/>
      <c r="N15" s="7"/>
      <c r="O15" s="10"/>
      <c r="P15" s="7"/>
      <c r="Q15" s="10"/>
      <c r="R15" s="7"/>
      <c r="S15" s="10"/>
      <c r="T15" s="7"/>
      <c r="U15" s="10"/>
      <c r="V15" s="7"/>
      <c r="W15" s="10"/>
      <c r="X15" s="7"/>
      <c r="Y15" s="10"/>
      <c r="Z15" s="7"/>
      <c r="AA15" s="10"/>
      <c r="AB15" s="7"/>
      <c r="AC15" s="10"/>
      <c r="AD15" s="7"/>
    </row>
    <row r="16" spans="1:30" ht="16.5" customHeight="1" x14ac:dyDescent="0.25">
      <c r="A16" s="7"/>
      <c r="B16" s="7"/>
      <c r="C16" s="7"/>
      <c r="D16" s="7"/>
      <c r="E16" s="7" t="s">
        <v>334</v>
      </c>
      <c r="F16" s="7"/>
      <c r="G16" s="7"/>
      <c r="H16" s="7"/>
      <c r="I16" s="7"/>
      <c r="J16" s="7"/>
      <c r="K16" s="7"/>
      <c r="L16" s="9" t="s">
        <v>216</v>
      </c>
      <c r="M16" s="32">
        <v>63.3</v>
      </c>
      <c r="N16" s="51">
        <v>16.3</v>
      </c>
      <c r="O16" s="32">
        <v>76.099999999999994</v>
      </c>
      <c r="P16" s="51">
        <v>12.8</v>
      </c>
      <c r="Q16" s="32">
        <v>64.900000000000006</v>
      </c>
      <c r="R16" s="51">
        <v>16.399999999999999</v>
      </c>
      <c r="S16" s="32">
        <v>75</v>
      </c>
      <c r="T16" s="51">
        <v>14.1</v>
      </c>
      <c r="U16" s="48">
        <v>92</v>
      </c>
      <c r="V16" s="50" t="s">
        <v>337</v>
      </c>
      <c r="W16" s="30" t="s">
        <v>128</v>
      </c>
      <c r="X16" s="7"/>
      <c r="Y16" s="44">
        <v>66.7</v>
      </c>
      <c r="Z16" s="51">
        <v>48.6</v>
      </c>
      <c r="AA16" s="30" t="s">
        <v>128</v>
      </c>
      <c r="AB16" s="7"/>
      <c r="AC16" s="32">
        <v>64.599999999999994</v>
      </c>
      <c r="AD16" s="53">
        <v>6.5</v>
      </c>
    </row>
    <row r="17" spans="1:30" ht="16.5" customHeight="1" x14ac:dyDescent="0.25">
      <c r="A17" s="7"/>
      <c r="B17" s="7"/>
      <c r="C17" s="7"/>
      <c r="D17" s="7"/>
      <c r="E17" s="7" t="s">
        <v>707</v>
      </c>
      <c r="F17" s="7"/>
      <c r="G17" s="7"/>
      <c r="H17" s="7"/>
      <c r="I17" s="7"/>
      <c r="J17" s="7"/>
      <c r="K17" s="7"/>
      <c r="L17" s="9" t="s">
        <v>216</v>
      </c>
      <c r="M17" s="44">
        <v>67.400000000000006</v>
      </c>
      <c r="N17" s="51">
        <v>44</v>
      </c>
      <c r="O17" s="32">
        <v>64.599999999999994</v>
      </c>
      <c r="P17" s="51">
        <v>16.600000000000001</v>
      </c>
      <c r="Q17" s="32">
        <v>85.5</v>
      </c>
      <c r="R17" s="51">
        <v>13.7</v>
      </c>
      <c r="S17" s="32">
        <v>82.4</v>
      </c>
      <c r="T17" s="51">
        <v>21.2</v>
      </c>
      <c r="U17" s="29">
        <v>100</v>
      </c>
      <c r="V17" s="53" t="s">
        <v>110</v>
      </c>
      <c r="W17" s="59">
        <v>103.3</v>
      </c>
      <c r="X17" s="50" t="s">
        <v>337</v>
      </c>
      <c r="Y17" s="30" t="s">
        <v>128</v>
      </c>
      <c r="Z17" s="7"/>
      <c r="AA17" s="31" t="s">
        <v>110</v>
      </c>
      <c r="AB17" s="7"/>
      <c r="AC17" s="32">
        <v>70.5</v>
      </c>
      <c r="AD17" s="53">
        <v>8.3000000000000007</v>
      </c>
    </row>
    <row r="18" spans="1:30" ht="16.5" customHeight="1" x14ac:dyDescent="0.25">
      <c r="A18" s="7"/>
      <c r="B18" s="7"/>
      <c r="C18" s="7"/>
      <c r="D18" s="7"/>
      <c r="E18" s="7" t="s">
        <v>499</v>
      </c>
      <c r="F18" s="7"/>
      <c r="G18" s="7"/>
      <c r="H18" s="7"/>
      <c r="I18" s="7"/>
      <c r="J18" s="7"/>
      <c r="K18" s="7"/>
      <c r="L18" s="9" t="s">
        <v>216</v>
      </c>
      <c r="M18" s="32">
        <v>65.099999999999994</v>
      </c>
      <c r="N18" s="51">
        <v>14.4</v>
      </c>
      <c r="O18" s="32">
        <v>68.7</v>
      </c>
      <c r="P18" s="51">
        <v>12</v>
      </c>
      <c r="Q18" s="32">
        <v>68.3</v>
      </c>
      <c r="R18" s="51">
        <v>11</v>
      </c>
      <c r="S18" s="32">
        <v>63.4</v>
      </c>
      <c r="T18" s="51">
        <v>13.8</v>
      </c>
      <c r="U18" s="32">
        <v>77.2</v>
      </c>
      <c r="V18" s="51">
        <v>19.399999999999999</v>
      </c>
      <c r="W18" s="59">
        <v>103.3</v>
      </c>
      <c r="X18" s="50" t="s">
        <v>337</v>
      </c>
      <c r="Y18" s="44">
        <v>66.7</v>
      </c>
      <c r="Z18" s="51">
        <v>48.6</v>
      </c>
      <c r="AA18" s="31" t="s">
        <v>110</v>
      </c>
      <c r="AB18" s="7"/>
      <c r="AC18" s="32">
        <v>66.599999999999994</v>
      </c>
      <c r="AD18" s="53">
        <v>4.8</v>
      </c>
    </row>
    <row r="19" spans="1:30" ht="16.5" customHeight="1" x14ac:dyDescent="0.25">
      <c r="A19" s="7"/>
      <c r="B19" s="7" t="s">
        <v>709</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299</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699</v>
      </c>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5">
      <c r="A22" s="7"/>
      <c r="B22" s="7"/>
      <c r="C22" s="7"/>
      <c r="D22" s="7"/>
      <c r="E22" s="7" t="s">
        <v>334</v>
      </c>
      <c r="F22" s="7"/>
      <c r="G22" s="7"/>
      <c r="H22" s="7"/>
      <c r="I22" s="7"/>
      <c r="J22" s="7"/>
      <c r="K22" s="7"/>
      <c r="L22" s="9" t="s">
        <v>300</v>
      </c>
      <c r="M22" s="32">
        <v>24.2</v>
      </c>
      <c r="N22" s="53">
        <v>7.1</v>
      </c>
      <c r="O22" s="32">
        <v>20.9</v>
      </c>
      <c r="P22" s="53">
        <v>7</v>
      </c>
      <c r="Q22" s="32">
        <v>12.6</v>
      </c>
      <c r="R22" s="53">
        <v>4.9000000000000004</v>
      </c>
      <c r="S22" s="31">
        <v>9.1999999999999993</v>
      </c>
      <c r="T22" s="53">
        <v>3</v>
      </c>
      <c r="U22" s="31">
        <v>7</v>
      </c>
      <c r="V22" s="53">
        <v>2.9</v>
      </c>
      <c r="W22" s="30" t="s">
        <v>128</v>
      </c>
      <c r="X22" s="7"/>
      <c r="Y22" s="47">
        <v>1.6</v>
      </c>
      <c r="Z22" s="53">
        <v>0.9</v>
      </c>
      <c r="AA22" s="30" t="s">
        <v>128</v>
      </c>
      <c r="AB22" s="7"/>
      <c r="AC22" s="32">
        <v>78.2</v>
      </c>
      <c r="AD22" s="51">
        <v>11.6</v>
      </c>
    </row>
    <row r="23" spans="1:30" ht="16.5" customHeight="1" x14ac:dyDescent="0.25">
      <c r="A23" s="7"/>
      <c r="B23" s="7"/>
      <c r="C23" s="7"/>
      <c r="D23" s="7"/>
      <c r="E23" s="7" t="s">
        <v>707</v>
      </c>
      <c r="F23" s="7"/>
      <c r="G23" s="7"/>
      <c r="H23" s="7"/>
      <c r="I23" s="7"/>
      <c r="J23" s="7"/>
      <c r="K23" s="7"/>
      <c r="L23" s="9" t="s">
        <v>300</v>
      </c>
      <c r="M23" s="47">
        <v>8.8000000000000007</v>
      </c>
      <c r="N23" s="53">
        <v>6.1</v>
      </c>
      <c r="O23" s="47">
        <v>8.6999999999999993</v>
      </c>
      <c r="P23" s="53">
        <v>4.7</v>
      </c>
      <c r="Q23" s="32">
        <v>12.5</v>
      </c>
      <c r="R23" s="53">
        <v>4.9000000000000004</v>
      </c>
      <c r="S23" s="31">
        <v>5.8</v>
      </c>
      <c r="T23" s="53">
        <v>2.4</v>
      </c>
      <c r="U23" s="30" t="s">
        <v>337</v>
      </c>
      <c r="V23" s="7"/>
      <c r="W23" s="31">
        <v>3.7</v>
      </c>
      <c r="X23" s="53">
        <v>1.5</v>
      </c>
      <c r="Y23" s="31" t="s">
        <v>110</v>
      </c>
      <c r="Z23" s="7"/>
      <c r="AA23" s="47">
        <v>0.5</v>
      </c>
      <c r="AB23" s="53">
        <v>0.4</v>
      </c>
      <c r="AC23" s="32">
        <v>40.799999999999997</v>
      </c>
      <c r="AD23" s="53">
        <v>9.4</v>
      </c>
    </row>
    <row r="24" spans="1:30" ht="16.5" customHeight="1" x14ac:dyDescent="0.25">
      <c r="A24" s="7"/>
      <c r="B24" s="7"/>
      <c r="C24" s="7"/>
      <c r="D24" s="7"/>
      <c r="E24" s="7" t="s">
        <v>499</v>
      </c>
      <c r="F24" s="7"/>
      <c r="G24" s="7"/>
      <c r="H24" s="7"/>
      <c r="I24" s="7"/>
      <c r="J24" s="7"/>
      <c r="K24" s="7"/>
      <c r="L24" s="9" t="s">
        <v>300</v>
      </c>
      <c r="M24" s="32">
        <v>37</v>
      </c>
      <c r="N24" s="53">
        <v>9.6</v>
      </c>
      <c r="O24" s="32">
        <v>28.7</v>
      </c>
      <c r="P24" s="53">
        <v>7.6</v>
      </c>
      <c r="Q24" s="32">
        <v>26.3</v>
      </c>
      <c r="R24" s="53">
        <v>6.3</v>
      </c>
      <c r="S24" s="32">
        <v>14.1</v>
      </c>
      <c r="T24" s="53">
        <v>3.6</v>
      </c>
      <c r="U24" s="31">
        <v>8.8000000000000007</v>
      </c>
      <c r="V24" s="53">
        <v>3.4</v>
      </c>
      <c r="W24" s="31">
        <v>3.7</v>
      </c>
      <c r="X24" s="53">
        <v>1.5</v>
      </c>
      <c r="Y24" s="47">
        <v>1.6</v>
      </c>
      <c r="Z24" s="53">
        <v>0.9</v>
      </c>
      <c r="AA24" s="47">
        <v>0.5</v>
      </c>
      <c r="AB24" s="53">
        <v>0.4</v>
      </c>
      <c r="AC24" s="29">
        <v>120.2</v>
      </c>
      <c r="AD24" s="51">
        <v>13.2</v>
      </c>
    </row>
    <row r="25" spans="1:30" ht="16.5" customHeight="1" x14ac:dyDescent="0.25">
      <c r="A25" s="7"/>
      <c r="B25" s="7"/>
      <c r="C25" s="7"/>
      <c r="D25" s="7" t="s">
        <v>708</v>
      </c>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c r="D26" s="7"/>
      <c r="E26" s="7" t="s">
        <v>334</v>
      </c>
      <c r="F26" s="7"/>
      <c r="G26" s="7"/>
      <c r="H26" s="7"/>
      <c r="I26" s="7"/>
      <c r="J26" s="7"/>
      <c r="K26" s="7"/>
      <c r="L26" s="9" t="s">
        <v>300</v>
      </c>
      <c r="M26" s="32">
        <v>33.299999999999997</v>
      </c>
      <c r="N26" s="53">
        <v>8</v>
      </c>
      <c r="O26" s="32">
        <v>24.9</v>
      </c>
      <c r="P26" s="53">
        <v>7.6</v>
      </c>
      <c r="Q26" s="32">
        <v>20</v>
      </c>
      <c r="R26" s="53">
        <v>6.1</v>
      </c>
      <c r="S26" s="32">
        <v>12.6</v>
      </c>
      <c r="T26" s="53">
        <v>3.4</v>
      </c>
      <c r="U26" s="31">
        <v>9.5</v>
      </c>
      <c r="V26" s="53">
        <v>3.1</v>
      </c>
      <c r="W26" s="30" t="s">
        <v>128</v>
      </c>
      <c r="X26" s="7"/>
      <c r="Y26" s="31">
        <v>3.1</v>
      </c>
      <c r="Z26" s="53">
        <v>1.1000000000000001</v>
      </c>
      <c r="AA26" s="30" t="s">
        <v>128</v>
      </c>
      <c r="AB26" s="7"/>
      <c r="AC26" s="29">
        <v>105.3</v>
      </c>
      <c r="AD26" s="51">
        <v>13.2</v>
      </c>
    </row>
    <row r="27" spans="1:30" ht="16.5" customHeight="1" x14ac:dyDescent="0.25">
      <c r="A27" s="7"/>
      <c r="B27" s="7"/>
      <c r="C27" s="7"/>
      <c r="D27" s="7"/>
      <c r="E27" s="7" t="s">
        <v>707</v>
      </c>
      <c r="F27" s="7"/>
      <c r="G27" s="7"/>
      <c r="H27" s="7"/>
      <c r="I27" s="7"/>
      <c r="J27" s="7"/>
      <c r="K27" s="7"/>
      <c r="L27" s="9" t="s">
        <v>300</v>
      </c>
      <c r="M27" s="32">
        <v>13.9</v>
      </c>
      <c r="N27" s="53">
        <v>6.3</v>
      </c>
      <c r="O27" s="32">
        <v>14.9</v>
      </c>
      <c r="P27" s="53">
        <v>5.9</v>
      </c>
      <c r="Q27" s="32">
        <v>12.8</v>
      </c>
      <c r="R27" s="53">
        <v>5.4</v>
      </c>
      <c r="S27" s="31">
        <v>8.1999999999999993</v>
      </c>
      <c r="T27" s="53">
        <v>2.9</v>
      </c>
      <c r="U27" s="47">
        <v>1.8</v>
      </c>
      <c r="V27" s="53">
        <v>1.7</v>
      </c>
      <c r="W27" s="31">
        <v>5.2</v>
      </c>
      <c r="X27" s="53">
        <v>1.7</v>
      </c>
      <c r="Y27" s="31" t="s">
        <v>110</v>
      </c>
      <c r="Z27" s="7"/>
      <c r="AA27" s="47">
        <v>1.1000000000000001</v>
      </c>
      <c r="AB27" s="53">
        <v>0.6</v>
      </c>
      <c r="AC27" s="32">
        <v>58.7</v>
      </c>
      <c r="AD27" s="51">
        <v>11.1</v>
      </c>
    </row>
    <row r="28" spans="1:30" ht="16.5" customHeight="1" x14ac:dyDescent="0.25">
      <c r="A28" s="7"/>
      <c r="B28" s="7"/>
      <c r="C28" s="7"/>
      <c r="D28" s="7"/>
      <c r="E28" s="7" t="s">
        <v>499</v>
      </c>
      <c r="F28" s="7"/>
      <c r="G28" s="7"/>
      <c r="H28" s="7"/>
      <c r="I28" s="7"/>
      <c r="J28" s="7"/>
      <c r="K28" s="7"/>
      <c r="L28" s="9" t="s">
        <v>300</v>
      </c>
      <c r="M28" s="32">
        <v>49.5</v>
      </c>
      <c r="N28" s="51">
        <v>10.7</v>
      </c>
      <c r="O28" s="32">
        <v>39.700000000000003</v>
      </c>
      <c r="P28" s="53">
        <v>8.8000000000000007</v>
      </c>
      <c r="Q28" s="32">
        <v>32.799999999999997</v>
      </c>
      <c r="R28" s="53">
        <v>7.4</v>
      </c>
      <c r="S28" s="32">
        <v>20.2</v>
      </c>
      <c r="T28" s="53">
        <v>4.4000000000000004</v>
      </c>
      <c r="U28" s="32">
        <v>11.1</v>
      </c>
      <c r="V28" s="53">
        <v>3.5</v>
      </c>
      <c r="W28" s="31">
        <v>5.2</v>
      </c>
      <c r="X28" s="53">
        <v>1.7</v>
      </c>
      <c r="Y28" s="31">
        <v>3.1</v>
      </c>
      <c r="Z28" s="53">
        <v>1.1000000000000001</v>
      </c>
      <c r="AA28" s="47">
        <v>1.1000000000000001</v>
      </c>
      <c r="AB28" s="53">
        <v>0.6</v>
      </c>
      <c r="AC28" s="29">
        <v>163.9</v>
      </c>
      <c r="AD28" s="51">
        <v>15.9</v>
      </c>
    </row>
    <row r="29" spans="1:30" ht="16.5" customHeight="1" x14ac:dyDescent="0.25">
      <c r="A29" s="7"/>
      <c r="B29" s="7"/>
      <c r="C29" s="7" t="s">
        <v>301</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699</v>
      </c>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5">
      <c r="A31" s="7"/>
      <c r="B31" s="7"/>
      <c r="C31" s="7"/>
      <c r="D31" s="7"/>
      <c r="E31" s="7" t="s">
        <v>334</v>
      </c>
      <c r="F31" s="7"/>
      <c r="G31" s="7"/>
      <c r="H31" s="7"/>
      <c r="I31" s="7"/>
      <c r="J31" s="7"/>
      <c r="K31" s="7"/>
      <c r="L31" s="9" t="s">
        <v>216</v>
      </c>
      <c r="M31" s="32">
        <v>72.599999999999994</v>
      </c>
      <c r="N31" s="51">
        <v>12.4</v>
      </c>
      <c r="O31" s="32">
        <v>83.7</v>
      </c>
      <c r="P31" s="51">
        <v>11.5</v>
      </c>
      <c r="Q31" s="32">
        <v>63</v>
      </c>
      <c r="R31" s="51">
        <v>15</v>
      </c>
      <c r="S31" s="32">
        <v>73.599999999999994</v>
      </c>
      <c r="T31" s="51">
        <v>12.4</v>
      </c>
      <c r="U31" s="32">
        <v>73.5</v>
      </c>
      <c r="V31" s="51">
        <v>18.2</v>
      </c>
      <c r="W31" s="30" t="s">
        <v>128</v>
      </c>
      <c r="X31" s="7"/>
      <c r="Y31" s="32">
        <v>50.9</v>
      </c>
      <c r="Z31" s="51">
        <v>23.4</v>
      </c>
      <c r="AA31" s="30" t="s">
        <v>128</v>
      </c>
      <c r="AB31" s="7"/>
      <c r="AC31" s="32">
        <v>74.2</v>
      </c>
      <c r="AD31" s="53">
        <v>5.9</v>
      </c>
    </row>
    <row r="32" spans="1:30" ht="16.5" customHeight="1" x14ac:dyDescent="0.25">
      <c r="A32" s="7"/>
      <c r="B32" s="7"/>
      <c r="C32" s="7"/>
      <c r="D32" s="7"/>
      <c r="E32" s="7" t="s">
        <v>707</v>
      </c>
      <c r="F32" s="7"/>
      <c r="G32" s="7"/>
      <c r="H32" s="7"/>
      <c r="I32" s="7"/>
      <c r="J32" s="7"/>
      <c r="K32" s="7"/>
      <c r="L32" s="9" t="s">
        <v>216</v>
      </c>
      <c r="M32" s="44">
        <v>63</v>
      </c>
      <c r="N32" s="51">
        <v>33.4</v>
      </c>
      <c r="O32" s="32">
        <v>58.1</v>
      </c>
      <c r="P32" s="51">
        <v>21.4</v>
      </c>
      <c r="Q32" s="32">
        <v>97.3</v>
      </c>
      <c r="R32" s="51">
        <v>38.5</v>
      </c>
      <c r="S32" s="32">
        <v>70.099999999999994</v>
      </c>
      <c r="T32" s="51">
        <v>16.2</v>
      </c>
      <c r="U32" s="44">
        <v>73.3</v>
      </c>
      <c r="V32" s="51">
        <v>54.8</v>
      </c>
      <c r="W32" s="32">
        <v>70.900000000000006</v>
      </c>
      <c r="X32" s="51">
        <v>15.7</v>
      </c>
      <c r="Y32" s="31" t="s">
        <v>110</v>
      </c>
      <c r="Z32" s="7"/>
      <c r="AA32" s="44">
        <v>46.5</v>
      </c>
      <c r="AB32" s="51">
        <v>28.8</v>
      </c>
      <c r="AC32" s="32">
        <v>69.400000000000006</v>
      </c>
      <c r="AD32" s="53">
        <v>9.1999999999999993</v>
      </c>
    </row>
    <row r="33" spans="1:30" ht="16.5" customHeight="1" x14ac:dyDescent="0.25">
      <c r="A33" s="7"/>
      <c r="B33" s="7"/>
      <c r="C33" s="7"/>
      <c r="D33" s="7"/>
      <c r="E33" s="7" t="s">
        <v>499</v>
      </c>
      <c r="F33" s="7"/>
      <c r="G33" s="7"/>
      <c r="H33" s="7"/>
      <c r="I33" s="7"/>
      <c r="J33" s="7"/>
      <c r="K33" s="7"/>
      <c r="L33" s="9" t="s">
        <v>216</v>
      </c>
      <c r="M33" s="32">
        <v>74.8</v>
      </c>
      <c r="N33" s="51">
        <v>10.6</v>
      </c>
      <c r="O33" s="32">
        <v>72.099999999999994</v>
      </c>
      <c r="P33" s="51">
        <v>10.5</v>
      </c>
      <c r="Q33" s="32">
        <v>80.400000000000006</v>
      </c>
      <c r="R33" s="53">
        <v>6</v>
      </c>
      <c r="S33" s="32">
        <v>69.5</v>
      </c>
      <c r="T33" s="53">
        <v>9.1999999999999993</v>
      </c>
      <c r="U33" s="32">
        <v>79.099999999999994</v>
      </c>
      <c r="V33" s="51">
        <v>17.3</v>
      </c>
      <c r="W33" s="32">
        <v>70.900000000000006</v>
      </c>
      <c r="X33" s="51">
        <v>15.7</v>
      </c>
      <c r="Y33" s="32">
        <v>50.9</v>
      </c>
      <c r="Z33" s="51">
        <v>23.4</v>
      </c>
      <c r="AA33" s="44">
        <v>46.5</v>
      </c>
      <c r="AB33" s="51">
        <v>28.8</v>
      </c>
      <c r="AC33" s="32">
        <v>73.400000000000006</v>
      </c>
      <c r="AD33" s="53">
        <v>3.8</v>
      </c>
    </row>
    <row r="34" spans="1:30" ht="16.5" customHeight="1" x14ac:dyDescent="0.25">
      <c r="A34" s="7"/>
      <c r="B34" s="7" t="s">
        <v>710</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299</v>
      </c>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c r="C36" s="7"/>
      <c r="D36" s="7" t="s">
        <v>699</v>
      </c>
      <c r="E36" s="7"/>
      <c r="F36" s="7"/>
      <c r="G36" s="7"/>
      <c r="H36" s="7"/>
      <c r="I36" s="7"/>
      <c r="J36" s="7"/>
      <c r="K36" s="7"/>
      <c r="L36" s="9"/>
      <c r="M36" s="10"/>
      <c r="N36" s="7"/>
      <c r="O36" s="10"/>
      <c r="P36" s="7"/>
      <c r="Q36" s="10"/>
      <c r="R36" s="7"/>
      <c r="S36" s="10"/>
      <c r="T36" s="7"/>
      <c r="U36" s="10"/>
      <c r="V36" s="7"/>
      <c r="W36" s="10"/>
      <c r="X36" s="7"/>
      <c r="Y36" s="10"/>
      <c r="Z36" s="7"/>
      <c r="AA36" s="10"/>
      <c r="AB36" s="7"/>
      <c r="AC36" s="10"/>
      <c r="AD36" s="7"/>
    </row>
    <row r="37" spans="1:30" ht="16.5" customHeight="1" x14ac:dyDescent="0.25">
      <c r="A37" s="7"/>
      <c r="B37" s="7"/>
      <c r="C37" s="7"/>
      <c r="D37" s="7"/>
      <c r="E37" s="7" t="s">
        <v>334</v>
      </c>
      <c r="F37" s="7"/>
      <c r="G37" s="7"/>
      <c r="H37" s="7"/>
      <c r="I37" s="7"/>
      <c r="J37" s="7"/>
      <c r="K37" s="7"/>
      <c r="L37" s="9" t="s">
        <v>300</v>
      </c>
      <c r="M37" s="32">
        <v>17.5</v>
      </c>
      <c r="N37" s="53">
        <v>5.9</v>
      </c>
      <c r="O37" s="32">
        <v>12.1</v>
      </c>
      <c r="P37" s="53">
        <v>4.2</v>
      </c>
      <c r="Q37" s="32">
        <v>12.5</v>
      </c>
      <c r="R37" s="53">
        <v>4.9000000000000004</v>
      </c>
      <c r="S37" s="47">
        <v>5.6</v>
      </c>
      <c r="T37" s="53">
        <v>3.1</v>
      </c>
      <c r="U37" s="31">
        <v>5.4</v>
      </c>
      <c r="V37" s="53">
        <v>2.2000000000000002</v>
      </c>
      <c r="W37" s="30" t="s">
        <v>128</v>
      </c>
      <c r="X37" s="7"/>
      <c r="Y37" s="47">
        <v>1.7</v>
      </c>
      <c r="Z37" s="53">
        <v>0.9</v>
      </c>
      <c r="AA37" s="30" t="s">
        <v>128</v>
      </c>
      <c r="AB37" s="7"/>
      <c r="AC37" s="32">
        <v>54.4</v>
      </c>
      <c r="AD37" s="53">
        <v>8.6999999999999993</v>
      </c>
    </row>
    <row r="38" spans="1:30" ht="16.5" customHeight="1" x14ac:dyDescent="0.25">
      <c r="A38" s="7"/>
      <c r="B38" s="7"/>
      <c r="C38" s="7"/>
      <c r="D38" s="7"/>
      <c r="E38" s="7" t="s">
        <v>707</v>
      </c>
      <c r="F38" s="7"/>
      <c r="G38" s="7"/>
      <c r="H38" s="7"/>
      <c r="I38" s="7"/>
      <c r="J38" s="7"/>
      <c r="K38" s="7"/>
      <c r="L38" s="9" t="s">
        <v>300</v>
      </c>
      <c r="M38" s="47">
        <v>7.4</v>
      </c>
      <c r="N38" s="53">
        <v>4.5</v>
      </c>
      <c r="O38" s="47">
        <v>8.4</v>
      </c>
      <c r="P38" s="53">
        <v>4.3</v>
      </c>
      <c r="Q38" s="47">
        <v>4.3</v>
      </c>
      <c r="R38" s="53">
        <v>3.3</v>
      </c>
      <c r="S38" s="30" t="s">
        <v>337</v>
      </c>
      <c r="T38" s="7"/>
      <c r="U38" s="47">
        <v>2.5</v>
      </c>
      <c r="V38" s="53">
        <v>1.6</v>
      </c>
      <c r="W38" s="31">
        <v>2.9</v>
      </c>
      <c r="X38" s="53">
        <v>1.4</v>
      </c>
      <c r="Y38" s="30" t="s">
        <v>128</v>
      </c>
      <c r="Z38" s="7"/>
      <c r="AA38" s="46">
        <v>0.4</v>
      </c>
      <c r="AB38" s="53">
        <v>0.4</v>
      </c>
      <c r="AC38" s="32">
        <v>28.3</v>
      </c>
      <c r="AD38" s="53">
        <v>6.6</v>
      </c>
    </row>
    <row r="39" spans="1:30" ht="16.5" customHeight="1" x14ac:dyDescent="0.25">
      <c r="A39" s="7"/>
      <c r="B39" s="7"/>
      <c r="C39" s="7"/>
      <c r="D39" s="7"/>
      <c r="E39" s="7" t="s">
        <v>499</v>
      </c>
      <c r="F39" s="7"/>
      <c r="G39" s="7"/>
      <c r="H39" s="7"/>
      <c r="I39" s="7"/>
      <c r="J39" s="7"/>
      <c r="K39" s="7"/>
      <c r="L39" s="9" t="s">
        <v>300</v>
      </c>
      <c r="M39" s="32">
        <v>23.9</v>
      </c>
      <c r="N39" s="53">
        <v>7.1</v>
      </c>
      <c r="O39" s="32">
        <v>21.3</v>
      </c>
      <c r="P39" s="53">
        <v>6.2</v>
      </c>
      <c r="Q39" s="32">
        <v>16.8</v>
      </c>
      <c r="R39" s="53">
        <v>5.6</v>
      </c>
      <c r="S39" s="47">
        <v>6.5</v>
      </c>
      <c r="T39" s="53">
        <v>3.2</v>
      </c>
      <c r="U39" s="31">
        <v>7</v>
      </c>
      <c r="V39" s="53">
        <v>2.2999999999999998</v>
      </c>
      <c r="W39" s="31">
        <v>2.9</v>
      </c>
      <c r="X39" s="53">
        <v>1.4</v>
      </c>
      <c r="Y39" s="47">
        <v>1.7</v>
      </c>
      <c r="Z39" s="53">
        <v>0.9</v>
      </c>
      <c r="AA39" s="46">
        <v>0.4</v>
      </c>
      <c r="AB39" s="53">
        <v>0.4</v>
      </c>
      <c r="AC39" s="32">
        <v>81.099999999999994</v>
      </c>
      <c r="AD39" s="53">
        <v>9.9</v>
      </c>
    </row>
    <row r="40" spans="1:30" ht="16.5" customHeight="1" x14ac:dyDescent="0.25">
      <c r="A40" s="7"/>
      <c r="B40" s="7"/>
      <c r="C40" s="7"/>
      <c r="D40" s="7" t="s">
        <v>708</v>
      </c>
      <c r="E40" s="7"/>
      <c r="F40" s="7"/>
      <c r="G40" s="7"/>
      <c r="H40" s="7"/>
      <c r="I40" s="7"/>
      <c r="J40" s="7"/>
      <c r="K40" s="7"/>
      <c r="L40" s="9"/>
      <c r="M40" s="10"/>
      <c r="N40" s="7"/>
      <c r="O40" s="10"/>
      <c r="P40" s="7"/>
      <c r="Q40" s="10"/>
      <c r="R40" s="7"/>
      <c r="S40" s="10"/>
      <c r="T40" s="7"/>
      <c r="U40" s="10"/>
      <c r="V40" s="7"/>
      <c r="W40" s="10"/>
      <c r="X40" s="7"/>
      <c r="Y40" s="10"/>
      <c r="Z40" s="7"/>
      <c r="AA40" s="10"/>
      <c r="AB40" s="7"/>
      <c r="AC40" s="10"/>
      <c r="AD40" s="7"/>
    </row>
    <row r="41" spans="1:30" ht="16.5" customHeight="1" x14ac:dyDescent="0.25">
      <c r="A41" s="7"/>
      <c r="B41" s="7"/>
      <c r="C41" s="7"/>
      <c r="D41" s="7"/>
      <c r="E41" s="7" t="s">
        <v>334</v>
      </c>
      <c r="F41" s="7"/>
      <c r="G41" s="7"/>
      <c r="H41" s="7"/>
      <c r="I41" s="7"/>
      <c r="J41" s="7"/>
      <c r="K41" s="7"/>
      <c r="L41" s="9" t="s">
        <v>300</v>
      </c>
      <c r="M41" s="32">
        <v>25</v>
      </c>
      <c r="N41" s="53">
        <v>7.6</v>
      </c>
      <c r="O41" s="32">
        <v>19.7</v>
      </c>
      <c r="P41" s="53">
        <v>5.3</v>
      </c>
      <c r="Q41" s="32">
        <v>15.5</v>
      </c>
      <c r="R41" s="53">
        <v>5.4</v>
      </c>
      <c r="S41" s="47">
        <v>6.7</v>
      </c>
      <c r="T41" s="53">
        <v>3.3</v>
      </c>
      <c r="U41" s="31">
        <v>7.2</v>
      </c>
      <c r="V41" s="53">
        <v>2.5</v>
      </c>
      <c r="W41" s="30" t="s">
        <v>128</v>
      </c>
      <c r="X41" s="7"/>
      <c r="Y41" s="31">
        <v>2.8</v>
      </c>
      <c r="Z41" s="53">
        <v>1</v>
      </c>
      <c r="AA41" s="30" t="s">
        <v>128</v>
      </c>
      <c r="AB41" s="7"/>
      <c r="AC41" s="32">
        <v>77</v>
      </c>
      <c r="AD41" s="51">
        <v>10.1</v>
      </c>
    </row>
    <row r="42" spans="1:30" ht="16.5" customHeight="1" x14ac:dyDescent="0.25">
      <c r="A42" s="7"/>
      <c r="B42" s="7"/>
      <c r="C42" s="7"/>
      <c r="D42" s="7"/>
      <c r="E42" s="7" t="s">
        <v>707</v>
      </c>
      <c r="F42" s="7"/>
      <c r="G42" s="7"/>
      <c r="H42" s="7"/>
      <c r="I42" s="7"/>
      <c r="J42" s="7"/>
      <c r="K42" s="7"/>
      <c r="L42" s="9" t="s">
        <v>300</v>
      </c>
      <c r="M42" s="32">
        <v>13.8</v>
      </c>
      <c r="N42" s="53">
        <v>6.4</v>
      </c>
      <c r="O42" s="32">
        <v>10.199999999999999</v>
      </c>
      <c r="P42" s="53">
        <v>4.7</v>
      </c>
      <c r="Q42" s="47">
        <v>7</v>
      </c>
      <c r="R42" s="53">
        <v>3.7</v>
      </c>
      <c r="S42" s="47">
        <v>3.6</v>
      </c>
      <c r="T42" s="53">
        <v>1.8</v>
      </c>
      <c r="U42" s="47">
        <v>2.2000000000000002</v>
      </c>
      <c r="V42" s="53">
        <v>1.6</v>
      </c>
      <c r="W42" s="31">
        <v>3.5</v>
      </c>
      <c r="X42" s="53">
        <v>1.6</v>
      </c>
      <c r="Y42" s="30" t="s">
        <v>128</v>
      </c>
      <c r="Z42" s="7"/>
      <c r="AA42" s="46">
        <v>0.4</v>
      </c>
      <c r="AB42" s="53">
        <v>0.4</v>
      </c>
      <c r="AC42" s="32">
        <v>41.3</v>
      </c>
      <c r="AD42" s="53">
        <v>8.1</v>
      </c>
    </row>
    <row r="43" spans="1:30" ht="16.5" customHeight="1" x14ac:dyDescent="0.25">
      <c r="A43" s="7"/>
      <c r="B43" s="7"/>
      <c r="C43" s="7"/>
      <c r="D43" s="7"/>
      <c r="E43" s="7" t="s">
        <v>499</v>
      </c>
      <c r="F43" s="7"/>
      <c r="G43" s="7"/>
      <c r="H43" s="7"/>
      <c r="I43" s="7"/>
      <c r="J43" s="7"/>
      <c r="K43" s="7"/>
      <c r="L43" s="9" t="s">
        <v>300</v>
      </c>
      <c r="M43" s="32">
        <v>36.799999999999997</v>
      </c>
      <c r="N43" s="53">
        <v>9.4</v>
      </c>
      <c r="O43" s="32">
        <v>31.1</v>
      </c>
      <c r="P43" s="53">
        <v>6.9</v>
      </c>
      <c r="Q43" s="32">
        <v>22.5</v>
      </c>
      <c r="R43" s="53">
        <v>6.4</v>
      </c>
      <c r="S43" s="32">
        <v>10.6</v>
      </c>
      <c r="T43" s="53">
        <v>3.8</v>
      </c>
      <c r="U43" s="32">
        <v>10.4</v>
      </c>
      <c r="V43" s="53">
        <v>2.5</v>
      </c>
      <c r="W43" s="31">
        <v>3.5</v>
      </c>
      <c r="X43" s="53">
        <v>1.6</v>
      </c>
      <c r="Y43" s="31">
        <v>2.8</v>
      </c>
      <c r="Z43" s="53">
        <v>1</v>
      </c>
      <c r="AA43" s="46">
        <v>0.4</v>
      </c>
      <c r="AB43" s="53">
        <v>0.4</v>
      </c>
      <c r="AC43" s="29">
        <v>117.6</v>
      </c>
      <c r="AD43" s="51">
        <v>11.6</v>
      </c>
    </row>
    <row r="44" spans="1:30" ht="16.5" customHeight="1" x14ac:dyDescent="0.25">
      <c r="A44" s="7"/>
      <c r="B44" s="7"/>
      <c r="C44" s="7" t="s">
        <v>301</v>
      </c>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c r="C45" s="7"/>
      <c r="D45" s="7" t="s">
        <v>699</v>
      </c>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c r="C46" s="7"/>
      <c r="D46" s="7"/>
      <c r="E46" s="7" t="s">
        <v>334</v>
      </c>
      <c r="F46" s="7"/>
      <c r="G46" s="7"/>
      <c r="H46" s="7"/>
      <c r="I46" s="7"/>
      <c r="J46" s="7"/>
      <c r="K46" s="7"/>
      <c r="L46" s="9" t="s">
        <v>216</v>
      </c>
      <c r="M46" s="32">
        <v>69.900000000000006</v>
      </c>
      <c r="N46" s="53">
        <v>7.6</v>
      </c>
      <c r="O46" s="32">
        <v>61.1</v>
      </c>
      <c r="P46" s="51">
        <v>13.4</v>
      </c>
      <c r="Q46" s="32">
        <v>81.099999999999994</v>
      </c>
      <c r="R46" s="51">
        <v>19</v>
      </c>
      <c r="S46" s="32">
        <v>83.3</v>
      </c>
      <c r="T46" s="51">
        <v>26.2</v>
      </c>
      <c r="U46" s="32">
        <v>75.400000000000006</v>
      </c>
      <c r="V46" s="51">
        <v>17</v>
      </c>
      <c r="W46" s="30" t="s">
        <v>128</v>
      </c>
      <c r="X46" s="7"/>
      <c r="Y46" s="32">
        <v>60.2</v>
      </c>
      <c r="Z46" s="51">
        <v>18.2</v>
      </c>
      <c r="AA46" s="30" t="s">
        <v>128</v>
      </c>
      <c r="AB46" s="7"/>
      <c r="AC46" s="32">
        <v>70.7</v>
      </c>
      <c r="AD46" s="53">
        <v>6.6</v>
      </c>
    </row>
    <row r="47" spans="1:30" ht="16.5" customHeight="1" x14ac:dyDescent="0.25">
      <c r="A47" s="7"/>
      <c r="B47" s="7"/>
      <c r="C47" s="7"/>
      <c r="D47" s="7"/>
      <c r="E47" s="7" t="s">
        <v>707</v>
      </c>
      <c r="F47" s="7"/>
      <c r="G47" s="7"/>
      <c r="H47" s="7"/>
      <c r="I47" s="7"/>
      <c r="J47" s="7"/>
      <c r="K47" s="7"/>
      <c r="L47" s="9" t="s">
        <v>216</v>
      </c>
      <c r="M47" s="32">
        <v>53.7</v>
      </c>
      <c r="N47" s="51">
        <v>18.600000000000001</v>
      </c>
      <c r="O47" s="32">
        <v>82.5</v>
      </c>
      <c r="P47" s="51">
        <v>18.7</v>
      </c>
      <c r="Q47" s="32">
        <v>61</v>
      </c>
      <c r="R47" s="51">
        <v>28.2</v>
      </c>
      <c r="S47" s="48">
        <v>26.1</v>
      </c>
      <c r="T47" s="51">
        <v>40</v>
      </c>
      <c r="U47" s="30" t="s">
        <v>337</v>
      </c>
      <c r="V47" s="7"/>
      <c r="W47" s="32">
        <v>82.5</v>
      </c>
      <c r="X47" s="51">
        <v>22.1</v>
      </c>
      <c r="Y47" s="30" t="s">
        <v>128</v>
      </c>
      <c r="Z47" s="7"/>
      <c r="AA47" s="29">
        <v>100</v>
      </c>
      <c r="AB47" s="53" t="s">
        <v>110</v>
      </c>
      <c r="AC47" s="32">
        <v>68.400000000000006</v>
      </c>
      <c r="AD47" s="53">
        <v>8.6</v>
      </c>
    </row>
    <row r="48" spans="1:30" ht="16.5" customHeight="1" x14ac:dyDescent="0.25">
      <c r="A48" s="14"/>
      <c r="B48" s="14"/>
      <c r="C48" s="14"/>
      <c r="D48" s="14"/>
      <c r="E48" s="14" t="s">
        <v>499</v>
      </c>
      <c r="F48" s="14"/>
      <c r="G48" s="14"/>
      <c r="H48" s="14"/>
      <c r="I48" s="14"/>
      <c r="J48" s="14"/>
      <c r="K48" s="14"/>
      <c r="L48" s="15" t="s">
        <v>216</v>
      </c>
      <c r="M48" s="33">
        <v>65</v>
      </c>
      <c r="N48" s="54">
        <v>8.1</v>
      </c>
      <c r="O48" s="33">
        <v>68.400000000000006</v>
      </c>
      <c r="P48" s="52">
        <v>12.8</v>
      </c>
      <c r="Q48" s="33">
        <v>74.900000000000006</v>
      </c>
      <c r="R48" s="52">
        <v>14</v>
      </c>
      <c r="S48" s="33">
        <v>61.4</v>
      </c>
      <c r="T48" s="52">
        <v>19.899999999999999</v>
      </c>
      <c r="U48" s="33">
        <v>67.3</v>
      </c>
      <c r="V48" s="52">
        <v>14.6</v>
      </c>
      <c r="W48" s="33">
        <v>82.5</v>
      </c>
      <c r="X48" s="52">
        <v>22.1</v>
      </c>
      <c r="Y48" s="33">
        <v>60.2</v>
      </c>
      <c r="Z48" s="52">
        <v>18.2</v>
      </c>
      <c r="AA48" s="35">
        <v>100</v>
      </c>
      <c r="AB48" s="54" t="s">
        <v>110</v>
      </c>
      <c r="AC48" s="33">
        <v>69</v>
      </c>
      <c r="AD48" s="54">
        <v>5</v>
      </c>
    </row>
    <row r="49" spans="1:30" ht="4.5" customHeight="1" x14ac:dyDescent="0.25">
      <c r="A49" s="27"/>
      <c r="B49" s="27"/>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6.5" customHeight="1" x14ac:dyDescent="0.25">
      <c r="A50" s="27"/>
      <c r="B50" s="27"/>
      <c r="C50" s="67" t="s">
        <v>340</v>
      </c>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ht="4.5" customHeight="1" x14ac:dyDescent="0.25">
      <c r="A51" s="27"/>
      <c r="B51" s="27"/>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6.5" customHeight="1" x14ac:dyDescent="0.25">
      <c r="A52" s="55"/>
      <c r="B52" s="55"/>
      <c r="C52" s="67" t="s">
        <v>456</v>
      </c>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ht="16.5" customHeight="1" x14ac:dyDescent="0.25">
      <c r="A53" s="55"/>
      <c r="B53" s="55"/>
      <c r="C53" s="67" t="s">
        <v>457</v>
      </c>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ht="4.5" customHeight="1" x14ac:dyDescent="0.25">
      <c r="A54" s="27"/>
      <c r="B54" s="27"/>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6.5" customHeight="1" x14ac:dyDescent="0.25">
      <c r="A55" s="27" t="s">
        <v>139</v>
      </c>
      <c r="B55" s="27"/>
      <c r="C55" s="67" t="s">
        <v>458</v>
      </c>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ht="16.5" customHeight="1" x14ac:dyDescent="0.25">
      <c r="A56" s="27" t="s">
        <v>141</v>
      </c>
      <c r="B56" s="27"/>
      <c r="C56" s="67" t="s">
        <v>711</v>
      </c>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ht="29.4" customHeight="1" x14ac:dyDescent="0.25">
      <c r="A57" s="27" t="s">
        <v>144</v>
      </c>
      <c r="B57" s="27"/>
      <c r="C57" s="67" t="s">
        <v>307</v>
      </c>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row r="58" spans="1:30" ht="29.4" customHeight="1" x14ac:dyDescent="0.25">
      <c r="A58" s="27" t="s">
        <v>146</v>
      </c>
      <c r="B58" s="27"/>
      <c r="C58" s="67" t="s">
        <v>459</v>
      </c>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row>
    <row r="59" spans="1:30" ht="16.5" customHeight="1" x14ac:dyDescent="0.25">
      <c r="A59" s="27" t="s">
        <v>150</v>
      </c>
      <c r="B59" s="27"/>
      <c r="C59" s="67" t="s">
        <v>308</v>
      </c>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row>
    <row r="60" spans="1:30" ht="29.4" customHeight="1" x14ac:dyDescent="0.25">
      <c r="A60" s="27" t="s">
        <v>152</v>
      </c>
      <c r="B60" s="27"/>
      <c r="C60" s="67" t="s">
        <v>712</v>
      </c>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row>
    <row r="61" spans="1:30" ht="29.4" customHeight="1" x14ac:dyDescent="0.25">
      <c r="A61" s="27" t="s">
        <v>155</v>
      </c>
      <c r="B61" s="27"/>
      <c r="C61" s="67" t="s">
        <v>460</v>
      </c>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row>
    <row r="62" spans="1:30" ht="29.4" customHeight="1" x14ac:dyDescent="0.25">
      <c r="A62" s="27" t="s">
        <v>157</v>
      </c>
      <c r="B62" s="27"/>
      <c r="C62" s="67" t="s">
        <v>463</v>
      </c>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row>
    <row r="63" spans="1:30" ht="29.4" customHeight="1" x14ac:dyDescent="0.25">
      <c r="A63" s="27" t="s">
        <v>159</v>
      </c>
      <c r="B63" s="27"/>
      <c r="C63" s="67" t="s">
        <v>309</v>
      </c>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row>
    <row r="64" spans="1:30" ht="16.5" customHeight="1" x14ac:dyDescent="0.25">
      <c r="A64" s="27" t="s">
        <v>161</v>
      </c>
      <c r="B64" s="27"/>
      <c r="C64" s="67" t="s">
        <v>713</v>
      </c>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row>
    <row r="65" spans="1:30" ht="29.4" customHeight="1" x14ac:dyDescent="0.25">
      <c r="A65" s="27" t="s">
        <v>163</v>
      </c>
      <c r="B65" s="27"/>
      <c r="C65" s="67" t="s">
        <v>577</v>
      </c>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row>
    <row r="66" spans="1:30" ht="16.5" customHeight="1" x14ac:dyDescent="0.25">
      <c r="A66" s="27" t="s">
        <v>165</v>
      </c>
      <c r="B66" s="27"/>
      <c r="C66" s="67" t="s">
        <v>714</v>
      </c>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row>
    <row r="67" spans="1:30" ht="16.5" customHeight="1" x14ac:dyDescent="0.25">
      <c r="A67" s="27" t="s">
        <v>199</v>
      </c>
      <c r="B67" s="27"/>
      <c r="C67" s="67" t="s">
        <v>715</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ht="16.5" customHeight="1" x14ac:dyDescent="0.25">
      <c r="A68" s="27" t="s">
        <v>467</v>
      </c>
      <c r="B68" s="27"/>
      <c r="C68" s="67" t="s">
        <v>468</v>
      </c>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row>
    <row r="69" spans="1:30" ht="16.5" customHeight="1" x14ac:dyDescent="0.25">
      <c r="A69" s="27" t="s">
        <v>469</v>
      </c>
      <c r="B69" s="27"/>
      <c r="C69" s="67" t="s">
        <v>470</v>
      </c>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row>
    <row r="70" spans="1:30" ht="4.5" customHeight="1" x14ac:dyDescent="0.25"/>
    <row r="71" spans="1:30" ht="16.5" customHeight="1" x14ac:dyDescent="0.25">
      <c r="A71" s="28" t="s">
        <v>167</v>
      </c>
      <c r="B71" s="27"/>
      <c r="C71" s="27"/>
      <c r="D71" s="27"/>
      <c r="E71" s="67" t="s">
        <v>471</v>
      </c>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sheetData>
  <mergeCells count="29">
    <mergeCell ref="W2:X2"/>
    <mergeCell ref="Y2:Z2"/>
    <mergeCell ref="AA2:AB2"/>
    <mergeCell ref="AC2:AD2"/>
    <mergeCell ref="K1:AD1"/>
    <mergeCell ref="M2:N2"/>
    <mergeCell ref="O2:P2"/>
    <mergeCell ref="Q2:R2"/>
    <mergeCell ref="S2:T2"/>
    <mergeCell ref="U2:V2"/>
    <mergeCell ref="C50:AD50"/>
    <mergeCell ref="C52:AD52"/>
    <mergeCell ref="C53:AD53"/>
    <mergeCell ref="C55:AD55"/>
    <mergeCell ref="C56:AD56"/>
    <mergeCell ref="C57:AD57"/>
    <mergeCell ref="C58:AD58"/>
    <mergeCell ref="C59:AD59"/>
    <mergeCell ref="C60:AD60"/>
    <mergeCell ref="C61:AD61"/>
    <mergeCell ref="C67:AD67"/>
    <mergeCell ref="C68:AD68"/>
    <mergeCell ref="C69:AD69"/>
    <mergeCell ref="E71:AD71"/>
    <mergeCell ref="C62:AD62"/>
    <mergeCell ref="C63:AD63"/>
    <mergeCell ref="C64:AD64"/>
    <mergeCell ref="C65:AD65"/>
    <mergeCell ref="C66:AD66"/>
  </mergeCells>
  <pageMargins left="0.7" right="0.7" top="0.75" bottom="0.75" header="0.3" footer="0.3"/>
  <pageSetup paperSize="9" fitToHeight="0" orientation="landscape" horizontalDpi="300" verticalDpi="300"/>
  <headerFooter scaleWithDoc="0" alignWithMargins="0">
    <oddHeader>&amp;C&amp;"Arial"&amp;8TABLE 15A.42</oddHeader>
    <oddFooter>&amp;L&amp;"Arial"&amp;8REPORT ON
GOVERNMENT
SERVICES 2022&amp;R&amp;"Arial"&amp;8SERVICES FOR PEOPLE
WITH DISABILITY
PAGE &amp;B&amp;P&amp;B</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AD67"/>
  <sheetViews>
    <sheetView showGridLines="0" workbookViewId="0"/>
  </sheetViews>
  <sheetFormatPr defaultRowHeight="13.2" x14ac:dyDescent="0.25"/>
  <cols>
    <col min="1" max="10" width="1.6640625" customWidth="1"/>
    <col min="11" max="11" width="15.6640625" customWidth="1"/>
    <col min="12" max="12" width="5.44140625" customWidth="1"/>
    <col min="13" max="13" width="6.5546875" customWidth="1"/>
    <col min="14" max="14" width="6.109375" customWidth="1"/>
    <col min="15" max="15" width="6.5546875" customWidth="1"/>
    <col min="16" max="16" width="6.109375" customWidth="1"/>
    <col min="17" max="17" width="6.5546875" customWidth="1"/>
    <col min="18" max="18" width="6.109375" customWidth="1"/>
    <col min="19" max="19" width="6.5546875" customWidth="1"/>
    <col min="20" max="20" width="6.109375" customWidth="1"/>
    <col min="21" max="21" width="6.5546875" customWidth="1"/>
    <col min="22" max="22" width="6.109375" customWidth="1"/>
    <col min="23" max="23" width="6.5546875" customWidth="1"/>
    <col min="24" max="24" width="6.109375" customWidth="1"/>
    <col min="25" max="25" width="6.5546875" customWidth="1"/>
    <col min="26" max="26" width="6.109375" customWidth="1"/>
    <col min="27" max="27" width="6.5546875" customWidth="1"/>
    <col min="28" max="28" width="6.109375" customWidth="1"/>
    <col min="29" max="29" width="6.5546875" customWidth="1"/>
    <col min="30" max="30" width="6.109375" customWidth="1"/>
  </cols>
  <sheetData>
    <row r="1" spans="1:30" ht="33.9" customHeight="1" x14ac:dyDescent="0.25">
      <c r="A1" s="8" t="s">
        <v>716</v>
      </c>
      <c r="B1" s="8"/>
      <c r="C1" s="8"/>
      <c r="D1" s="8"/>
      <c r="E1" s="8"/>
      <c r="F1" s="8"/>
      <c r="G1" s="8"/>
      <c r="H1" s="8"/>
      <c r="I1" s="8"/>
      <c r="J1" s="8"/>
      <c r="K1" s="72" t="s">
        <v>717</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573</v>
      </c>
      <c r="AB2" s="76"/>
      <c r="AC2" s="75" t="s">
        <v>103</v>
      </c>
      <c r="AD2" s="76"/>
    </row>
    <row r="3" spans="1:30" ht="16.5" customHeight="1" x14ac:dyDescent="0.25">
      <c r="A3" s="7" t="s">
        <v>718</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297</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299</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719</v>
      </c>
      <c r="E6" s="7"/>
      <c r="F6" s="7"/>
      <c r="G6" s="7"/>
      <c r="H6" s="7"/>
      <c r="I6" s="7"/>
      <c r="J6" s="7"/>
      <c r="K6" s="7"/>
      <c r="L6" s="9"/>
      <c r="M6" s="10"/>
      <c r="N6" s="7"/>
      <c r="O6" s="10"/>
      <c r="P6" s="7"/>
      <c r="Q6" s="10"/>
      <c r="R6" s="7"/>
      <c r="S6" s="10"/>
      <c r="T6" s="7"/>
      <c r="U6" s="10"/>
      <c r="V6" s="7"/>
      <c r="W6" s="10"/>
      <c r="X6" s="7"/>
      <c r="Y6" s="10"/>
      <c r="Z6" s="7"/>
      <c r="AA6" s="10"/>
      <c r="AB6" s="7"/>
      <c r="AC6" s="10"/>
      <c r="AD6" s="7"/>
    </row>
    <row r="7" spans="1:30" ht="16.5" customHeight="1" x14ac:dyDescent="0.25">
      <c r="A7" s="7"/>
      <c r="B7" s="7"/>
      <c r="C7" s="7"/>
      <c r="D7" s="7"/>
      <c r="E7" s="7" t="s">
        <v>334</v>
      </c>
      <c r="F7" s="7"/>
      <c r="G7" s="7"/>
      <c r="H7" s="7"/>
      <c r="I7" s="7"/>
      <c r="J7" s="7"/>
      <c r="K7" s="7"/>
      <c r="L7" s="9" t="s">
        <v>300</v>
      </c>
      <c r="M7" s="32">
        <v>44.8</v>
      </c>
      <c r="N7" s="51">
        <v>10.9</v>
      </c>
      <c r="O7" s="32">
        <v>47.6</v>
      </c>
      <c r="P7" s="51">
        <v>13</v>
      </c>
      <c r="Q7" s="32">
        <v>31</v>
      </c>
      <c r="R7" s="53">
        <v>9.3000000000000007</v>
      </c>
      <c r="S7" s="32">
        <v>15</v>
      </c>
      <c r="T7" s="53">
        <v>4.0999999999999996</v>
      </c>
      <c r="U7" s="44">
        <v>11.2</v>
      </c>
      <c r="V7" s="53">
        <v>9.1999999999999993</v>
      </c>
      <c r="W7" s="30" t="s">
        <v>128</v>
      </c>
      <c r="X7" s="7"/>
      <c r="Y7" s="47">
        <v>6.6</v>
      </c>
      <c r="Z7" s="53">
        <v>3.5</v>
      </c>
      <c r="AA7" s="30" t="s">
        <v>128</v>
      </c>
      <c r="AB7" s="7"/>
      <c r="AC7" s="29">
        <v>160.19999999999999</v>
      </c>
      <c r="AD7" s="51">
        <v>24.8</v>
      </c>
    </row>
    <row r="8" spans="1:30" ht="16.5" customHeight="1" x14ac:dyDescent="0.25">
      <c r="A8" s="7"/>
      <c r="B8" s="7"/>
      <c r="C8" s="7"/>
      <c r="D8" s="7"/>
      <c r="E8" s="7" t="s">
        <v>574</v>
      </c>
      <c r="F8" s="7"/>
      <c r="G8" s="7"/>
      <c r="H8" s="7"/>
      <c r="I8" s="7"/>
      <c r="J8" s="7"/>
      <c r="K8" s="7"/>
      <c r="L8" s="9" t="s">
        <v>300</v>
      </c>
      <c r="M8" s="32">
        <v>22.3</v>
      </c>
      <c r="N8" s="53">
        <v>9.8000000000000007</v>
      </c>
      <c r="O8" s="31">
        <v>9.6</v>
      </c>
      <c r="P8" s="53">
        <v>4.7</v>
      </c>
      <c r="Q8" s="32">
        <v>18.600000000000001</v>
      </c>
      <c r="R8" s="53">
        <v>6.9</v>
      </c>
      <c r="S8" s="47">
        <v>4.0999999999999996</v>
      </c>
      <c r="T8" s="53">
        <v>2.2000000000000002</v>
      </c>
      <c r="U8" s="46">
        <v>4</v>
      </c>
      <c r="V8" s="50" t="s">
        <v>337</v>
      </c>
      <c r="W8" s="32">
        <v>10.4</v>
      </c>
      <c r="X8" s="53">
        <v>4.2</v>
      </c>
      <c r="Y8" s="30" t="s">
        <v>128</v>
      </c>
      <c r="Z8" s="7"/>
      <c r="AA8" s="46">
        <v>0.7</v>
      </c>
      <c r="AB8" s="50" t="s">
        <v>337</v>
      </c>
      <c r="AC8" s="32">
        <v>69.900000000000006</v>
      </c>
      <c r="AD8" s="51">
        <v>12.1</v>
      </c>
    </row>
    <row r="9" spans="1:30" ht="16.5" customHeight="1" x14ac:dyDescent="0.25">
      <c r="A9" s="7"/>
      <c r="B9" s="7"/>
      <c r="C9" s="7"/>
      <c r="D9" s="7"/>
      <c r="E9" s="7" t="s">
        <v>499</v>
      </c>
      <c r="F9" s="7"/>
      <c r="G9" s="7"/>
      <c r="H9" s="7"/>
      <c r="I9" s="7"/>
      <c r="J9" s="7"/>
      <c r="K9" s="7"/>
      <c r="L9" s="9" t="s">
        <v>300</v>
      </c>
      <c r="M9" s="32">
        <v>69.7</v>
      </c>
      <c r="N9" s="51">
        <v>14.1</v>
      </c>
      <c r="O9" s="32">
        <v>58.4</v>
      </c>
      <c r="P9" s="51">
        <v>14</v>
      </c>
      <c r="Q9" s="32">
        <v>50.4</v>
      </c>
      <c r="R9" s="51">
        <v>12</v>
      </c>
      <c r="S9" s="32">
        <v>19.5</v>
      </c>
      <c r="T9" s="53">
        <v>4.5999999999999996</v>
      </c>
      <c r="U9" s="32">
        <v>19.899999999999999</v>
      </c>
      <c r="V9" s="53">
        <v>9.5</v>
      </c>
      <c r="W9" s="32">
        <v>10.4</v>
      </c>
      <c r="X9" s="53">
        <v>4.2</v>
      </c>
      <c r="Y9" s="47">
        <v>6.6</v>
      </c>
      <c r="Z9" s="53">
        <v>3.5</v>
      </c>
      <c r="AA9" s="46">
        <v>0.7</v>
      </c>
      <c r="AB9" s="50" t="s">
        <v>337</v>
      </c>
      <c r="AC9" s="29">
        <v>230</v>
      </c>
      <c r="AD9" s="51">
        <v>28.4</v>
      </c>
    </row>
    <row r="10" spans="1:30" ht="16.5" customHeight="1" x14ac:dyDescent="0.25">
      <c r="A10" s="7"/>
      <c r="B10" s="7"/>
      <c r="C10" s="7"/>
      <c r="D10" s="7" t="s">
        <v>720</v>
      </c>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16.5" customHeight="1" x14ac:dyDescent="0.25">
      <c r="A11" s="7"/>
      <c r="B11" s="7"/>
      <c r="C11" s="7"/>
      <c r="D11" s="7"/>
      <c r="E11" s="7" t="s">
        <v>334</v>
      </c>
      <c r="F11" s="7"/>
      <c r="G11" s="7"/>
      <c r="H11" s="7"/>
      <c r="I11" s="7"/>
      <c r="J11" s="7"/>
      <c r="K11" s="7"/>
      <c r="L11" s="9" t="s">
        <v>300</v>
      </c>
      <c r="M11" s="32">
        <v>93.5</v>
      </c>
      <c r="N11" s="51">
        <v>16.7</v>
      </c>
      <c r="O11" s="32">
        <v>92.3</v>
      </c>
      <c r="P11" s="51">
        <v>19.899999999999999</v>
      </c>
      <c r="Q11" s="32">
        <v>58.8</v>
      </c>
      <c r="R11" s="51">
        <v>12.9</v>
      </c>
      <c r="S11" s="32">
        <v>29.3</v>
      </c>
      <c r="T11" s="53">
        <v>5.2</v>
      </c>
      <c r="U11" s="44">
        <v>18.399999999999999</v>
      </c>
      <c r="V11" s="51">
        <v>10.1</v>
      </c>
      <c r="W11" s="30" t="s">
        <v>128</v>
      </c>
      <c r="X11" s="7"/>
      <c r="Y11" s="31">
        <v>8.3000000000000007</v>
      </c>
      <c r="Z11" s="53">
        <v>3.6</v>
      </c>
      <c r="AA11" s="30" t="s">
        <v>128</v>
      </c>
      <c r="AB11" s="7"/>
      <c r="AC11" s="29">
        <v>303.7</v>
      </c>
      <c r="AD11" s="51">
        <v>35.1</v>
      </c>
    </row>
    <row r="12" spans="1:30" ht="16.5" customHeight="1" x14ac:dyDescent="0.25">
      <c r="A12" s="7"/>
      <c r="B12" s="7"/>
      <c r="C12" s="7"/>
      <c r="D12" s="7"/>
      <c r="E12" s="7" t="s">
        <v>574</v>
      </c>
      <c r="F12" s="7"/>
      <c r="G12" s="7"/>
      <c r="H12" s="7"/>
      <c r="I12" s="7"/>
      <c r="J12" s="7"/>
      <c r="K12" s="7"/>
      <c r="L12" s="9" t="s">
        <v>300</v>
      </c>
      <c r="M12" s="32">
        <v>50.3</v>
      </c>
      <c r="N12" s="51">
        <v>11.5</v>
      </c>
      <c r="O12" s="32">
        <v>31.8</v>
      </c>
      <c r="P12" s="53">
        <v>8</v>
      </c>
      <c r="Q12" s="32">
        <v>35.799999999999997</v>
      </c>
      <c r="R12" s="53">
        <v>9.8000000000000007</v>
      </c>
      <c r="S12" s="31">
        <v>8.3000000000000007</v>
      </c>
      <c r="T12" s="53">
        <v>3.8</v>
      </c>
      <c r="U12" s="44">
        <v>14.1</v>
      </c>
      <c r="V12" s="53">
        <v>7.5</v>
      </c>
      <c r="W12" s="32">
        <v>24.9</v>
      </c>
      <c r="X12" s="53">
        <v>6.3</v>
      </c>
      <c r="Y12" s="30" t="s">
        <v>128</v>
      </c>
      <c r="Z12" s="7"/>
      <c r="AA12" s="46">
        <v>1.4</v>
      </c>
      <c r="AB12" s="50" t="s">
        <v>337</v>
      </c>
      <c r="AC12" s="29">
        <v>165.9</v>
      </c>
      <c r="AD12" s="51">
        <v>17.600000000000001</v>
      </c>
    </row>
    <row r="13" spans="1:30" ht="16.5" customHeight="1" x14ac:dyDescent="0.25">
      <c r="A13" s="7"/>
      <c r="B13" s="7"/>
      <c r="C13" s="7"/>
      <c r="D13" s="7"/>
      <c r="E13" s="7" t="s">
        <v>499</v>
      </c>
      <c r="F13" s="7"/>
      <c r="G13" s="7"/>
      <c r="H13" s="7"/>
      <c r="I13" s="7"/>
      <c r="J13" s="7"/>
      <c r="K13" s="7"/>
      <c r="L13" s="9" t="s">
        <v>300</v>
      </c>
      <c r="M13" s="29">
        <v>145.4</v>
      </c>
      <c r="N13" s="51">
        <v>21.1</v>
      </c>
      <c r="O13" s="29">
        <v>124.9</v>
      </c>
      <c r="P13" s="51">
        <v>21.8</v>
      </c>
      <c r="Q13" s="32">
        <v>97</v>
      </c>
      <c r="R13" s="51">
        <v>16.899999999999999</v>
      </c>
      <c r="S13" s="32">
        <v>37.1</v>
      </c>
      <c r="T13" s="53">
        <v>6.4</v>
      </c>
      <c r="U13" s="32">
        <v>30.4</v>
      </c>
      <c r="V13" s="51">
        <v>13.9</v>
      </c>
      <c r="W13" s="32">
        <v>24.9</v>
      </c>
      <c r="X13" s="53">
        <v>6.3</v>
      </c>
      <c r="Y13" s="31">
        <v>8.3000000000000007</v>
      </c>
      <c r="Z13" s="53">
        <v>3.6</v>
      </c>
      <c r="AA13" s="46">
        <v>1.4</v>
      </c>
      <c r="AB13" s="50" t="s">
        <v>337</v>
      </c>
      <c r="AC13" s="29">
        <v>468.8</v>
      </c>
      <c r="AD13" s="51">
        <v>43.2</v>
      </c>
    </row>
    <row r="14" spans="1:30" ht="16.5" customHeight="1" x14ac:dyDescent="0.25">
      <c r="A14" s="7"/>
      <c r="B14" s="7"/>
      <c r="C14" s="7" t="s">
        <v>301</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719</v>
      </c>
      <c r="E15" s="7"/>
      <c r="F15" s="7"/>
      <c r="G15" s="7"/>
      <c r="H15" s="7"/>
      <c r="I15" s="7"/>
      <c r="J15" s="7"/>
      <c r="K15" s="7"/>
      <c r="L15" s="9"/>
      <c r="M15" s="10"/>
      <c r="N15" s="7"/>
      <c r="O15" s="10"/>
      <c r="P15" s="7"/>
      <c r="Q15" s="10"/>
      <c r="R15" s="7"/>
      <c r="S15" s="10"/>
      <c r="T15" s="7"/>
      <c r="U15" s="10"/>
      <c r="V15" s="7"/>
      <c r="W15" s="10"/>
      <c r="X15" s="7"/>
      <c r="Y15" s="10"/>
      <c r="Z15" s="7"/>
      <c r="AA15" s="10"/>
      <c r="AB15" s="7"/>
      <c r="AC15" s="10"/>
      <c r="AD15" s="7"/>
    </row>
    <row r="16" spans="1:30" ht="16.5" customHeight="1" x14ac:dyDescent="0.25">
      <c r="A16" s="7"/>
      <c r="B16" s="7"/>
      <c r="C16" s="7"/>
      <c r="D16" s="7"/>
      <c r="E16" s="7" t="s">
        <v>334</v>
      </c>
      <c r="F16" s="7"/>
      <c r="G16" s="7"/>
      <c r="H16" s="7"/>
      <c r="I16" s="7"/>
      <c r="J16" s="7"/>
      <c r="K16" s="7"/>
      <c r="L16" s="9" t="s">
        <v>216</v>
      </c>
      <c r="M16" s="32">
        <v>47.9</v>
      </c>
      <c r="N16" s="53">
        <v>7.9</v>
      </c>
      <c r="O16" s="32">
        <v>51.6</v>
      </c>
      <c r="P16" s="53">
        <v>8.6</v>
      </c>
      <c r="Q16" s="32">
        <v>52.7</v>
      </c>
      <c r="R16" s="51">
        <v>10.7</v>
      </c>
      <c r="S16" s="32">
        <v>51.2</v>
      </c>
      <c r="T16" s="51">
        <v>10.6</v>
      </c>
      <c r="U16" s="44">
        <v>60.9</v>
      </c>
      <c r="V16" s="51">
        <v>37.1</v>
      </c>
      <c r="W16" s="30" t="s">
        <v>128</v>
      </c>
      <c r="X16" s="7"/>
      <c r="Y16" s="32">
        <v>79.5</v>
      </c>
      <c r="Z16" s="51">
        <v>24.8</v>
      </c>
      <c r="AA16" s="30" t="s">
        <v>128</v>
      </c>
      <c r="AB16" s="7"/>
      <c r="AC16" s="32">
        <v>52.7</v>
      </c>
      <c r="AD16" s="53">
        <v>5.4</v>
      </c>
    </row>
    <row r="17" spans="1:30" ht="16.5" customHeight="1" x14ac:dyDescent="0.25">
      <c r="A17" s="7"/>
      <c r="B17" s="7"/>
      <c r="C17" s="7"/>
      <c r="D17" s="7"/>
      <c r="E17" s="7" t="s">
        <v>574</v>
      </c>
      <c r="F17" s="7"/>
      <c r="G17" s="7"/>
      <c r="H17" s="7"/>
      <c r="I17" s="7"/>
      <c r="J17" s="7"/>
      <c r="K17" s="7"/>
      <c r="L17" s="9" t="s">
        <v>216</v>
      </c>
      <c r="M17" s="32">
        <v>44.3</v>
      </c>
      <c r="N17" s="51">
        <v>16.7</v>
      </c>
      <c r="O17" s="32">
        <v>30.2</v>
      </c>
      <c r="P17" s="51">
        <v>12.7</v>
      </c>
      <c r="Q17" s="32">
        <v>52</v>
      </c>
      <c r="R17" s="51">
        <v>12.9</v>
      </c>
      <c r="S17" s="32">
        <v>49.4</v>
      </c>
      <c r="T17" s="51">
        <v>13.9</v>
      </c>
      <c r="U17" s="48">
        <v>28.4</v>
      </c>
      <c r="V17" s="50" t="s">
        <v>337</v>
      </c>
      <c r="W17" s="32">
        <v>41.8</v>
      </c>
      <c r="X17" s="51">
        <v>13</v>
      </c>
      <c r="Y17" s="30" t="s">
        <v>128</v>
      </c>
      <c r="Z17" s="7"/>
      <c r="AA17" s="44">
        <v>50</v>
      </c>
      <c r="AB17" s="51">
        <v>28.8</v>
      </c>
      <c r="AC17" s="32">
        <v>42.1</v>
      </c>
      <c r="AD17" s="53">
        <v>5.7</v>
      </c>
    </row>
    <row r="18" spans="1:30" ht="16.5" customHeight="1" x14ac:dyDescent="0.25">
      <c r="A18" s="7"/>
      <c r="B18" s="7"/>
      <c r="C18" s="7"/>
      <c r="D18" s="7"/>
      <c r="E18" s="7" t="s">
        <v>499</v>
      </c>
      <c r="F18" s="7"/>
      <c r="G18" s="7"/>
      <c r="H18" s="7"/>
      <c r="I18" s="7"/>
      <c r="J18" s="7"/>
      <c r="K18" s="7"/>
      <c r="L18" s="9" t="s">
        <v>216</v>
      </c>
      <c r="M18" s="32">
        <v>47.9</v>
      </c>
      <c r="N18" s="53">
        <v>6.8</v>
      </c>
      <c r="O18" s="32">
        <v>46.8</v>
      </c>
      <c r="P18" s="53">
        <v>7.6</v>
      </c>
      <c r="Q18" s="32">
        <v>52</v>
      </c>
      <c r="R18" s="53">
        <v>8.4</v>
      </c>
      <c r="S18" s="32">
        <v>52.6</v>
      </c>
      <c r="T18" s="53">
        <v>8.6</v>
      </c>
      <c r="U18" s="32">
        <v>65.5</v>
      </c>
      <c r="V18" s="53">
        <v>9.1999999999999993</v>
      </c>
      <c r="W18" s="32">
        <v>41.8</v>
      </c>
      <c r="X18" s="51">
        <v>13</v>
      </c>
      <c r="Y18" s="32">
        <v>79.5</v>
      </c>
      <c r="Z18" s="51">
        <v>24.8</v>
      </c>
      <c r="AA18" s="44">
        <v>50</v>
      </c>
      <c r="AB18" s="51">
        <v>28.8</v>
      </c>
      <c r="AC18" s="32">
        <v>49.1</v>
      </c>
      <c r="AD18" s="53">
        <v>4</v>
      </c>
    </row>
    <row r="19" spans="1:30" ht="16.5" customHeight="1" x14ac:dyDescent="0.25">
      <c r="A19" s="7"/>
      <c r="B19" s="7" t="s">
        <v>305</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299</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719</v>
      </c>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5">
      <c r="A22" s="7"/>
      <c r="B22" s="7"/>
      <c r="C22" s="7"/>
      <c r="D22" s="7"/>
      <c r="E22" s="7" t="s">
        <v>334</v>
      </c>
      <c r="F22" s="7"/>
      <c r="G22" s="7"/>
      <c r="H22" s="7"/>
      <c r="I22" s="7"/>
      <c r="J22" s="7"/>
      <c r="K22" s="7"/>
      <c r="L22" s="9" t="s">
        <v>300</v>
      </c>
      <c r="M22" s="32">
        <v>53.7</v>
      </c>
      <c r="N22" s="53">
        <v>9.8000000000000007</v>
      </c>
      <c r="O22" s="32">
        <v>48.3</v>
      </c>
      <c r="P22" s="51">
        <v>11.8</v>
      </c>
      <c r="Q22" s="32">
        <v>34.1</v>
      </c>
      <c r="R22" s="53">
        <v>7.6</v>
      </c>
      <c r="S22" s="32">
        <v>11.1</v>
      </c>
      <c r="T22" s="53">
        <v>3.6</v>
      </c>
      <c r="U22" s="32">
        <v>16.399999999999999</v>
      </c>
      <c r="V22" s="53">
        <v>4.0999999999999996</v>
      </c>
      <c r="W22" s="30" t="s">
        <v>128</v>
      </c>
      <c r="X22" s="7"/>
      <c r="Y22" s="31">
        <v>4</v>
      </c>
      <c r="Z22" s="53">
        <v>1.1000000000000001</v>
      </c>
      <c r="AA22" s="30" t="s">
        <v>128</v>
      </c>
      <c r="AB22" s="7"/>
      <c r="AC22" s="29">
        <v>166.9</v>
      </c>
      <c r="AD22" s="51">
        <v>15.7</v>
      </c>
    </row>
    <row r="23" spans="1:30" ht="16.5" customHeight="1" x14ac:dyDescent="0.25">
      <c r="A23" s="7"/>
      <c r="B23" s="7"/>
      <c r="C23" s="7"/>
      <c r="D23" s="7"/>
      <c r="E23" s="7" t="s">
        <v>574</v>
      </c>
      <c r="F23" s="7"/>
      <c r="G23" s="7"/>
      <c r="H23" s="7"/>
      <c r="I23" s="7"/>
      <c r="J23" s="7"/>
      <c r="K23" s="7"/>
      <c r="L23" s="9" t="s">
        <v>300</v>
      </c>
      <c r="M23" s="32">
        <v>15.8</v>
      </c>
      <c r="N23" s="53">
        <v>6.1</v>
      </c>
      <c r="O23" s="32">
        <v>19.5</v>
      </c>
      <c r="P23" s="53">
        <v>7.9</v>
      </c>
      <c r="Q23" s="32">
        <v>19.2</v>
      </c>
      <c r="R23" s="53">
        <v>7</v>
      </c>
      <c r="S23" s="47">
        <v>4.4000000000000004</v>
      </c>
      <c r="T23" s="53">
        <v>2.7</v>
      </c>
      <c r="U23" s="47">
        <v>5.2</v>
      </c>
      <c r="V23" s="53">
        <v>2.7</v>
      </c>
      <c r="W23" s="31">
        <v>7.1</v>
      </c>
      <c r="X23" s="53">
        <v>1.9</v>
      </c>
      <c r="Y23" s="31" t="s">
        <v>110</v>
      </c>
      <c r="Z23" s="7"/>
      <c r="AA23" s="46">
        <v>0.4</v>
      </c>
      <c r="AB23" s="50" t="s">
        <v>337</v>
      </c>
      <c r="AC23" s="32">
        <v>73</v>
      </c>
      <c r="AD23" s="51">
        <v>12.8</v>
      </c>
    </row>
    <row r="24" spans="1:30" ht="16.5" customHeight="1" x14ac:dyDescent="0.25">
      <c r="A24" s="7"/>
      <c r="B24" s="7"/>
      <c r="C24" s="7"/>
      <c r="D24" s="7"/>
      <c r="E24" s="7" t="s">
        <v>499</v>
      </c>
      <c r="F24" s="7"/>
      <c r="G24" s="7"/>
      <c r="H24" s="7"/>
      <c r="I24" s="7"/>
      <c r="J24" s="7"/>
      <c r="K24" s="7"/>
      <c r="L24" s="9" t="s">
        <v>300</v>
      </c>
      <c r="M24" s="32">
        <v>66.5</v>
      </c>
      <c r="N24" s="51">
        <v>11.3</v>
      </c>
      <c r="O24" s="32">
        <v>67.400000000000006</v>
      </c>
      <c r="P24" s="51">
        <v>13.7</v>
      </c>
      <c r="Q24" s="32">
        <v>52.4</v>
      </c>
      <c r="R24" s="51">
        <v>10</v>
      </c>
      <c r="S24" s="32">
        <v>16.100000000000001</v>
      </c>
      <c r="T24" s="53">
        <v>4.5</v>
      </c>
      <c r="U24" s="32">
        <v>22.1</v>
      </c>
      <c r="V24" s="53">
        <v>4.3</v>
      </c>
      <c r="W24" s="31">
        <v>7.1</v>
      </c>
      <c r="X24" s="53">
        <v>1.9</v>
      </c>
      <c r="Y24" s="31">
        <v>4</v>
      </c>
      <c r="Z24" s="53">
        <v>1.1000000000000001</v>
      </c>
      <c r="AA24" s="46">
        <v>0.4</v>
      </c>
      <c r="AB24" s="50" t="s">
        <v>337</v>
      </c>
      <c r="AC24" s="29">
        <v>239.3</v>
      </c>
      <c r="AD24" s="51">
        <v>20.2</v>
      </c>
    </row>
    <row r="25" spans="1:30" ht="16.5" customHeight="1" x14ac:dyDescent="0.25">
      <c r="A25" s="7"/>
      <c r="B25" s="7"/>
      <c r="C25" s="7"/>
      <c r="D25" s="7" t="s">
        <v>720</v>
      </c>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c r="D26" s="7"/>
      <c r="E26" s="7" t="s">
        <v>334</v>
      </c>
      <c r="F26" s="7"/>
      <c r="G26" s="7"/>
      <c r="H26" s="7"/>
      <c r="I26" s="7"/>
      <c r="J26" s="7"/>
      <c r="K26" s="7"/>
      <c r="L26" s="9" t="s">
        <v>300</v>
      </c>
      <c r="M26" s="29">
        <v>105.3</v>
      </c>
      <c r="N26" s="51">
        <v>13.7</v>
      </c>
      <c r="O26" s="32">
        <v>96.8</v>
      </c>
      <c r="P26" s="51">
        <v>14.9</v>
      </c>
      <c r="Q26" s="32">
        <v>57.8</v>
      </c>
      <c r="R26" s="51">
        <v>10</v>
      </c>
      <c r="S26" s="32">
        <v>24.3</v>
      </c>
      <c r="T26" s="53">
        <v>5.7</v>
      </c>
      <c r="U26" s="32">
        <v>30.6</v>
      </c>
      <c r="V26" s="53">
        <v>5.2</v>
      </c>
      <c r="W26" s="30" t="s">
        <v>128</v>
      </c>
      <c r="X26" s="7"/>
      <c r="Y26" s="31">
        <v>7.2</v>
      </c>
      <c r="Z26" s="53">
        <v>1.5</v>
      </c>
      <c r="AA26" s="30" t="s">
        <v>128</v>
      </c>
      <c r="AB26" s="7"/>
      <c r="AC26" s="29">
        <v>323.2</v>
      </c>
      <c r="AD26" s="51">
        <v>20.3</v>
      </c>
    </row>
    <row r="27" spans="1:30" ht="16.5" customHeight="1" x14ac:dyDescent="0.25">
      <c r="A27" s="7"/>
      <c r="B27" s="7"/>
      <c r="C27" s="7"/>
      <c r="D27" s="7"/>
      <c r="E27" s="7" t="s">
        <v>574</v>
      </c>
      <c r="F27" s="7"/>
      <c r="G27" s="7"/>
      <c r="H27" s="7"/>
      <c r="I27" s="7"/>
      <c r="J27" s="7"/>
      <c r="K27" s="7"/>
      <c r="L27" s="9" t="s">
        <v>300</v>
      </c>
      <c r="M27" s="32">
        <v>42.1</v>
      </c>
      <c r="N27" s="51">
        <v>10.1</v>
      </c>
      <c r="O27" s="32">
        <v>42.5</v>
      </c>
      <c r="P27" s="51">
        <v>10.3</v>
      </c>
      <c r="Q27" s="32">
        <v>40.4</v>
      </c>
      <c r="R27" s="53">
        <v>9</v>
      </c>
      <c r="S27" s="32">
        <v>10.7</v>
      </c>
      <c r="T27" s="53">
        <v>3.6</v>
      </c>
      <c r="U27" s="32">
        <v>11.8</v>
      </c>
      <c r="V27" s="53">
        <v>3.3</v>
      </c>
      <c r="W27" s="32">
        <v>14.7</v>
      </c>
      <c r="X27" s="53">
        <v>3.3</v>
      </c>
      <c r="Y27" s="31" t="s">
        <v>110</v>
      </c>
      <c r="Z27" s="7"/>
      <c r="AA27" s="47">
        <v>1.6</v>
      </c>
      <c r="AB27" s="53">
        <v>0.8</v>
      </c>
      <c r="AC27" s="29">
        <v>163.5</v>
      </c>
      <c r="AD27" s="51">
        <v>17.5</v>
      </c>
    </row>
    <row r="28" spans="1:30" ht="16.5" customHeight="1" x14ac:dyDescent="0.25">
      <c r="A28" s="7"/>
      <c r="B28" s="7"/>
      <c r="C28" s="7"/>
      <c r="D28" s="7"/>
      <c r="E28" s="7" t="s">
        <v>499</v>
      </c>
      <c r="F28" s="7"/>
      <c r="G28" s="7"/>
      <c r="H28" s="7"/>
      <c r="I28" s="7"/>
      <c r="J28" s="7"/>
      <c r="K28" s="7"/>
      <c r="L28" s="9" t="s">
        <v>300</v>
      </c>
      <c r="M28" s="29">
        <v>145.9</v>
      </c>
      <c r="N28" s="51">
        <v>16.600000000000001</v>
      </c>
      <c r="O28" s="29">
        <v>139.30000000000001</v>
      </c>
      <c r="P28" s="51">
        <v>19.100000000000001</v>
      </c>
      <c r="Q28" s="32">
        <v>99</v>
      </c>
      <c r="R28" s="51">
        <v>13.1</v>
      </c>
      <c r="S28" s="32">
        <v>34.700000000000003</v>
      </c>
      <c r="T28" s="53">
        <v>7.1</v>
      </c>
      <c r="U28" s="32">
        <v>42.1</v>
      </c>
      <c r="V28" s="53">
        <v>5.9</v>
      </c>
      <c r="W28" s="32">
        <v>14.7</v>
      </c>
      <c r="X28" s="53">
        <v>3.3</v>
      </c>
      <c r="Y28" s="31">
        <v>7.2</v>
      </c>
      <c r="Z28" s="53">
        <v>1.5</v>
      </c>
      <c r="AA28" s="47">
        <v>1.6</v>
      </c>
      <c r="AB28" s="53">
        <v>0.8</v>
      </c>
      <c r="AC28" s="29">
        <v>486.3</v>
      </c>
      <c r="AD28" s="51">
        <v>26.2</v>
      </c>
    </row>
    <row r="29" spans="1:30" ht="16.5" customHeight="1" x14ac:dyDescent="0.25">
      <c r="A29" s="7"/>
      <c r="B29" s="7"/>
      <c r="C29" s="7" t="s">
        <v>301</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719</v>
      </c>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5">
      <c r="A31" s="7"/>
      <c r="B31" s="7"/>
      <c r="C31" s="7"/>
      <c r="D31" s="7"/>
      <c r="E31" s="7" t="s">
        <v>334</v>
      </c>
      <c r="F31" s="7"/>
      <c r="G31" s="7"/>
      <c r="H31" s="7"/>
      <c r="I31" s="7"/>
      <c r="J31" s="7"/>
      <c r="K31" s="7"/>
      <c r="L31" s="9" t="s">
        <v>216</v>
      </c>
      <c r="M31" s="32">
        <v>51</v>
      </c>
      <c r="N31" s="53">
        <v>6.5</v>
      </c>
      <c r="O31" s="32">
        <v>49.9</v>
      </c>
      <c r="P31" s="53">
        <v>9.4</v>
      </c>
      <c r="Q31" s="32">
        <v>59</v>
      </c>
      <c r="R31" s="53">
        <v>8.1</v>
      </c>
      <c r="S31" s="32">
        <v>45.6</v>
      </c>
      <c r="T31" s="51">
        <v>10</v>
      </c>
      <c r="U31" s="32">
        <v>53.8</v>
      </c>
      <c r="V31" s="51">
        <v>10</v>
      </c>
      <c r="W31" s="30" t="s">
        <v>128</v>
      </c>
      <c r="X31" s="7"/>
      <c r="Y31" s="32">
        <v>55.9</v>
      </c>
      <c r="Z31" s="53">
        <v>8.6999999999999993</v>
      </c>
      <c r="AA31" s="30" t="s">
        <v>128</v>
      </c>
      <c r="AB31" s="7"/>
      <c r="AC31" s="32">
        <v>51.7</v>
      </c>
      <c r="AD31" s="53">
        <v>3.6</v>
      </c>
    </row>
    <row r="32" spans="1:30" ht="16.5" customHeight="1" x14ac:dyDescent="0.25">
      <c r="A32" s="7"/>
      <c r="B32" s="7"/>
      <c r="C32" s="7"/>
      <c r="D32" s="7"/>
      <c r="E32" s="7" t="s">
        <v>574</v>
      </c>
      <c r="F32" s="7"/>
      <c r="G32" s="7"/>
      <c r="H32" s="7"/>
      <c r="I32" s="7"/>
      <c r="J32" s="7"/>
      <c r="K32" s="7"/>
      <c r="L32" s="9" t="s">
        <v>216</v>
      </c>
      <c r="M32" s="32">
        <v>37.6</v>
      </c>
      <c r="N32" s="51">
        <v>11.3</v>
      </c>
      <c r="O32" s="32">
        <v>45.8</v>
      </c>
      <c r="P32" s="51">
        <v>14.9</v>
      </c>
      <c r="Q32" s="32">
        <v>47.4</v>
      </c>
      <c r="R32" s="51">
        <v>13.7</v>
      </c>
      <c r="S32" s="44">
        <v>41.5</v>
      </c>
      <c r="T32" s="51">
        <v>21.1</v>
      </c>
      <c r="U32" s="32">
        <v>43.9</v>
      </c>
      <c r="V32" s="51">
        <v>19.2</v>
      </c>
      <c r="W32" s="32">
        <v>48.5</v>
      </c>
      <c r="X32" s="53">
        <v>7.3</v>
      </c>
      <c r="Y32" s="31" t="s">
        <v>110</v>
      </c>
      <c r="Z32" s="7"/>
      <c r="AA32" s="44">
        <v>26.5</v>
      </c>
      <c r="AB32" s="51">
        <v>22.6</v>
      </c>
      <c r="AC32" s="32">
        <v>44.6</v>
      </c>
      <c r="AD32" s="53">
        <v>6.2</v>
      </c>
    </row>
    <row r="33" spans="1:30" ht="16.5" customHeight="1" x14ac:dyDescent="0.25">
      <c r="A33" s="7"/>
      <c r="B33" s="7"/>
      <c r="C33" s="7"/>
      <c r="D33" s="7"/>
      <c r="E33" s="7" t="s">
        <v>499</v>
      </c>
      <c r="F33" s="7"/>
      <c r="G33" s="7"/>
      <c r="H33" s="7"/>
      <c r="I33" s="7"/>
      <c r="J33" s="7"/>
      <c r="K33" s="7"/>
      <c r="L33" s="9" t="s">
        <v>216</v>
      </c>
      <c r="M33" s="32">
        <v>45.6</v>
      </c>
      <c r="N33" s="53">
        <v>5.8</v>
      </c>
      <c r="O33" s="32">
        <v>48.4</v>
      </c>
      <c r="P33" s="53">
        <v>7.2</v>
      </c>
      <c r="Q33" s="32">
        <v>52.9</v>
      </c>
      <c r="R33" s="53">
        <v>7.3</v>
      </c>
      <c r="S33" s="32">
        <v>46.3</v>
      </c>
      <c r="T33" s="53">
        <v>9.1</v>
      </c>
      <c r="U33" s="32">
        <v>52.5</v>
      </c>
      <c r="V33" s="53">
        <v>7</v>
      </c>
      <c r="W33" s="32">
        <v>48.5</v>
      </c>
      <c r="X33" s="53">
        <v>7.3</v>
      </c>
      <c r="Y33" s="32">
        <v>55.9</v>
      </c>
      <c r="Z33" s="53">
        <v>8.6999999999999993</v>
      </c>
      <c r="AA33" s="44">
        <v>26.5</v>
      </c>
      <c r="AB33" s="51">
        <v>22.6</v>
      </c>
      <c r="AC33" s="32">
        <v>49.2</v>
      </c>
      <c r="AD33" s="53">
        <v>3.2</v>
      </c>
    </row>
    <row r="34" spans="1:30" ht="16.5" customHeight="1" x14ac:dyDescent="0.25">
      <c r="A34" s="7"/>
      <c r="B34" s="7" t="s">
        <v>427</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299</v>
      </c>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c r="C36" s="7"/>
      <c r="D36" s="7" t="s">
        <v>719</v>
      </c>
      <c r="E36" s="7"/>
      <c r="F36" s="7"/>
      <c r="G36" s="7"/>
      <c r="H36" s="7"/>
      <c r="I36" s="7"/>
      <c r="J36" s="7"/>
      <c r="K36" s="7"/>
      <c r="L36" s="9"/>
      <c r="M36" s="10"/>
      <c r="N36" s="7"/>
      <c r="O36" s="10"/>
      <c r="P36" s="7"/>
      <c r="Q36" s="10"/>
      <c r="R36" s="7"/>
      <c r="S36" s="10"/>
      <c r="T36" s="7"/>
      <c r="U36" s="10"/>
      <c r="V36" s="7"/>
      <c r="W36" s="10"/>
      <c r="X36" s="7"/>
      <c r="Y36" s="10"/>
      <c r="Z36" s="7"/>
      <c r="AA36" s="10"/>
      <c r="AB36" s="7"/>
      <c r="AC36" s="10"/>
      <c r="AD36" s="7"/>
    </row>
    <row r="37" spans="1:30" ht="16.5" customHeight="1" x14ac:dyDescent="0.25">
      <c r="A37" s="7"/>
      <c r="B37" s="7"/>
      <c r="C37" s="7"/>
      <c r="D37" s="7"/>
      <c r="E37" s="7" t="s">
        <v>334</v>
      </c>
      <c r="F37" s="7"/>
      <c r="G37" s="7"/>
      <c r="H37" s="7"/>
      <c r="I37" s="7"/>
      <c r="J37" s="7"/>
      <c r="K37" s="7"/>
      <c r="L37" s="9" t="s">
        <v>300</v>
      </c>
      <c r="M37" s="32">
        <v>53.9</v>
      </c>
      <c r="N37" s="51">
        <v>10.199999999999999</v>
      </c>
      <c r="O37" s="32">
        <v>49.2</v>
      </c>
      <c r="P37" s="53">
        <v>8.1999999999999993</v>
      </c>
      <c r="Q37" s="32">
        <v>26.2</v>
      </c>
      <c r="R37" s="53">
        <v>6.2</v>
      </c>
      <c r="S37" s="32">
        <v>13</v>
      </c>
      <c r="T37" s="53">
        <v>4</v>
      </c>
      <c r="U37" s="32">
        <v>17</v>
      </c>
      <c r="V37" s="53">
        <v>4.4000000000000004</v>
      </c>
      <c r="W37" s="30" t="s">
        <v>128</v>
      </c>
      <c r="X37" s="7"/>
      <c r="Y37" s="31">
        <v>4.8</v>
      </c>
      <c r="Z37" s="53">
        <v>1.5</v>
      </c>
      <c r="AA37" s="30" t="s">
        <v>128</v>
      </c>
      <c r="AB37" s="7"/>
      <c r="AC37" s="29">
        <v>162.4</v>
      </c>
      <c r="AD37" s="51">
        <v>17.3</v>
      </c>
    </row>
    <row r="38" spans="1:30" ht="16.5" customHeight="1" x14ac:dyDescent="0.25">
      <c r="A38" s="7"/>
      <c r="B38" s="7"/>
      <c r="C38" s="7"/>
      <c r="D38" s="7"/>
      <c r="E38" s="7" t="s">
        <v>574</v>
      </c>
      <c r="F38" s="7"/>
      <c r="G38" s="7"/>
      <c r="H38" s="7"/>
      <c r="I38" s="7"/>
      <c r="J38" s="7"/>
      <c r="K38" s="7"/>
      <c r="L38" s="9" t="s">
        <v>300</v>
      </c>
      <c r="M38" s="32">
        <v>22.6</v>
      </c>
      <c r="N38" s="53">
        <v>8.5</v>
      </c>
      <c r="O38" s="32">
        <v>20.9</v>
      </c>
      <c r="P38" s="53">
        <v>6.5</v>
      </c>
      <c r="Q38" s="32">
        <v>15.8</v>
      </c>
      <c r="R38" s="53">
        <v>5.6</v>
      </c>
      <c r="S38" s="31">
        <v>6.8</v>
      </c>
      <c r="T38" s="53">
        <v>3.2</v>
      </c>
      <c r="U38" s="31">
        <v>9</v>
      </c>
      <c r="V38" s="53">
        <v>2.8</v>
      </c>
      <c r="W38" s="31">
        <v>7.9</v>
      </c>
      <c r="X38" s="53">
        <v>2.2000000000000002</v>
      </c>
      <c r="Y38" s="30" t="s">
        <v>128</v>
      </c>
      <c r="Z38" s="7"/>
      <c r="AA38" s="31">
        <v>1.1000000000000001</v>
      </c>
      <c r="AB38" s="53">
        <v>0.5</v>
      </c>
      <c r="AC38" s="32">
        <v>80.599999999999994</v>
      </c>
      <c r="AD38" s="51">
        <v>12.5</v>
      </c>
    </row>
    <row r="39" spans="1:30" ht="16.5" customHeight="1" x14ac:dyDescent="0.25">
      <c r="A39" s="7"/>
      <c r="B39" s="7"/>
      <c r="C39" s="7"/>
      <c r="D39" s="7"/>
      <c r="E39" s="7" t="s">
        <v>499</v>
      </c>
      <c r="F39" s="7"/>
      <c r="G39" s="7"/>
      <c r="H39" s="7"/>
      <c r="I39" s="7"/>
      <c r="J39" s="7"/>
      <c r="K39" s="7"/>
      <c r="L39" s="9" t="s">
        <v>300</v>
      </c>
      <c r="M39" s="32">
        <v>74.2</v>
      </c>
      <c r="N39" s="51">
        <v>13</v>
      </c>
      <c r="O39" s="32">
        <v>70.099999999999994</v>
      </c>
      <c r="P39" s="53">
        <v>7.7</v>
      </c>
      <c r="Q39" s="32">
        <v>40.299999999999997</v>
      </c>
      <c r="R39" s="53">
        <v>8.1</v>
      </c>
      <c r="S39" s="32">
        <v>18</v>
      </c>
      <c r="T39" s="53">
        <v>5.2</v>
      </c>
      <c r="U39" s="32">
        <v>26.2</v>
      </c>
      <c r="V39" s="53">
        <v>5</v>
      </c>
      <c r="W39" s="31">
        <v>7.9</v>
      </c>
      <c r="X39" s="53">
        <v>2.2000000000000002</v>
      </c>
      <c r="Y39" s="31">
        <v>4.8</v>
      </c>
      <c r="Z39" s="53">
        <v>1.5</v>
      </c>
      <c r="AA39" s="31">
        <v>1.1000000000000001</v>
      </c>
      <c r="AB39" s="53">
        <v>0.5</v>
      </c>
      <c r="AC39" s="29">
        <v>243.2</v>
      </c>
      <c r="AD39" s="51">
        <v>20.399999999999999</v>
      </c>
    </row>
    <row r="40" spans="1:30" ht="16.5" customHeight="1" x14ac:dyDescent="0.25">
      <c r="A40" s="7"/>
      <c r="B40" s="7"/>
      <c r="C40" s="7"/>
      <c r="D40" s="7" t="s">
        <v>720</v>
      </c>
      <c r="E40" s="7"/>
      <c r="F40" s="7"/>
      <c r="G40" s="7"/>
      <c r="H40" s="7"/>
      <c r="I40" s="7"/>
      <c r="J40" s="7"/>
      <c r="K40" s="7"/>
      <c r="L40" s="9"/>
      <c r="M40" s="10"/>
      <c r="N40" s="7"/>
      <c r="O40" s="10"/>
      <c r="P40" s="7"/>
      <c r="Q40" s="10"/>
      <c r="R40" s="7"/>
      <c r="S40" s="10"/>
      <c r="T40" s="7"/>
      <c r="U40" s="10"/>
      <c r="V40" s="7"/>
      <c r="W40" s="10"/>
      <c r="X40" s="7"/>
      <c r="Y40" s="10"/>
      <c r="Z40" s="7"/>
      <c r="AA40" s="10"/>
      <c r="AB40" s="7"/>
      <c r="AC40" s="10"/>
      <c r="AD40" s="7"/>
    </row>
    <row r="41" spans="1:30" ht="16.5" customHeight="1" x14ac:dyDescent="0.25">
      <c r="A41" s="7"/>
      <c r="B41" s="7"/>
      <c r="C41" s="7"/>
      <c r="D41" s="7"/>
      <c r="E41" s="7" t="s">
        <v>334</v>
      </c>
      <c r="F41" s="7"/>
      <c r="G41" s="7"/>
      <c r="H41" s="7"/>
      <c r="I41" s="7"/>
      <c r="J41" s="7"/>
      <c r="K41" s="7"/>
      <c r="L41" s="9" t="s">
        <v>300</v>
      </c>
      <c r="M41" s="32">
        <v>96.7</v>
      </c>
      <c r="N41" s="51">
        <v>14.9</v>
      </c>
      <c r="O41" s="29">
        <v>105.2</v>
      </c>
      <c r="P41" s="51">
        <v>13.8</v>
      </c>
      <c r="Q41" s="32">
        <v>59.7</v>
      </c>
      <c r="R41" s="51">
        <v>11.1</v>
      </c>
      <c r="S41" s="32">
        <v>30.5</v>
      </c>
      <c r="T41" s="53">
        <v>6.2</v>
      </c>
      <c r="U41" s="32">
        <v>32.9</v>
      </c>
      <c r="V41" s="53">
        <v>5.7</v>
      </c>
      <c r="W41" s="30" t="s">
        <v>128</v>
      </c>
      <c r="X41" s="7"/>
      <c r="Y41" s="31">
        <v>9</v>
      </c>
      <c r="Z41" s="53">
        <v>2</v>
      </c>
      <c r="AA41" s="30" t="s">
        <v>128</v>
      </c>
      <c r="AB41" s="7"/>
      <c r="AC41" s="29">
        <v>334.8</v>
      </c>
      <c r="AD41" s="51">
        <v>27.7</v>
      </c>
    </row>
    <row r="42" spans="1:30" ht="16.5" customHeight="1" x14ac:dyDescent="0.25">
      <c r="A42" s="7"/>
      <c r="B42" s="7"/>
      <c r="C42" s="7"/>
      <c r="D42" s="7"/>
      <c r="E42" s="7" t="s">
        <v>574</v>
      </c>
      <c r="F42" s="7"/>
      <c r="G42" s="7"/>
      <c r="H42" s="7"/>
      <c r="I42" s="7"/>
      <c r="J42" s="7"/>
      <c r="K42" s="7"/>
      <c r="L42" s="9" t="s">
        <v>300</v>
      </c>
      <c r="M42" s="32">
        <v>45.4</v>
      </c>
      <c r="N42" s="51">
        <v>13.8</v>
      </c>
      <c r="O42" s="32">
        <v>46.7</v>
      </c>
      <c r="P42" s="51">
        <v>10.5</v>
      </c>
      <c r="Q42" s="32">
        <v>31.9</v>
      </c>
      <c r="R42" s="53">
        <v>7.7</v>
      </c>
      <c r="S42" s="32">
        <v>11.1</v>
      </c>
      <c r="T42" s="53">
        <v>3.8</v>
      </c>
      <c r="U42" s="32">
        <v>17.899999999999999</v>
      </c>
      <c r="V42" s="53">
        <v>4.7</v>
      </c>
      <c r="W42" s="32">
        <v>15.9</v>
      </c>
      <c r="X42" s="53">
        <v>3.2</v>
      </c>
      <c r="Y42" s="30" t="s">
        <v>128</v>
      </c>
      <c r="Z42" s="7"/>
      <c r="AA42" s="31">
        <v>2</v>
      </c>
      <c r="AB42" s="53">
        <v>0.6</v>
      </c>
      <c r="AC42" s="29">
        <v>170.8</v>
      </c>
      <c r="AD42" s="51">
        <v>19.600000000000001</v>
      </c>
    </row>
    <row r="43" spans="1:30" ht="16.5" customHeight="1" x14ac:dyDescent="0.25">
      <c r="A43" s="7"/>
      <c r="B43" s="7"/>
      <c r="C43" s="7"/>
      <c r="D43" s="7"/>
      <c r="E43" s="7" t="s">
        <v>499</v>
      </c>
      <c r="F43" s="7"/>
      <c r="G43" s="7"/>
      <c r="H43" s="7"/>
      <c r="I43" s="7"/>
      <c r="J43" s="7"/>
      <c r="K43" s="7"/>
      <c r="L43" s="9" t="s">
        <v>300</v>
      </c>
      <c r="M43" s="29">
        <v>144.80000000000001</v>
      </c>
      <c r="N43" s="51">
        <v>19</v>
      </c>
      <c r="O43" s="29">
        <v>151.80000000000001</v>
      </c>
      <c r="P43" s="51">
        <v>16.2</v>
      </c>
      <c r="Q43" s="32">
        <v>88.9</v>
      </c>
      <c r="R43" s="51">
        <v>13.9</v>
      </c>
      <c r="S43" s="32">
        <v>41.3</v>
      </c>
      <c r="T43" s="53">
        <v>6.3</v>
      </c>
      <c r="U43" s="32">
        <v>52.1</v>
      </c>
      <c r="V43" s="53">
        <v>7.4</v>
      </c>
      <c r="W43" s="32">
        <v>15.9</v>
      </c>
      <c r="X43" s="53">
        <v>3.2</v>
      </c>
      <c r="Y43" s="31">
        <v>9</v>
      </c>
      <c r="Z43" s="53">
        <v>2</v>
      </c>
      <c r="AA43" s="31">
        <v>2</v>
      </c>
      <c r="AB43" s="53">
        <v>0.6</v>
      </c>
      <c r="AC43" s="29">
        <v>505.6</v>
      </c>
      <c r="AD43" s="51">
        <v>35.9</v>
      </c>
    </row>
    <row r="44" spans="1:30" ht="16.5" customHeight="1" x14ac:dyDescent="0.25">
      <c r="A44" s="7"/>
      <c r="B44" s="7"/>
      <c r="C44" s="7" t="s">
        <v>301</v>
      </c>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c r="C45" s="7"/>
      <c r="D45" s="7" t="s">
        <v>719</v>
      </c>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c r="C46" s="7"/>
      <c r="D46" s="7"/>
      <c r="E46" s="7" t="s">
        <v>334</v>
      </c>
      <c r="F46" s="7"/>
      <c r="G46" s="7"/>
      <c r="H46" s="7"/>
      <c r="I46" s="7"/>
      <c r="J46" s="7"/>
      <c r="K46" s="7"/>
      <c r="L46" s="9" t="s">
        <v>216</v>
      </c>
      <c r="M46" s="32">
        <v>55.7</v>
      </c>
      <c r="N46" s="53">
        <v>6.4</v>
      </c>
      <c r="O46" s="32">
        <v>46.8</v>
      </c>
      <c r="P46" s="53">
        <v>5</v>
      </c>
      <c r="Q46" s="32">
        <v>43.9</v>
      </c>
      <c r="R46" s="53">
        <v>6.3</v>
      </c>
      <c r="S46" s="32">
        <v>42.6</v>
      </c>
      <c r="T46" s="51">
        <v>10.4</v>
      </c>
      <c r="U46" s="32">
        <v>51.7</v>
      </c>
      <c r="V46" s="53">
        <v>9.6</v>
      </c>
      <c r="W46" s="30" t="s">
        <v>128</v>
      </c>
      <c r="X46" s="7"/>
      <c r="Y46" s="32">
        <v>53.3</v>
      </c>
      <c r="Z46" s="51">
        <v>12.6</v>
      </c>
      <c r="AA46" s="30" t="s">
        <v>128</v>
      </c>
      <c r="AB46" s="7"/>
      <c r="AC46" s="32">
        <v>48.5</v>
      </c>
      <c r="AD46" s="53">
        <v>3.3</v>
      </c>
    </row>
    <row r="47" spans="1:30" ht="16.5" customHeight="1" x14ac:dyDescent="0.25">
      <c r="A47" s="7"/>
      <c r="B47" s="7"/>
      <c r="C47" s="7"/>
      <c r="D47" s="7"/>
      <c r="E47" s="7" t="s">
        <v>574</v>
      </c>
      <c r="F47" s="7"/>
      <c r="G47" s="7"/>
      <c r="H47" s="7"/>
      <c r="I47" s="7"/>
      <c r="J47" s="7"/>
      <c r="K47" s="7"/>
      <c r="L47" s="9" t="s">
        <v>216</v>
      </c>
      <c r="M47" s="32">
        <v>49.8</v>
      </c>
      <c r="N47" s="51">
        <v>10.9</v>
      </c>
      <c r="O47" s="32">
        <v>44.8</v>
      </c>
      <c r="P47" s="53">
        <v>9.5</v>
      </c>
      <c r="Q47" s="32">
        <v>49.5</v>
      </c>
      <c r="R47" s="51">
        <v>13.7</v>
      </c>
      <c r="S47" s="32">
        <v>61.3</v>
      </c>
      <c r="T47" s="51">
        <v>21.7</v>
      </c>
      <c r="U47" s="32">
        <v>50.3</v>
      </c>
      <c r="V47" s="51">
        <v>10.1</v>
      </c>
      <c r="W47" s="32">
        <v>49.7</v>
      </c>
      <c r="X47" s="51">
        <v>10.1</v>
      </c>
      <c r="Y47" s="30" t="s">
        <v>128</v>
      </c>
      <c r="Z47" s="7"/>
      <c r="AA47" s="32">
        <v>55</v>
      </c>
      <c r="AB47" s="51">
        <v>20.9</v>
      </c>
      <c r="AC47" s="32">
        <v>47.2</v>
      </c>
      <c r="AD47" s="53">
        <v>4.8</v>
      </c>
    </row>
    <row r="48" spans="1:30" ht="16.5" customHeight="1" x14ac:dyDescent="0.25">
      <c r="A48" s="14"/>
      <c r="B48" s="14"/>
      <c r="C48" s="14"/>
      <c r="D48" s="14"/>
      <c r="E48" s="14" t="s">
        <v>499</v>
      </c>
      <c r="F48" s="14"/>
      <c r="G48" s="14"/>
      <c r="H48" s="14"/>
      <c r="I48" s="14"/>
      <c r="J48" s="14"/>
      <c r="K48" s="14"/>
      <c r="L48" s="15" t="s">
        <v>216</v>
      </c>
      <c r="M48" s="33">
        <v>51.2</v>
      </c>
      <c r="N48" s="54">
        <v>5.9</v>
      </c>
      <c r="O48" s="33">
        <v>46.2</v>
      </c>
      <c r="P48" s="54">
        <v>1.4</v>
      </c>
      <c r="Q48" s="33">
        <v>45.3</v>
      </c>
      <c r="R48" s="54">
        <v>5.6</v>
      </c>
      <c r="S48" s="33">
        <v>43.6</v>
      </c>
      <c r="T48" s="52">
        <v>10.7</v>
      </c>
      <c r="U48" s="33">
        <v>50.3</v>
      </c>
      <c r="V48" s="54">
        <v>6.6</v>
      </c>
      <c r="W48" s="33">
        <v>49.7</v>
      </c>
      <c r="X48" s="52">
        <v>10.1</v>
      </c>
      <c r="Y48" s="33">
        <v>53.3</v>
      </c>
      <c r="Z48" s="52">
        <v>12.6</v>
      </c>
      <c r="AA48" s="33">
        <v>55</v>
      </c>
      <c r="AB48" s="52">
        <v>20.9</v>
      </c>
      <c r="AC48" s="33">
        <v>48.1</v>
      </c>
      <c r="AD48" s="54">
        <v>2.1</v>
      </c>
    </row>
    <row r="49" spans="1:30" ht="4.5" customHeight="1" x14ac:dyDescent="0.25">
      <c r="A49" s="27"/>
      <c r="B49" s="27"/>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6.5" customHeight="1" x14ac:dyDescent="0.25">
      <c r="A50" s="27"/>
      <c r="B50" s="27"/>
      <c r="C50" s="67" t="s">
        <v>340</v>
      </c>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ht="4.5" customHeight="1" x14ac:dyDescent="0.25">
      <c r="A51" s="27"/>
      <c r="B51" s="27"/>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6.5" customHeight="1" x14ac:dyDescent="0.25">
      <c r="A52" s="55"/>
      <c r="B52" s="55"/>
      <c r="C52" s="67" t="s">
        <v>456</v>
      </c>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ht="16.5" customHeight="1" x14ac:dyDescent="0.25">
      <c r="A53" s="55"/>
      <c r="B53" s="55"/>
      <c r="C53" s="67" t="s">
        <v>457</v>
      </c>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ht="4.5" customHeight="1" x14ac:dyDescent="0.25">
      <c r="A54" s="27"/>
      <c r="B54" s="27"/>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6.5" customHeight="1" x14ac:dyDescent="0.25">
      <c r="A55" s="27" t="s">
        <v>139</v>
      </c>
      <c r="B55" s="27"/>
      <c r="C55" s="67" t="s">
        <v>458</v>
      </c>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ht="16.5" customHeight="1" x14ac:dyDescent="0.25">
      <c r="A56" s="27" t="s">
        <v>141</v>
      </c>
      <c r="B56" s="27"/>
      <c r="C56" s="67" t="s">
        <v>567</v>
      </c>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ht="16.5" customHeight="1" x14ac:dyDescent="0.25">
      <c r="A57" s="27" t="s">
        <v>144</v>
      </c>
      <c r="B57" s="27"/>
      <c r="C57" s="67" t="s">
        <v>721</v>
      </c>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row r="58" spans="1:30" ht="29.4" customHeight="1" x14ac:dyDescent="0.25">
      <c r="A58" s="27" t="s">
        <v>146</v>
      </c>
      <c r="B58" s="27"/>
      <c r="C58" s="67" t="s">
        <v>307</v>
      </c>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row>
    <row r="59" spans="1:30" ht="16.5" customHeight="1" x14ac:dyDescent="0.25">
      <c r="A59" s="27" t="s">
        <v>150</v>
      </c>
      <c r="B59" s="27"/>
      <c r="C59" s="67" t="s">
        <v>308</v>
      </c>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row>
    <row r="60" spans="1:30" ht="29.4" customHeight="1" x14ac:dyDescent="0.25">
      <c r="A60" s="27" t="s">
        <v>152</v>
      </c>
      <c r="B60" s="27"/>
      <c r="C60" s="67" t="s">
        <v>722</v>
      </c>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row>
    <row r="61" spans="1:30" ht="29.4" customHeight="1" x14ac:dyDescent="0.25">
      <c r="A61" s="27" t="s">
        <v>155</v>
      </c>
      <c r="B61" s="27"/>
      <c r="C61" s="67" t="s">
        <v>463</v>
      </c>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row>
    <row r="62" spans="1:30" ht="29.4" customHeight="1" x14ac:dyDescent="0.25">
      <c r="A62" s="27" t="s">
        <v>157</v>
      </c>
      <c r="B62" s="27"/>
      <c r="C62" s="67" t="s">
        <v>309</v>
      </c>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row>
    <row r="63" spans="1:30" ht="29.4" customHeight="1" x14ac:dyDescent="0.25">
      <c r="A63" s="27" t="s">
        <v>159</v>
      </c>
      <c r="B63" s="27"/>
      <c r="C63" s="67" t="s">
        <v>577</v>
      </c>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row>
    <row r="64" spans="1:30" ht="16.5" customHeight="1" x14ac:dyDescent="0.25">
      <c r="A64" s="27" t="s">
        <v>467</v>
      </c>
      <c r="B64" s="27"/>
      <c r="C64" s="67" t="s">
        <v>468</v>
      </c>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row>
    <row r="65" spans="1:30" ht="16.5" customHeight="1" x14ac:dyDescent="0.25">
      <c r="A65" s="27" t="s">
        <v>469</v>
      </c>
      <c r="B65" s="27"/>
      <c r="C65" s="67" t="s">
        <v>470</v>
      </c>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row>
    <row r="66" spans="1:30" ht="4.5" customHeight="1" x14ac:dyDescent="0.25"/>
    <row r="67" spans="1:30" ht="16.5" customHeight="1" x14ac:dyDescent="0.25">
      <c r="A67" s="28" t="s">
        <v>167</v>
      </c>
      <c r="B67" s="27"/>
      <c r="C67" s="27"/>
      <c r="D67" s="27"/>
      <c r="E67" s="67" t="s">
        <v>471</v>
      </c>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sheetData>
  <mergeCells count="25">
    <mergeCell ref="W2:X2"/>
    <mergeCell ref="Y2:Z2"/>
    <mergeCell ref="AA2:AB2"/>
    <mergeCell ref="AC2:AD2"/>
    <mergeCell ref="K1:AD1"/>
    <mergeCell ref="M2:N2"/>
    <mergeCell ref="O2:P2"/>
    <mergeCell ref="Q2:R2"/>
    <mergeCell ref="S2:T2"/>
    <mergeCell ref="U2:V2"/>
    <mergeCell ref="C50:AD50"/>
    <mergeCell ref="C52:AD52"/>
    <mergeCell ref="C53:AD53"/>
    <mergeCell ref="C55:AD55"/>
    <mergeCell ref="C56:AD56"/>
    <mergeCell ref="C57:AD57"/>
    <mergeCell ref="C58:AD58"/>
    <mergeCell ref="C59:AD59"/>
    <mergeCell ref="C60:AD60"/>
    <mergeCell ref="C61:AD61"/>
    <mergeCell ref="C62:AD62"/>
    <mergeCell ref="C63:AD63"/>
    <mergeCell ref="C64:AD64"/>
    <mergeCell ref="C65:AD65"/>
    <mergeCell ref="E67:AD67"/>
  </mergeCells>
  <pageMargins left="0.7" right="0.7" top="0.75" bottom="0.75" header="0.3" footer="0.3"/>
  <pageSetup paperSize="9" fitToHeight="0" orientation="landscape" horizontalDpi="300" verticalDpi="300"/>
  <headerFooter scaleWithDoc="0" alignWithMargins="0">
    <oddHeader>&amp;C&amp;"Arial"&amp;8TABLE 15A.43</oddHeader>
    <oddFooter>&amp;L&amp;"Arial"&amp;8REPORT ON
GOVERNMENT
SERVICES 2022&amp;R&amp;"Arial"&amp;8SERVICES FOR PEOPLE
WITH DISABILITY
PAGE &amp;B&amp;P&amp;B</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AD71"/>
  <sheetViews>
    <sheetView showGridLines="0" workbookViewId="0"/>
  </sheetViews>
  <sheetFormatPr defaultRowHeight="13.2" x14ac:dyDescent="0.25"/>
  <cols>
    <col min="1" max="10" width="1.6640625" customWidth="1"/>
    <col min="11" max="11" width="16.33203125" customWidth="1"/>
    <col min="12" max="12" width="5.44140625" customWidth="1"/>
    <col min="13" max="13" width="6.5546875" customWidth="1"/>
    <col min="14" max="14" width="6.109375" customWidth="1"/>
    <col min="15" max="15" width="6.5546875" customWidth="1"/>
    <col min="16" max="16" width="6.109375" customWidth="1"/>
    <col min="17" max="17" width="6.5546875" customWidth="1"/>
    <col min="18" max="18" width="6.109375" customWidth="1"/>
    <col min="19" max="19" width="6.5546875" customWidth="1"/>
    <col min="20" max="20" width="6.109375" customWidth="1"/>
    <col min="21" max="21" width="6.5546875" customWidth="1"/>
    <col min="22" max="22" width="6.109375" customWidth="1"/>
    <col min="23" max="23" width="6.5546875" customWidth="1"/>
    <col min="24" max="24" width="6.109375" customWidth="1"/>
    <col min="25" max="25" width="6.5546875" customWidth="1"/>
    <col min="26" max="26" width="6.109375" customWidth="1"/>
    <col min="27" max="27" width="6.5546875" customWidth="1"/>
    <col min="28" max="28" width="6.109375" customWidth="1"/>
    <col min="29" max="29" width="6.5546875" customWidth="1"/>
    <col min="30" max="30" width="6.109375" customWidth="1"/>
  </cols>
  <sheetData>
    <row r="1" spans="1:30" ht="33.9" customHeight="1" x14ac:dyDescent="0.25">
      <c r="A1" s="8" t="s">
        <v>723</v>
      </c>
      <c r="B1" s="8"/>
      <c r="C1" s="8"/>
      <c r="D1" s="8"/>
      <c r="E1" s="8"/>
      <c r="F1" s="8"/>
      <c r="G1" s="8"/>
      <c r="H1" s="8"/>
      <c r="I1" s="8"/>
      <c r="J1" s="8"/>
      <c r="K1" s="72" t="s">
        <v>724</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447</v>
      </c>
      <c r="AB2" s="76"/>
      <c r="AC2" s="75" t="s">
        <v>103</v>
      </c>
      <c r="AD2" s="76"/>
    </row>
    <row r="3" spans="1:30" ht="29.4" customHeight="1" x14ac:dyDescent="0.25">
      <c r="A3" s="74" t="s">
        <v>725</v>
      </c>
      <c r="B3" s="74"/>
      <c r="C3" s="74"/>
      <c r="D3" s="74"/>
      <c r="E3" s="74"/>
      <c r="F3" s="74"/>
      <c r="G3" s="74"/>
      <c r="H3" s="74"/>
      <c r="I3" s="74"/>
      <c r="J3" s="74"/>
      <c r="K3" s="74"/>
      <c r="L3" s="77"/>
      <c r="M3" s="78"/>
      <c r="N3" s="74"/>
      <c r="O3" s="78"/>
      <c r="P3" s="74"/>
      <c r="Q3" s="78"/>
      <c r="R3" s="74"/>
      <c r="S3" s="78"/>
      <c r="T3" s="74"/>
      <c r="U3" s="78"/>
      <c r="V3" s="74"/>
      <c r="W3" s="78"/>
      <c r="X3" s="74"/>
      <c r="Y3" s="78"/>
      <c r="Z3" s="74"/>
      <c r="AA3" s="78"/>
      <c r="AB3" s="74"/>
      <c r="AC3" s="78"/>
      <c r="AD3" s="74"/>
    </row>
    <row r="4" spans="1:30" ht="16.5" customHeight="1" x14ac:dyDescent="0.25">
      <c r="A4" s="7"/>
      <c r="B4" s="7" t="s">
        <v>449</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299</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719</v>
      </c>
      <c r="E6" s="7"/>
      <c r="F6" s="7"/>
      <c r="G6" s="7"/>
      <c r="H6" s="7"/>
      <c r="I6" s="7"/>
      <c r="J6" s="7"/>
      <c r="K6" s="7"/>
      <c r="L6" s="9"/>
      <c r="M6" s="10"/>
      <c r="N6" s="7"/>
      <c r="O6" s="10"/>
      <c r="P6" s="7"/>
      <c r="Q6" s="10"/>
      <c r="R6" s="7"/>
      <c r="S6" s="10"/>
      <c r="T6" s="7"/>
      <c r="U6" s="10"/>
      <c r="V6" s="7"/>
      <c r="W6" s="10"/>
      <c r="X6" s="7"/>
      <c r="Y6" s="10"/>
      <c r="Z6" s="7"/>
      <c r="AA6" s="10"/>
      <c r="AB6" s="7"/>
      <c r="AC6" s="10"/>
      <c r="AD6" s="7"/>
    </row>
    <row r="7" spans="1:30" ht="16.5" customHeight="1" x14ac:dyDescent="0.25">
      <c r="A7" s="7"/>
      <c r="B7" s="7"/>
      <c r="C7" s="7"/>
      <c r="D7" s="7"/>
      <c r="E7" s="7" t="s">
        <v>334</v>
      </c>
      <c r="F7" s="7"/>
      <c r="G7" s="7"/>
      <c r="H7" s="7"/>
      <c r="I7" s="7"/>
      <c r="J7" s="7"/>
      <c r="K7" s="7"/>
      <c r="L7" s="9" t="s">
        <v>300</v>
      </c>
      <c r="M7" s="32">
        <v>22.3</v>
      </c>
      <c r="N7" s="53">
        <v>9</v>
      </c>
      <c r="O7" s="32">
        <v>31.9</v>
      </c>
      <c r="P7" s="53">
        <v>8.4</v>
      </c>
      <c r="Q7" s="32">
        <v>19</v>
      </c>
      <c r="R7" s="53">
        <v>7.5</v>
      </c>
      <c r="S7" s="31">
        <v>6</v>
      </c>
      <c r="T7" s="53">
        <v>2.8</v>
      </c>
      <c r="U7" s="47">
        <v>7.4</v>
      </c>
      <c r="V7" s="53">
        <v>5</v>
      </c>
      <c r="W7" s="30" t="s">
        <v>128</v>
      </c>
      <c r="X7" s="7"/>
      <c r="Y7" s="46">
        <v>0.8</v>
      </c>
      <c r="Z7" s="50" t="s">
        <v>337</v>
      </c>
      <c r="AA7" s="30" t="s">
        <v>128</v>
      </c>
      <c r="AB7" s="7"/>
      <c r="AC7" s="32">
        <v>86.9</v>
      </c>
      <c r="AD7" s="51">
        <v>14.5</v>
      </c>
    </row>
    <row r="8" spans="1:30" ht="16.5" customHeight="1" x14ac:dyDescent="0.25">
      <c r="A8" s="7"/>
      <c r="B8" s="7"/>
      <c r="C8" s="7"/>
      <c r="D8" s="7"/>
      <c r="E8" s="7" t="s">
        <v>707</v>
      </c>
      <c r="F8" s="7"/>
      <c r="G8" s="7"/>
      <c r="H8" s="7"/>
      <c r="I8" s="7"/>
      <c r="J8" s="7"/>
      <c r="K8" s="7"/>
      <c r="L8" s="9" t="s">
        <v>300</v>
      </c>
      <c r="M8" s="47">
        <v>8.9</v>
      </c>
      <c r="N8" s="53">
        <v>5.6</v>
      </c>
      <c r="O8" s="31">
        <v>8.8000000000000007</v>
      </c>
      <c r="P8" s="53">
        <v>3.3</v>
      </c>
      <c r="Q8" s="47">
        <v>9</v>
      </c>
      <c r="R8" s="53">
        <v>4.9000000000000004</v>
      </c>
      <c r="S8" s="46">
        <v>1.8</v>
      </c>
      <c r="T8" s="50" t="s">
        <v>337</v>
      </c>
      <c r="U8" s="31" t="s">
        <v>110</v>
      </c>
      <c r="V8" s="7"/>
      <c r="W8" s="47">
        <v>2.1</v>
      </c>
      <c r="X8" s="53">
        <v>1.9</v>
      </c>
      <c r="Y8" s="30" t="s">
        <v>128</v>
      </c>
      <c r="Z8" s="7"/>
      <c r="AA8" s="31" t="s">
        <v>110</v>
      </c>
      <c r="AB8" s="7"/>
      <c r="AC8" s="32">
        <v>33.4</v>
      </c>
      <c r="AD8" s="53">
        <v>8.1</v>
      </c>
    </row>
    <row r="9" spans="1:30" ht="16.5" customHeight="1" x14ac:dyDescent="0.25">
      <c r="A9" s="7"/>
      <c r="B9" s="7"/>
      <c r="C9" s="7"/>
      <c r="D9" s="7"/>
      <c r="E9" s="7" t="s">
        <v>499</v>
      </c>
      <c r="F9" s="7"/>
      <c r="G9" s="7"/>
      <c r="H9" s="7"/>
      <c r="I9" s="7"/>
      <c r="J9" s="7"/>
      <c r="K9" s="7"/>
      <c r="L9" s="9" t="s">
        <v>300</v>
      </c>
      <c r="M9" s="32">
        <v>31.5</v>
      </c>
      <c r="N9" s="53">
        <v>9.9</v>
      </c>
      <c r="O9" s="32">
        <v>36.5</v>
      </c>
      <c r="P9" s="53">
        <v>9.3000000000000007</v>
      </c>
      <c r="Q9" s="32">
        <v>30.8</v>
      </c>
      <c r="R9" s="53">
        <v>9.1</v>
      </c>
      <c r="S9" s="31">
        <v>7.4</v>
      </c>
      <c r="T9" s="53">
        <v>3.1</v>
      </c>
      <c r="U9" s="47">
        <v>7.3</v>
      </c>
      <c r="V9" s="53">
        <v>5.2</v>
      </c>
      <c r="W9" s="47">
        <v>2.1</v>
      </c>
      <c r="X9" s="53">
        <v>1.9</v>
      </c>
      <c r="Y9" s="46">
        <v>0.8</v>
      </c>
      <c r="Z9" s="50" t="s">
        <v>337</v>
      </c>
      <c r="AA9" s="31" t="s">
        <v>110</v>
      </c>
      <c r="AB9" s="7"/>
      <c r="AC9" s="29">
        <v>117.5</v>
      </c>
      <c r="AD9" s="51">
        <v>17</v>
      </c>
    </row>
    <row r="10" spans="1:30" ht="16.5" customHeight="1" x14ac:dyDescent="0.25">
      <c r="A10" s="7"/>
      <c r="B10" s="7"/>
      <c r="C10" s="7"/>
      <c r="D10" s="7" t="s">
        <v>726</v>
      </c>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16.5" customHeight="1" x14ac:dyDescent="0.25">
      <c r="A11" s="7"/>
      <c r="B11" s="7"/>
      <c r="C11" s="7"/>
      <c r="D11" s="7"/>
      <c r="E11" s="7" t="s">
        <v>334</v>
      </c>
      <c r="F11" s="7"/>
      <c r="G11" s="7"/>
      <c r="H11" s="7"/>
      <c r="I11" s="7"/>
      <c r="J11" s="7"/>
      <c r="K11" s="7"/>
      <c r="L11" s="9" t="s">
        <v>300</v>
      </c>
      <c r="M11" s="32">
        <v>83.1</v>
      </c>
      <c r="N11" s="51">
        <v>15.5</v>
      </c>
      <c r="O11" s="32">
        <v>85.3</v>
      </c>
      <c r="P11" s="51">
        <v>13</v>
      </c>
      <c r="Q11" s="32">
        <v>54.2</v>
      </c>
      <c r="R11" s="51">
        <v>11.8</v>
      </c>
      <c r="S11" s="32">
        <v>26</v>
      </c>
      <c r="T11" s="53">
        <v>4.3</v>
      </c>
      <c r="U11" s="32">
        <v>17.8</v>
      </c>
      <c r="V11" s="53">
        <v>8.1</v>
      </c>
      <c r="W11" s="30" t="s">
        <v>128</v>
      </c>
      <c r="X11" s="7"/>
      <c r="Y11" s="31">
        <v>7.7</v>
      </c>
      <c r="Z11" s="53">
        <v>3</v>
      </c>
      <c r="AA11" s="30" t="s">
        <v>128</v>
      </c>
      <c r="AB11" s="7"/>
      <c r="AC11" s="29">
        <v>273.8</v>
      </c>
      <c r="AD11" s="51">
        <v>27.4</v>
      </c>
    </row>
    <row r="12" spans="1:30" ht="16.5" customHeight="1" x14ac:dyDescent="0.25">
      <c r="A12" s="7"/>
      <c r="B12" s="7"/>
      <c r="C12" s="7"/>
      <c r="D12" s="7"/>
      <c r="E12" s="7" t="s">
        <v>707</v>
      </c>
      <c r="F12" s="7"/>
      <c r="G12" s="7"/>
      <c r="H12" s="7"/>
      <c r="I12" s="7"/>
      <c r="J12" s="7"/>
      <c r="K12" s="7"/>
      <c r="L12" s="9" t="s">
        <v>300</v>
      </c>
      <c r="M12" s="32">
        <v>35.9</v>
      </c>
      <c r="N12" s="53">
        <v>9.9</v>
      </c>
      <c r="O12" s="32">
        <v>23.5</v>
      </c>
      <c r="P12" s="53">
        <v>7</v>
      </c>
      <c r="Q12" s="32">
        <v>35.200000000000003</v>
      </c>
      <c r="R12" s="53">
        <v>9.9</v>
      </c>
      <c r="S12" s="31">
        <v>8.1999999999999993</v>
      </c>
      <c r="T12" s="53">
        <v>3.1</v>
      </c>
      <c r="U12" s="46">
        <v>4.4000000000000004</v>
      </c>
      <c r="V12" s="50" t="s">
        <v>337</v>
      </c>
      <c r="W12" s="32">
        <v>11.6</v>
      </c>
      <c r="X12" s="53">
        <v>4.0999999999999996</v>
      </c>
      <c r="Y12" s="30" t="s">
        <v>128</v>
      </c>
      <c r="Z12" s="7"/>
      <c r="AA12" s="46">
        <v>3.9</v>
      </c>
      <c r="AB12" s="50" t="s">
        <v>337</v>
      </c>
      <c r="AC12" s="29">
        <v>121.9</v>
      </c>
      <c r="AD12" s="51">
        <v>17.399999999999999</v>
      </c>
    </row>
    <row r="13" spans="1:30" ht="16.5" customHeight="1" x14ac:dyDescent="0.25">
      <c r="A13" s="7"/>
      <c r="B13" s="7"/>
      <c r="C13" s="7"/>
      <c r="D13" s="7"/>
      <c r="E13" s="7" t="s">
        <v>499</v>
      </c>
      <c r="F13" s="7"/>
      <c r="G13" s="7"/>
      <c r="H13" s="7"/>
      <c r="I13" s="7"/>
      <c r="J13" s="7"/>
      <c r="K13" s="7"/>
      <c r="L13" s="9" t="s">
        <v>300</v>
      </c>
      <c r="M13" s="29">
        <v>118.9</v>
      </c>
      <c r="N13" s="51">
        <v>16.5</v>
      </c>
      <c r="O13" s="29">
        <v>109.6</v>
      </c>
      <c r="P13" s="51">
        <v>14</v>
      </c>
      <c r="Q13" s="32">
        <v>89.8</v>
      </c>
      <c r="R13" s="51">
        <v>15.5</v>
      </c>
      <c r="S13" s="32">
        <v>33.1</v>
      </c>
      <c r="T13" s="53">
        <v>5.3</v>
      </c>
      <c r="U13" s="44">
        <v>17.600000000000001</v>
      </c>
      <c r="V13" s="53">
        <v>9.1999999999999993</v>
      </c>
      <c r="W13" s="32">
        <v>11.6</v>
      </c>
      <c r="X13" s="53">
        <v>4.0999999999999996</v>
      </c>
      <c r="Y13" s="31">
        <v>7.7</v>
      </c>
      <c r="Z13" s="53">
        <v>3</v>
      </c>
      <c r="AA13" s="46">
        <v>3.9</v>
      </c>
      <c r="AB13" s="50" t="s">
        <v>337</v>
      </c>
      <c r="AC13" s="29">
        <v>396.6</v>
      </c>
      <c r="AD13" s="51">
        <v>28</v>
      </c>
    </row>
    <row r="14" spans="1:30" ht="16.5" customHeight="1" x14ac:dyDescent="0.25">
      <c r="A14" s="7"/>
      <c r="B14" s="7"/>
      <c r="C14" s="7" t="s">
        <v>301</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719</v>
      </c>
      <c r="E15" s="7"/>
      <c r="F15" s="7"/>
      <c r="G15" s="7"/>
      <c r="H15" s="7"/>
      <c r="I15" s="7"/>
      <c r="J15" s="7"/>
      <c r="K15" s="7"/>
      <c r="L15" s="9"/>
      <c r="M15" s="10"/>
      <c r="N15" s="7"/>
      <c r="O15" s="10"/>
      <c r="P15" s="7"/>
      <c r="Q15" s="10"/>
      <c r="R15" s="7"/>
      <c r="S15" s="10"/>
      <c r="T15" s="7"/>
      <c r="U15" s="10"/>
      <c r="V15" s="7"/>
      <c r="W15" s="10"/>
      <c r="X15" s="7"/>
      <c r="Y15" s="10"/>
      <c r="Z15" s="7"/>
      <c r="AA15" s="10"/>
      <c r="AB15" s="7"/>
      <c r="AC15" s="10"/>
      <c r="AD15" s="7"/>
    </row>
    <row r="16" spans="1:30" ht="16.5" customHeight="1" x14ac:dyDescent="0.25">
      <c r="A16" s="7"/>
      <c r="B16" s="7"/>
      <c r="C16" s="7"/>
      <c r="D16" s="7"/>
      <c r="E16" s="7" t="s">
        <v>334</v>
      </c>
      <c r="F16" s="7"/>
      <c r="G16" s="7"/>
      <c r="H16" s="7"/>
      <c r="I16" s="7"/>
      <c r="J16" s="7"/>
      <c r="K16" s="7"/>
      <c r="L16" s="9" t="s">
        <v>216</v>
      </c>
      <c r="M16" s="32">
        <v>26.8</v>
      </c>
      <c r="N16" s="53">
        <v>9.6</v>
      </c>
      <c r="O16" s="32">
        <v>37.4</v>
      </c>
      <c r="P16" s="53">
        <v>8.1</v>
      </c>
      <c r="Q16" s="32">
        <v>35.1</v>
      </c>
      <c r="R16" s="51">
        <v>11.6</v>
      </c>
      <c r="S16" s="32">
        <v>23.1</v>
      </c>
      <c r="T16" s="51">
        <v>10.1</v>
      </c>
      <c r="U16" s="44">
        <v>41.6</v>
      </c>
      <c r="V16" s="51">
        <v>21</v>
      </c>
      <c r="W16" s="30" t="s">
        <v>128</v>
      </c>
      <c r="X16" s="7"/>
      <c r="Y16" s="48">
        <v>10.4</v>
      </c>
      <c r="Z16" s="50" t="s">
        <v>337</v>
      </c>
      <c r="AA16" s="30" t="s">
        <v>128</v>
      </c>
      <c r="AB16" s="7"/>
      <c r="AC16" s="32">
        <v>31.7</v>
      </c>
      <c r="AD16" s="53">
        <v>4.2</v>
      </c>
    </row>
    <row r="17" spans="1:30" ht="16.5" customHeight="1" x14ac:dyDescent="0.25">
      <c r="A17" s="7"/>
      <c r="B17" s="7"/>
      <c r="C17" s="7"/>
      <c r="D17" s="7"/>
      <c r="E17" s="7" t="s">
        <v>707</v>
      </c>
      <c r="F17" s="7"/>
      <c r="G17" s="7"/>
      <c r="H17" s="7"/>
      <c r="I17" s="7"/>
      <c r="J17" s="7"/>
      <c r="K17" s="7"/>
      <c r="L17" s="9" t="s">
        <v>216</v>
      </c>
      <c r="M17" s="44">
        <v>24.8</v>
      </c>
      <c r="N17" s="51">
        <v>14.1</v>
      </c>
      <c r="O17" s="32">
        <v>37.4</v>
      </c>
      <c r="P17" s="53">
        <v>8.8000000000000007</v>
      </c>
      <c r="Q17" s="32">
        <v>25.6</v>
      </c>
      <c r="R17" s="51">
        <v>11.9</v>
      </c>
      <c r="S17" s="48">
        <v>22</v>
      </c>
      <c r="T17" s="50" t="s">
        <v>337</v>
      </c>
      <c r="U17" s="31" t="s">
        <v>110</v>
      </c>
      <c r="V17" s="7"/>
      <c r="W17" s="44">
        <v>18.100000000000001</v>
      </c>
      <c r="X17" s="51">
        <v>15.4</v>
      </c>
      <c r="Y17" s="30" t="s">
        <v>128</v>
      </c>
      <c r="Z17" s="7"/>
      <c r="AA17" s="31" t="s">
        <v>110</v>
      </c>
      <c r="AB17" s="7"/>
      <c r="AC17" s="32">
        <v>27.4</v>
      </c>
      <c r="AD17" s="53">
        <v>5.3</v>
      </c>
    </row>
    <row r="18" spans="1:30" ht="16.5" customHeight="1" x14ac:dyDescent="0.25">
      <c r="A18" s="7"/>
      <c r="B18" s="7"/>
      <c r="C18" s="7"/>
      <c r="D18" s="7"/>
      <c r="E18" s="7" t="s">
        <v>499</v>
      </c>
      <c r="F18" s="7"/>
      <c r="G18" s="7"/>
      <c r="H18" s="7"/>
      <c r="I18" s="7"/>
      <c r="J18" s="7"/>
      <c r="K18" s="7"/>
      <c r="L18" s="9" t="s">
        <v>216</v>
      </c>
      <c r="M18" s="32">
        <v>26.5</v>
      </c>
      <c r="N18" s="53">
        <v>7.4</v>
      </c>
      <c r="O18" s="32">
        <v>33.299999999999997</v>
      </c>
      <c r="P18" s="53">
        <v>7.4</v>
      </c>
      <c r="Q18" s="32">
        <v>34.299999999999997</v>
      </c>
      <c r="R18" s="53">
        <v>8.1</v>
      </c>
      <c r="S18" s="32">
        <v>22.4</v>
      </c>
      <c r="T18" s="53">
        <v>8.6999999999999993</v>
      </c>
      <c r="U18" s="44">
        <v>41.5</v>
      </c>
      <c r="V18" s="51">
        <v>21</v>
      </c>
      <c r="W18" s="44">
        <v>18.100000000000001</v>
      </c>
      <c r="X18" s="51">
        <v>15.4</v>
      </c>
      <c r="Y18" s="48">
        <v>10.4</v>
      </c>
      <c r="Z18" s="50" t="s">
        <v>337</v>
      </c>
      <c r="AA18" s="31" t="s">
        <v>110</v>
      </c>
      <c r="AB18" s="7"/>
      <c r="AC18" s="32">
        <v>29.6</v>
      </c>
      <c r="AD18" s="53">
        <v>3.8</v>
      </c>
    </row>
    <row r="19" spans="1:30" ht="16.5" customHeight="1" x14ac:dyDescent="0.25">
      <c r="A19" s="7"/>
      <c r="B19" s="7" t="s">
        <v>305</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299</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719</v>
      </c>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5">
      <c r="A22" s="7"/>
      <c r="B22" s="7"/>
      <c r="C22" s="7"/>
      <c r="D22" s="7"/>
      <c r="E22" s="7" t="s">
        <v>334</v>
      </c>
      <c r="F22" s="7"/>
      <c r="G22" s="7"/>
      <c r="H22" s="7"/>
      <c r="I22" s="7"/>
      <c r="J22" s="7"/>
      <c r="K22" s="7"/>
      <c r="L22" s="9" t="s">
        <v>300</v>
      </c>
      <c r="M22" s="32">
        <v>29.2</v>
      </c>
      <c r="N22" s="53">
        <v>9.1999999999999993</v>
      </c>
      <c r="O22" s="32">
        <v>24.9</v>
      </c>
      <c r="P22" s="53">
        <v>8.1</v>
      </c>
      <c r="Q22" s="47">
        <v>7.9</v>
      </c>
      <c r="R22" s="53">
        <v>4.3</v>
      </c>
      <c r="S22" s="31">
        <v>8.1999999999999993</v>
      </c>
      <c r="T22" s="53">
        <v>3.5</v>
      </c>
      <c r="U22" s="31">
        <v>8.1999999999999993</v>
      </c>
      <c r="V22" s="53">
        <v>2.8</v>
      </c>
      <c r="W22" s="30" t="s">
        <v>128</v>
      </c>
      <c r="X22" s="7"/>
      <c r="Y22" s="47">
        <v>1.8</v>
      </c>
      <c r="Z22" s="53">
        <v>0.9</v>
      </c>
      <c r="AA22" s="30" t="s">
        <v>128</v>
      </c>
      <c r="AB22" s="7"/>
      <c r="AC22" s="32">
        <v>80.7</v>
      </c>
      <c r="AD22" s="51">
        <v>12.7</v>
      </c>
    </row>
    <row r="23" spans="1:30" ht="16.5" customHeight="1" x14ac:dyDescent="0.25">
      <c r="A23" s="7"/>
      <c r="B23" s="7"/>
      <c r="C23" s="7"/>
      <c r="D23" s="7"/>
      <c r="E23" s="7" t="s">
        <v>707</v>
      </c>
      <c r="F23" s="7"/>
      <c r="G23" s="7"/>
      <c r="H23" s="7"/>
      <c r="I23" s="7"/>
      <c r="J23" s="7"/>
      <c r="K23" s="7"/>
      <c r="L23" s="9" t="s">
        <v>300</v>
      </c>
      <c r="M23" s="47">
        <v>9.8000000000000007</v>
      </c>
      <c r="N23" s="53">
        <v>6.1</v>
      </c>
      <c r="O23" s="32">
        <v>11.9</v>
      </c>
      <c r="P23" s="53">
        <v>4.7</v>
      </c>
      <c r="Q23" s="31">
        <v>9.6</v>
      </c>
      <c r="R23" s="53">
        <v>3.5</v>
      </c>
      <c r="S23" s="47">
        <v>3.8</v>
      </c>
      <c r="T23" s="53">
        <v>2.2999999999999998</v>
      </c>
      <c r="U23" s="47">
        <v>3.2</v>
      </c>
      <c r="V23" s="53">
        <v>1.8</v>
      </c>
      <c r="W23" s="31">
        <v>6</v>
      </c>
      <c r="X23" s="53">
        <v>1.8</v>
      </c>
      <c r="Y23" s="31" t="s">
        <v>110</v>
      </c>
      <c r="Z23" s="7"/>
      <c r="AA23" s="46">
        <v>0.4</v>
      </c>
      <c r="AB23" s="53">
        <v>0.4</v>
      </c>
      <c r="AC23" s="32">
        <v>43.2</v>
      </c>
      <c r="AD23" s="53">
        <v>8.4</v>
      </c>
    </row>
    <row r="24" spans="1:30" ht="16.5" customHeight="1" x14ac:dyDescent="0.25">
      <c r="A24" s="7"/>
      <c r="B24" s="7"/>
      <c r="C24" s="7"/>
      <c r="D24" s="7"/>
      <c r="E24" s="7" t="s">
        <v>499</v>
      </c>
      <c r="F24" s="7"/>
      <c r="G24" s="7"/>
      <c r="H24" s="7"/>
      <c r="I24" s="7"/>
      <c r="J24" s="7"/>
      <c r="K24" s="7"/>
      <c r="L24" s="9" t="s">
        <v>300</v>
      </c>
      <c r="M24" s="32">
        <v>41.3</v>
      </c>
      <c r="N24" s="51">
        <v>11.3</v>
      </c>
      <c r="O24" s="32">
        <v>35.299999999999997</v>
      </c>
      <c r="P24" s="53">
        <v>9.1999999999999993</v>
      </c>
      <c r="Q24" s="32">
        <v>17.100000000000001</v>
      </c>
      <c r="R24" s="53">
        <v>5.2</v>
      </c>
      <c r="S24" s="32">
        <v>12.3</v>
      </c>
      <c r="T24" s="53">
        <v>4.0999999999999996</v>
      </c>
      <c r="U24" s="32">
        <v>11.2</v>
      </c>
      <c r="V24" s="53">
        <v>3.5</v>
      </c>
      <c r="W24" s="31">
        <v>6</v>
      </c>
      <c r="X24" s="53">
        <v>1.8</v>
      </c>
      <c r="Y24" s="47">
        <v>1.8</v>
      </c>
      <c r="Z24" s="53">
        <v>0.9</v>
      </c>
      <c r="AA24" s="46">
        <v>0.4</v>
      </c>
      <c r="AB24" s="53">
        <v>0.4</v>
      </c>
      <c r="AC24" s="29">
        <v>124.4</v>
      </c>
      <c r="AD24" s="51">
        <v>14.6</v>
      </c>
    </row>
    <row r="25" spans="1:30" ht="16.5" customHeight="1" x14ac:dyDescent="0.25">
      <c r="A25" s="7"/>
      <c r="B25" s="7"/>
      <c r="C25" s="7"/>
      <c r="D25" s="7" t="s">
        <v>726</v>
      </c>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c r="D26" s="7"/>
      <c r="E26" s="7" t="s">
        <v>334</v>
      </c>
      <c r="F26" s="7"/>
      <c r="G26" s="7"/>
      <c r="H26" s="7"/>
      <c r="I26" s="7"/>
      <c r="J26" s="7"/>
      <c r="K26" s="7"/>
      <c r="L26" s="9" t="s">
        <v>300</v>
      </c>
      <c r="M26" s="32">
        <v>75.599999999999994</v>
      </c>
      <c r="N26" s="51">
        <v>14</v>
      </c>
      <c r="O26" s="32">
        <v>71.8</v>
      </c>
      <c r="P26" s="51">
        <v>11.9</v>
      </c>
      <c r="Q26" s="32">
        <v>42.2</v>
      </c>
      <c r="R26" s="53">
        <v>8.8000000000000007</v>
      </c>
      <c r="S26" s="32">
        <v>29.2</v>
      </c>
      <c r="T26" s="53">
        <v>6.3</v>
      </c>
      <c r="U26" s="32">
        <v>21.1</v>
      </c>
      <c r="V26" s="53">
        <v>4.4000000000000004</v>
      </c>
      <c r="W26" s="30" t="s">
        <v>128</v>
      </c>
      <c r="X26" s="7"/>
      <c r="Y26" s="31">
        <v>5.0999999999999996</v>
      </c>
      <c r="Z26" s="53">
        <v>1.4</v>
      </c>
      <c r="AA26" s="30" t="s">
        <v>128</v>
      </c>
      <c r="AB26" s="7"/>
      <c r="AC26" s="29">
        <v>243.3</v>
      </c>
      <c r="AD26" s="51">
        <v>22.1</v>
      </c>
    </row>
    <row r="27" spans="1:30" ht="16.5" customHeight="1" x14ac:dyDescent="0.25">
      <c r="A27" s="7"/>
      <c r="B27" s="7"/>
      <c r="C27" s="7"/>
      <c r="D27" s="7"/>
      <c r="E27" s="7" t="s">
        <v>707</v>
      </c>
      <c r="F27" s="7"/>
      <c r="G27" s="7"/>
      <c r="H27" s="7"/>
      <c r="I27" s="7"/>
      <c r="J27" s="7"/>
      <c r="K27" s="7"/>
      <c r="L27" s="9" t="s">
        <v>300</v>
      </c>
      <c r="M27" s="32">
        <v>37.5</v>
      </c>
      <c r="N27" s="53">
        <v>9.9</v>
      </c>
      <c r="O27" s="32">
        <v>31.6</v>
      </c>
      <c r="P27" s="51">
        <v>10.1</v>
      </c>
      <c r="Q27" s="32">
        <v>32.9</v>
      </c>
      <c r="R27" s="53">
        <v>8.9</v>
      </c>
      <c r="S27" s="32">
        <v>12.6</v>
      </c>
      <c r="T27" s="53">
        <v>3.6</v>
      </c>
      <c r="U27" s="31">
        <v>7.4</v>
      </c>
      <c r="V27" s="53">
        <v>3</v>
      </c>
      <c r="W27" s="32">
        <v>16.2</v>
      </c>
      <c r="X27" s="53">
        <v>2.8</v>
      </c>
      <c r="Y27" s="31" t="s">
        <v>110</v>
      </c>
      <c r="Z27" s="7"/>
      <c r="AA27" s="31">
        <v>1.5</v>
      </c>
      <c r="AB27" s="53">
        <v>0.7</v>
      </c>
      <c r="AC27" s="29">
        <v>139.80000000000001</v>
      </c>
      <c r="AD27" s="51">
        <v>17.8</v>
      </c>
    </row>
    <row r="28" spans="1:30" ht="16.5" customHeight="1" x14ac:dyDescent="0.25">
      <c r="A28" s="7"/>
      <c r="B28" s="7"/>
      <c r="C28" s="7"/>
      <c r="D28" s="7"/>
      <c r="E28" s="7" t="s">
        <v>499</v>
      </c>
      <c r="F28" s="7"/>
      <c r="G28" s="7"/>
      <c r="H28" s="7"/>
      <c r="I28" s="7"/>
      <c r="J28" s="7"/>
      <c r="K28" s="7"/>
      <c r="L28" s="9" t="s">
        <v>300</v>
      </c>
      <c r="M28" s="29">
        <v>112</v>
      </c>
      <c r="N28" s="51">
        <v>17.100000000000001</v>
      </c>
      <c r="O28" s="29">
        <v>102.9</v>
      </c>
      <c r="P28" s="51">
        <v>16</v>
      </c>
      <c r="Q28" s="32">
        <v>73.5</v>
      </c>
      <c r="R28" s="51">
        <v>12</v>
      </c>
      <c r="S28" s="32">
        <v>40.799999999999997</v>
      </c>
      <c r="T28" s="53">
        <v>7.1</v>
      </c>
      <c r="U28" s="32">
        <v>29.9</v>
      </c>
      <c r="V28" s="53">
        <v>5.3</v>
      </c>
      <c r="W28" s="32">
        <v>16.2</v>
      </c>
      <c r="X28" s="53">
        <v>2.8</v>
      </c>
      <c r="Y28" s="31">
        <v>5.0999999999999996</v>
      </c>
      <c r="Z28" s="53">
        <v>1.4</v>
      </c>
      <c r="AA28" s="31">
        <v>1.5</v>
      </c>
      <c r="AB28" s="53">
        <v>0.7</v>
      </c>
      <c r="AC28" s="29">
        <v>382.8</v>
      </c>
      <c r="AD28" s="51">
        <v>27.2</v>
      </c>
    </row>
    <row r="29" spans="1:30" ht="16.5" customHeight="1" x14ac:dyDescent="0.25">
      <c r="A29" s="7"/>
      <c r="B29" s="7"/>
      <c r="C29" s="7" t="s">
        <v>301</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719</v>
      </c>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5">
      <c r="A31" s="7"/>
      <c r="B31" s="7"/>
      <c r="C31" s="7"/>
      <c r="D31" s="7"/>
      <c r="E31" s="7" t="s">
        <v>334</v>
      </c>
      <c r="F31" s="7"/>
      <c r="G31" s="7"/>
      <c r="H31" s="7"/>
      <c r="I31" s="7"/>
      <c r="J31" s="7"/>
      <c r="K31" s="7"/>
      <c r="L31" s="9" t="s">
        <v>216</v>
      </c>
      <c r="M31" s="32">
        <v>38.700000000000003</v>
      </c>
      <c r="N31" s="53">
        <v>9.9</v>
      </c>
      <c r="O31" s="32">
        <v>34.700000000000003</v>
      </c>
      <c r="P31" s="53">
        <v>9.6999999999999993</v>
      </c>
      <c r="Q31" s="44">
        <v>18.8</v>
      </c>
      <c r="R31" s="53">
        <v>9.4</v>
      </c>
      <c r="S31" s="32">
        <v>27.9</v>
      </c>
      <c r="T31" s="51">
        <v>10.199999999999999</v>
      </c>
      <c r="U31" s="32">
        <v>39</v>
      </c>
      <c r="V31" s="51">
        <v>10.8</v>
      </c>
      <c r="W31" s="30" t="s">
        <v>128</v>
      </c>
      <c r="X31" s="7"/>
      <c r="Y31" s="32">
        <v>35.1</v>
      </c>
      <c r="Z31" s="51">
        <v>14.8</v>
      </c>
      <c r="AA31" s="30" t="s">
        <v>128</v>
      </c>
      <c r="AB31" s="7"/>
      <c r="AC31" s="32">
        <v>33.200000000000003</v>
      </c>
      <c r="AD31" s="53">
        <v>4.3</v>
      </c>
    </row>
    <row r="32" spans="1:30" ht="16.5" customHeight="1" x14ac:dyDescent="0.25">
      <c r="A32" s="7"/>
      <c r="B32" s="7"/>
      <c r="C32" s="7"/>
      <c r="D32" s="7"/>
      <c r="E32" s="7" t="s">
        <v>707</v>
      </c>
      <c r="F32" s="7"/>
      <c r="G32" s="7"/>
      <c r="H32" s="7"/>
      <c r="I32" s="7"/>
      <c r="J32" s="7"/>
      <c r="K32" s="7"/>
      <c r="L32" s="9" t="s">
        <v>216</v>
      </c>
      <c r="M32" s="44">
        <v>26.1</v>
      </c>
      <c r="N32" s="51">
        <v>14.8</v>
      </c>
      <c r="O32" s="32">
        <v>37.799999999999997</v>
      </c>
      <c r="P32" s="53">
        <v>8.6</v>
      </c>
      <c r="Q32" s="32">
        <v>29.1</v>
      </c>
      <c r="R32" s="53">
        <v>7.3</v>
      </c>
      <c r="S32" s="44">
        <v>30.3</v>
      </c>
      <c r="T32" s="51">
        <v>16.2</v>
      </c>
      <c r="U32" s="32">
        <v>43.3</v>
      </c>
      <c r="V32" s="51">
        <v>15.7</v>
      </c>
      <c r="W32" s="32">
        <v>36.9</v>
      </c>
      <c r="X32" s="53">
        <v>8.9</v>
      </c>
      <c r="Y32" s="31" t="s">
        <v>110</v>
      </c>
      <c r="Z32" s="7"/>
      <c r="AA32" s="44">
        <v>28.5</v>
      </c>
      <c r="AB32" s="51">
        <v>22.5</v>
      </c>
      <c r="AC32" s="32">
        <v>30.9</v>
      </c>
      <c r="AD32" s="53">
        <v>4.5999999999999996</v>
      </c>
    </row>
    <row r="33" spans="1:30" ht="16.5" customHeight="1" x14ac:dyDescent="0.25">
      <c r="A33" s="7"/>
      <c r="B33" s="7"/>
      <c r="C33" s="7"/>
      <c r="D33" s="7"/>
      <c r="E33" s="7" t="s">
        <v>499</v>
      </c>
      <c r="F33" s="7"/>
      <c r="G33" s="7"/>
      <c r="H33" s="7"/>
      <c r="I33" s="7"/>
      <c r="J33" s="7"/>
      <c r="K33" s="7"/>
      <c r="L33" s="9" t="s">
        <v>216</v>
      </c>
      <c r="M33" s="32">
        <v>36.9</v>
      </c>
      <c r="N33" s="53">
        <v>8.4</v>
      </c>
      <c r="O33" s="32">
        <v>34.299999999999997</v>
      </c>
      <c r="P33" s="53">
        <v>7.2</v>
      </c>
      <c r="Q33" s="32">
        <v>23.3</v>
      </c>
      <c r="R33" s="53">
        <v>6</v>
      </c>
      <c r="S33" s="32">
        <v>30.1</v>
      </c>
      <c r="T33" s="53">
        <v>8.5</v>
      </c>
      <c r="U33" s="32">
        <v>37.5</v>
      </c>
      <c r="V33" s="53">
        <v>9.8000000000000007</v>
      </c>
      <c r="W33" s="32">
        <v>36.9</v>
      </c>
      <c r="X33" s="53">
        <v>8.9</v>
      </c>
      <c r="Y33" s="32">
        <v>35.1</v>
      </c>
      <c r="Z33" s="51">
        <v>14.8</v>
      </c>
      <c r="AA33" s="44">
        <v>28.5</v>
      </c>
      <c r="AB33" s="51">
        <v>22.5</v>
      </c>
      <c r="AC33" s="32">
        <v>32.5</v>
      </c>
      <c r="AD33" s="53">
        <v>3</v>
      </c>
    </row>
    <row r="34" spans="1:30" ht="16.5" customHeight="1" x14ac:dyDescent="0.25">
      <c r="A34" s="7"/>
      <c r="B34" s="7" t="s">
        <v>710</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299</v>
      </c>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c r="C36" s="7"/>
      <c r="D36" s="7" t="s">
        <v>719</v>
      </c>
      <c r="E36" s="7"/>
      <c r="F36" s="7"/>
      <c r="G36" s="7"/>
      <c r="H36" s="7"/>
      <c r="I36" s="7"/>
      <c r="J36" s="7"/>
      <c r="K36" s="7"/>
      <c r="L36" s="9"/>
      <c r="M36" s="10"/>
      <c r="N36" s="7"/>
      <c r="O36" s="10"/>
      <c r="P36" s="7"/>
      <c r="Q36" s="10"/>
      <c r="R36" s="7"/>
      <c r="S36" s="10"/>
      <c r="T36" s="7"/>
      <c r="U36" s="10"/>
      <c r="V36" s="7"/>
      <c r="W36" s="10"/>
      <c r="X36" s="7"/>
      <c r="Y36" s="10"/>
      <c r="Z36" s="7"/>
      <c r="AA36" s="10"/>
      <c r="AB36" s="7"/>
      <c r="AC36" s="10"/>
      <c r="AD36" s="7"/>
    </row>
    <row r="37" spans="1:30" ht="16.5" customHeight="1" x14ac:dyDescent="0.25">
      <c r="A37" s="7"/>
      <c r="B37" s="7"/>
      <c r="C37" s="7"/>
      <c r="D37" s="7"/>
      <c r="E37" s="7" t="s">
        <v>334</v>
      </c>
      <c r="F37" s="7"/>
      <c r="G37" s="7"/>
      <c r="H37" s="7"/>
      <c r="I37" s="7"/>
      <c r="J37" s="7"/>
      <c r="K37" s="7"/>
      <c r="L37" s="9" t="s">
        <v>300</v>
      </c>
      <c r="M37" s="32">
        <v>25.9</v>
      </c>
      <c r="N37" s="53">
        <v>6.7</v>
      </c>
      <c r="O37" s="32">
        <v>15.4</v>
      </c>
      <c r="P37" s="53">
        <v>6.1</v>
      </c>
      <c r="Q37" s="32">
        <v>13.4</v>
      </c>
      <c r="R37" s="53">
        <v>4.7</v>
      </c>
      <c r="S37" s="47">
        <v>5.5</v>
      </c>
      <c r="T37" s="53">
        <v>3</v>
      </c>
      <c r="U37" s="31">
        <v>6</v>
      </c>
      <c r="V37" s="53">
        <v>2.1</v>
      </c>
      <c r="W37" s="30" t="s">
        <v>128</v>
      </c>
      <c r="X37" s="7"/>
      <c r="Y37" s="47">
        <v>1.4</v>
      </c>
      <c r="Z37" s="53">
        <v>0.7</v>
      </c>
      <c r="AA37" s="30" t="s">
        <v>128</v>
      </c>
      <c r="AB37" s="7"/>
      <c r="AC37" s="32">
        <v>64.5</v>
      </c>
      <c r="AD37" s="53">
        <v>9.1999999999999993</v>
      </c>
    </row>
    <row r="38" spans="1:30" ht="16.5" customHeight="1" x14ac:dyDescent="0.25">
      <c r="A38" s="7"/>
      <c r="B38" s="7"/>
      <c r="C38" s="7"/>
      <c r="D38" s="7"/>
      <c r="E38" s="7" t="s">
        <v>707</v>
      </c>
      <c r="F38" s="7"/>
      <c r="G38" s="7"/>
      <c r="H38" s="7"/>
      <c r="I38" s="7"/>
      <c r="J38" s="7"/>
      <c r="K38" s="7"/>
      <c r="L38" s="9" t="s">
        <v>300</v>
      </c>
      <c r="M38" s="47">
        <v>9</v>
      </c>
      <c r="N38" s="53">
        <v>5.5</v>
      </c>
      <c r="O38" s="32">
        <v>14</v>
      </c>
      <c r="P38" s="53">
        <v>5.6</v>
      </c>
      <c r="Q38" s="47">
        <v>7.1</v>
      </c>
      <c r="R38" s="53">
        <v>3.9</v>
      </c>
      <c r="S38" s="47">
        <v>1.9</v>
      </c>
      <c r="T38" s="53">
        <v>1.7</v>
      </c>
      <c r="U38" s="47">
        <v>3.5</v>
      </c>
      <c r="V38" s="53">
        <v>1.8</v>
      </c>
      <c r="W38" s="31">
        <v>4</v>
      </c>
      <c r="X38" s="53">
        <v>1.9</v>
      </c>
      <c r="Y38" s="30" t="s">
        <v>128</v>
      </c>
      <c r="Z38" s="7"/>
      <c r="AA38" s="47">
        <v>0.8</v>
      </c>
      <c r="AB38" s="53">
        <v>0.4</v>
      </c>
      <c r="AC38" s="32">
        <v>40</v>
      </c>
      <c r="AD38" s="53">
        <v>8.4</v>
      </c>
    </row>
    <row r="39" spans="1:30" ht="16.5" customHeight="1" x14ac:dyDescent="0.25">
      <c r="A39" s="7"/>
      <c r="B39" s="7"/>
      <c r="C39" s="7"/>
      <c r="D39" s="7"/>
      <c r="E39" s="7" t="s">
        <v>499</v>
      </c>
      <c r="F39" s="7"/>
      <c r="G39" s="7"/>
      <c r="H39" s="7"/>
      <c r="I39" s="7"/>
      <c r="J39" s="7"/>
      <c r="K39" s="7"/>
      <c r="L39" s="9" t="s">
        <v>300</v>
      </c>
      <c r="M39" s="32">
        <v>31.2</v>
      </c>
      <c r="N39" s="53">
        <v>7.8</v>
      </c>
      <c r="O39" s="32">
        <v>28.3</v>
      </c>
      <c r="P39" s="53">
        <v>9.6</v>
      </c>
      <c r="Q39" s="32">
        <v>20.9</v>
      </c>
      <c r="R39" s="53">
        <v>5.9</v>
      </c>
      <c r="S39" s="47">
        <v>7.3</v>
      </c>
      <c r="T39" s="53">
        <v>3.6</v>
      </c>
      <c r="U39" s="31">
        <v>8.9</v>
      </c>
      <c r="V39" s="53">
        <v>2.7</v>
      </c>
      <c r="W39" s="31">
        <v>4</v>
      </c>
      <c r="X39" s="53">
        <v>1.9</v>
      </c>
      <c r="Y39" s="47">
        <v>1.4</v>
      </c>
      <c r="Z39" s="53">
        <v>0.7</v>
      </c>
      <c r="AA39" s="47">
        <v>0.8</v>
      </c>
      <c r="AB39" s="53">
        <v>0.4</v>
      </c>
      <c r="AC39" s="29">
        <v>104.2</v>
      </c>
      <c r="AD39" s="51">
        <v>12.9</v>
      </c>
    </row>
    <row r="40" spans="1:30" ht="16.5" customHeight="1" x14ac:dyDescent="0.25">
      <c r="A40" s="7"/>
      <c r="B40" s="7"/>
      <c r="C40" s="7"/>
      <c r="D40" s="7" t="s">
        <v>726</v>
      </c>
      <c r="E40" s="7"/>
      <c r="F40" s="7"/>
      <c r="G40" s="7"/>
      <c r="H40" s="7"/>
      <c r="I40" s="7"/>
      <c r="J40" s="7"/>
      <c r="K40" s="7"/>
      <c r="L40" s="9"/>
      <c r="M40" s="10"/>
      <c r="N40" s="7"/>
      <c r="O40" s="10"/>
      <c r="P40" s="7"/>
      <c r="Q40" s="10"/>
      <c r="R40" s="7"/>
      <c r="S40" s="10"/>
      <c r="T40" s="7"/>
      <c r="U40" s="10"/>
      <c r="V40" s="7"/>
      <c r="W40" s="10"/>
      <c r="X40" s="7"/>
      <c r="Y40" s="10"/>
      <c r="Z40" s="7"/>
      <c r="AA40" s="10"/>
      <c r="AB40" s="7"/>
      <c r="AC40" s="10"/>
      <c r="AD40" s="7"/>
    </row>
    <row r="41" spans="1:30" ht="16.5" customHeight="1" x14ac:dyDescent="0.25">
      <c r="A41" s="7"/>
      <c r="B41" s="7"/>
      <c r="C41" s="7"/>
      <c r="D41" s="7"/>
      <c r="E41" s="7" t="s">
        <v>334</v>
      </c>
      <c r="F41" s="7"/>
      <c r="G41" s="7"/>
      <c r="H41" s="7"/>
      <c r="I41" s="7"/>
      <c r="J41" s="7"/>
      <c r="K41" s="7"/>
      <c r="L41" s="9" t="s">
        <v>300</v>
      </c>
      <c r="M41" s="32">
        <v>68</v>
      </c>
      <c r="N41" s="51">
        <v>10.1</v>
      </c>
      <c r="O41" s="32">
        <v>54.7</v>
      </c>
      <c r="P41" s="51">
        <v>11</v>
      </c>
      <c r="Q41" s="32">
        <v>38.4</v>
      </c>
      <c r="R41" s="53">
        <v>8.1999999999999993</v>
      </c>
      <c r="S41" s="32">
        <v>14.4</v>
      </c>
      <c r="T41" s="53">
        <v>4.2</v>
      </c>
      <c r="U41" s="32">
        <v>14.9</v>
      </c>
      <c r="V41" s="53">
        <v>3.5</v>
      </c>
      <c r="W41" s="30" t="s">
        <v>128</v>
      </c>
      <c r="X41" s="7"/>
      <c r="Y41" s="31">
        <v>4.8</v>
      </c>
      <c r="Z41" s="53">
        <v>1.4</v>
      </c>
      <c r="AA41" s="30" t="s">
        <v>128</v>
      </c>
      <c r="AB41" s="7"/>
      <c r="AC41" s="29">
        <v>194</v>
      </c>
      <c r="AD41" s="51">
        <v>15.4</v>
      </c>
    </row>
    <row r="42" spans="1:30" ht="16.5" customHeight="1" x14ac:dyDescent="0.25">
      <c r="A42" s="7"/>
      <c r="B42" s="7"/>
      <c r="C42" s="7"/>
      <c r="D42" s="7"/>
      <c r="E42" s="7" t="s">
        <v>707</v>
      </c>
      <c r="F42" s="7"/>
      <c r="G42" s="7"/>
      <c r="H42" s="7"/>
      <c r="I42" s="7"/>
      <c r="J42" s="7"/>
      <c r="K42" s="7"/>
      <c r="L42" s="9" t="s">
        <v>300</v>
      </c>
      <c r="M42" s="32">
        <v>28.9</v>
      </c>
      <c r="N42" s="51">
        <v>11.4</v>
      </c>
      <c r="O42" s="32">
        <v>34.9</v>
      </c>
      <c r="P42" s="53">
        <v>8.6</v>
      </c>
      <c r="Q42" s="32">
        <v>21.2</v>
      </c>
      <c r="R42" s="53">
        <v>6.8</v>
      </c>
      <c r="S42" s="31">
        <v>7.6</v>
      </c>
      <c r="T42" s="53">
        <v>2.8</v>
      </c>
      <c r="U42" s="31">
        <v>9.3000000000000007</v>
      </c>
      <c r="V42" s="53">
        <v>2.6</v>
      </c>
      <c r="W42" s="32">
        <v>10.199999999999999</v>
      </c>
      <c r="X42" s="53">
        <v>2.5</v>
      </c>
      <c r="Y42" s="30" t="s">
        <v>128</v>
      </c>
      <c r="Z42" s="7"/>
      <c r="AA42" s="31">
        <v>1.1000000000000001</v>
      </c>
      <c r="AB42" s="53">
        <v>0.5</v>
      </c>
      <c r="AC42" s="29">
        <v>115.4</v>
      </c>
      <c r="AD42" s="51">
        <v>15.1</v>
      </c>
    </row>
    <row r="43" spans="1:30" ht="16.5" customHeight="1" x14ac:dyDescent="0.25">
      <c r="A43" s="7"/>
      <c r="B43" s="7"/>
      <c r="C43" s="7"/>
      <c r="D43" s="7"/>
      <c r="E43" s="7" t="s">
        <v>499</v>
      </c>
      <c r="F43" s="7"/>
      <c r="G43" s="7"/>
      <c r="H43" s="7"/>
      <c r="I43" s="7"/>
      <c r="J43" s="7"/>
      <c r="K43" s="7"/>
      <c r="L43" s="9" t="s">
        <v>300</v>
      </c>
      <c r="M43" s="32">
        <v>98.4</v>
      </c>
      <c r="N43" s="51">
        <v>13</v>
      </c>
      <c r="O43" s="32">
        <v>91.7</v>
      </c>
      <c r="P43" s="51">
        <v>13.9</v>
      </c>
      <c r="Q43" s="32">
        <v>58.9</v>
      </c>
      <c r="R43" s="53">
        <v>9.9</v>
      </c>
      <c r="S43" s="32">
        <v>22.5</v>
      </c>
      <c r="T43" s="53">
        <v>5.5</v>
      </c>
      <c r="U43" s="32">
        <v>23.5</v>
      </c>
      <c r="V43" s="53">
        <v>3.9</v>
      </c>
      <c r="W43" s="32">
        <v>10.199999999999999</v>
      </c>
      <c r="X43" s="53">
        <v>2.5</v>
      </c>
      <c r="Y43" s="31">
        <v>4.8</v>
      </c>
      <c r="Z43" s="53">
        <v>1.4</v>
      </c>
      <c r="AA43" s="31">
        <v>1.1000000000000001</v>
      </c>
      <c r="AB43" s="53">
        <v>0.5</v>
      </c>
      <c r="AC43" s="29">
        <v>308.8</v>
      </c>
      <c r="AD43" s="51">
        <v>19</v>
      </c>
    </row>
    <row r="44" spans="1:30" ht="16.5" customHeight="1" x14ac:dyDescent="0.25">
      <c r="A44" s="7"/>
      <c r="B44" s="7"/>
      <c r="C44" s="7" t="s">
        <v>301</v>
      </c>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c r="C45" s="7"/>
      <c r="D45" s="7" t="s">
        <v>719</v>
      </c>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c r="C46" s="7"/>
      <c r="D46" s="7"/>
      <c r="E46" s="7" t="s">
        <v>334</v>
      </c>
      <c r="F46" s="7"/>
      <c r="G46" s="7"/>
      <c r="H46" s="7"/>
      <c r="I46" s="7"/>
      <c r="J46" s="7"/>
      <c r="K46" s="7"/>
      <c r="L46" s="9" t="s">
        <v>216</v>
      </c>
      <c r="M46" s="32">
        <v>38.1</v>
      </c>
      <c r="N46" s="53">
        <v>8.4</v>
      </c>
      <c r="O46" s="32">
        <v>28.2</v>
      </c>
      <c r="P46" s="53">
        <v>9.8000000000000007</v>
      </c>
      <c r="Q46" s="32">
        <v>34.799999999999997</v>
      </c>
      <c r="R46" s="51">
        <v>10.3</v>
      </c>
      <c r="S46" s="32">
        <v>38</v>
      </c>
      <c r="T46" s="51">
        <v>17.2</v>
      </c>
      <c r="U46" s="32">
        <v>40.4</v>
      </c>
      <c r="V46" s="51">
        <v>10.8</v>
      </c>
      <c r="W46" s="30" t="s">
        <v>128</v>
      </c>
      <c r="X46" s="7"/>
      <c r="Y46" s="32">
        <v>29.1</v>
      </c>
      <c r="Z46" s="51">
        <v>10.7</v>
      </c>
      <c r="AA46" s="30" t="s">
        <v>128</v>
      </c>
      <c r="AB46" s="7"/>
      <c r="AC46" s="32">
        <v>33.299999999999997</v>
      </c>
      <c r="AD46" s="53">
        <v>3.9</v>
      </c>
    </row>
    <row r="47" spans="1:30" ht="16.5" customHeight="1" x14ac:dyDescent="0.25">
      <c r="A47" s="7"/>
      <c r="B47" s="7"/>
      <c r="C47" s="7"/>
      <c r="D47" s="7"/>
      <c r="E47" s="7" t="s">
        <v>707</v>
      </c>
      <c r="F47" s="7"/>
      <c r="G47" s="7"/>
      <c r="H47" s="7"/>
      <c r="I47" s="7"/>
      <c r="J47" s="7"/>
      <c r="K47" s="7"/>
      <c r="L47" s="9" t="s">
        <v>216</v>
      </c>
      <c r="M47" s="32">
        <v>31</v>
      </c>
      <c r="N47" s="51">
        <v>15</v>
      </c>
      <c r="O47" s="32">
        <v>40.200000000000003</v>
      </c>
      <c r="P47" s="51">
        <v>12.3</v>
      </c>
      <c r="Q47" s="32">
        <v>33.700000000000003</v>
      </c>
      <c r="R47" s="51">
        <v>13.6</v>
      </c>
      <c r="S47" s="44">
        <v>24.5</v>
      </c>
      <c r="T47" s="51">
        <v>20.5</v>
      </c>
      <c r="U47" s="32">
        <v>37.6</v>
      </c>
      <c r="V47" s="51">
        <v>17.8</v>
      </c>
      <c r="W47" s="32">
        <v>39.5</v>
      </c>
      <c r="X47" s="51">
        <v>15.8</v>
      </c>
      <c r="Y47" s="30" t="s">
        <v>128</v>
      </c>
      <c r="Z47" s="7"/>
      <c r="AA47" s="32">
        <v>68.5</v>
      </c>
      <c r="AB47" s="51">
        <v>26.9</v>
      </c>
      <c r="AC47" s="32">
        <v>34.6</v>
      </c>
      <c r="AD47" s="53">
        <v>5.7</v>
      </c>
    </row>
    <row r="48" spans="1:30" ht="16.5" customHeight="1" x14ac:dyDescent="0.25">
      <c r="A48" s="14"/>
      <c r="B48" s="14"/>
      <c r="C48" s="14"/>
      <c r="D48" s="14"/>
      <c r="E48" s="14" t="s">
        <v>499</v>
      </c>
      <c r="F48" s="14"/>
      <c r="G48" s="14"/>
      <c r="H48" s="14"/>
      <c r="I48" s="14"/>
      <c r="J48" s="14"/>
      <c r="K48" s="14"/>
      <c r="L48" s="15" t="s">
        <v>216</v>
      </c>
      <c r="M48" s="33">
        <v>31.7</v>
      </c>
      <c r="N48" s="54">
        <v>6.7</v>
      </c>
      <c r="O48" s="33">
        <v>30.9</v>
      </c>
      <c r="P48" s="54">
        <v>9.4</v>
      </c>
      <c r="Q48" s="33">
        <v>35.5</v>
      </c>
      <c r="R48" s="54">
        <v>8.1999999999999993</v>
      </c>
      <c r="S48" s="33">
        <v>32.6</v>
      </c>
      <c r="T48" s="52">
        <v>13.4</v>
      </c>
      <c r="U48" s="33">
        <v>37.799999999999997</v>
      </c>
      <c r="V48" s="54">
        <v>9.6999999999999993</v>
      </c>
      <c r="W48" s="33">
        <v>39.5</v>
      </c>
      <c r="X48" s="52">
        <v>15.8</v>
      </c>
      <c r="Y48" s="33">
        <v>29.1</v>
      </c>
      <c r="Z48" s="52">
        <v>10.7</v>
      </c>
      <c r="AA48" s="33">
        <v>68.5</v>
      </c>
      <c r="AB48" s="52">
        <v>26.9</v>
      </c>
      <c r="AC48" s="33">
        <v>33.700000000000003</v>
      </c>
      <c r="AD48" s="54">
        <v>3.6</v>
      </c>
    </row>
    <row r="49" spans="1:30" ht="4.5" customHeight="1" x14ac:dyDescent="0.25">
      <c r="A49" s="27"/>
      <c r="B49" s="27"/>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6.5" customHeight="1" x14ac:dyDescent="0.25">
      <c r="A50" s="27"/>
      <c r="B50" s="27"/>
      <c r="C50" s="67" t="s">
        <v>340</v>
      </c>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ht="4.5" customHeight="1" x14ac:dyDescent="0.25">
      <c r="A51" s="27"/>
      <c r="B51" s="27"/>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6.5" customHeight="1" x14ac:dyDescent="0.25">
      <c r="A52" s="55"/>
      <c r="B52" s="55"/>
      <c r="C52" s="67" t="s">
        <v>456</v>
      </c>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ht="16.5" customHeight="1" x14ac:dyDescent="0.25">
      <c r="A53" s="55"/>
      <c r="B53" s="55"/>
      <c r="C53" s="67" t="s">
        <v>457</v>
      </c>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ht="4.5" customHeight="1" x14ac:dyDescent="0.25">
      <c r="A54" s="27"/>
      <c r="B54" s="27"/>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6.5" customHeight="1" x14ac:dyDescent="0.25">
      <c r="A55" s="27" t="s">
        <v>139</v>
      </c>
      <c r="B55" s="27"/>
      <c r="C55" s="67" t="s">
        <v>458</v>
      </c>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ht="29.4" customHeight="1" x14ac:dyDescent="0.25">
      <c r="A56" s="27" t="s">
        <v>141</v>
      </c>
      <c r="B56" s="27"/>
      <c r="C56" s="67" t="s">
        <v>307</v>
      </c>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ht="29.4" customHeight="1" x14ac:dyDescent="0.25">
      <c r="A57" s="27" t="s">
        <v>144</v>
      </c>
      <c r="B57" s="27"/>
      <c r="C57" s="67" t="s">
        <v>459</v>
      </c>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row r="58" spans="1:30" ht="16.5" customHeight="1" x14ac:dyDescent="0.25">
      <c r="A58" s="27" t="s">
        <v>146</v>
      </c>
      <c r="B58" s="27"/>
      <c r="C58" s="67" t="s">
        <v>727</v>
      </c>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row>
    <row r="59" spans="1:30" ht="16.5" customHeight="1" x14ac:dyDescent="0.25">
      <c r="A59" s="27" t="s">
        <v>150</v>
      </c>
      <c r="B59" s="27"/>
      <c r="C59" s="67" t="s">
        <v>308</v>
      </c>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row>
    <row r="60" spans="1:30" ht="29.4" customHeight="1" x14ac:dyDescent="0.25">
      <c r="A60" s="27" t="s">
        <v>152</v>
      </c>
      <c r="B60" s="27"/>
      <c r="C60" s="67" t="s">
        <v>460</v>
      </c>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row>
    <row r="61" spans="1:30" ht="16.5" customHeight="1" x14ac:dyDescent="0.25">
      <c r="A61" s="27" t="s">
        <v>155</v>
      </c>
      <c r="B61" s="27"/>
      <c r="C61" s="67" t="s">
        <v>461</v>
      </c>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row>
    <row r="62" spans="1:30" ht="29.4" customHeight="1" x14ac:dyDescent="0.25">
      <c r="A62" s="27" t="s">
        <v>157</v>
      </c>
      <c r="B62" s="27"/>
      <c r="C62" s="67" t="s">
        <v>463</v>
      </c>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row>
    <row r="63" spans="1:30" ht="29.4" customHeight="1" x14ac:dyDescent="0.25">
      <c r="A63" s="27" t="s">
        <v>159</v>
      </c>
      <c r="B63" s="27"/>
      <c r="C63" s="67" t="s">
        <v>309</v>
      </c>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row>
    <row r="64" spans="1:30" ht="16.5" customHeight="1" x14ac:dyDescent="0.25">
      <c r="A64" s="27" t="s">
        <v>161</v>
      </c>
      <c r="B64" s="27"/>
      <c r="C64" s="67" t="s">
        <v>728</v>
      </c>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row>
    <row r="65" spans="1:30" ht="29.4" customHeight="1" x14ac:dyDescent="0.25">
      <c r="A65" s="27" t="s">
        <v>163</v>
      </c>
      <c r="B65" s="27"/>
      <c r="C65" s="67" t="s">
        <v>577</v>
      </c>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row>
    <row r="66" spans="1:30" ht="16.5" customHeight="1" x14ac:dyDescent="0.25">
      <c r="A66" s="27" t="s">
        <v>165</v>
      </c>
      <c r="B66" s="27"/>
      <c r="C66" s="67" t="s">
        <v>729</v>
      </c>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row>
    <row r="67" spans="1:30" ht="29.4" customHeight="1" x14ac:dyDescent="0.25">
      <c r="A67" s="27" t="s">
        <v>199</v>
      </c>
      <c r="B67" s="27"/>
      <c r="C67" s="67" t="s">
        <v>730</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ht="16.5" customHeight="1" x14ac:dyDescent="0.25">
      <c r="A68" s="27" t="s">
        <v>467</v>
      </c>
      <c r="B68" s="27"/>
      <c r="C68" s="67" t="s">
        <v>468</v>
      </c>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row>
    <row r="69" spans="1:30" ht="16.5" customHeight="1" x14ac:dyDescent="0.25">
      <c r="A69" s="27" t="s">
        <v>469</v>
      </c>
      <c r="B69" s="27"/>
      <c r="C69" s="67" t="s">
        <v>470</v>
      </c>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row>
    <row r="70" spans="1:30" ht="4.5" customHeight="1" x14ac:dyDescent="0.25"/>
    <row r="71" spans="1:30" ht="16.5" customHeight="1" x14ac:dyDescent="0.25">
      <c r="A71" s="28" t="s">
        <v>167</v>
      </c>
      <c r="B71" s="27"/>
      <c r="C71" s="27"/>
      <c r="D71" s="27"/>
      <c r="E71" s="67" t="s">
        <v>471</v>
      </c>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sheetData>
  <mergeCells count="30">
    <mergeCell ref="K1:AD1"/>
    <mergeCell ref="C50:AD50"/>
    <mergeCell ref="C52:AD52"/>
    <mergeCell ref="C53:AD53"/>
    <mergeCell ref="C55:AD55"/>
    <mergeCell ref="W2:X2"/>
    <mergeCell ref="Y2:Z2"/>
    <mergeCell ref="AA2:AB2"/>
    <mergeCell ref="AC2:AD2"/>
    <mergeCell ref="A3:AD3"/>
    <mergeCell ref="M2:N2"/>
    <mergeCell ref="O2:P2"/>
    <mergeCell ref="Q2:R2"/>
    <mergeCell ref="S2:T2"/>
    <mergeCell ref="U2:V2"/>
    <mergeCell ref="C56:AD56"/>
    <mergeCell ref="C57:AD57"/>
    <mergeCell ref="C58:AD58"/>
    <mergeCell ref="C59:AD59"/>
    <mergeCell ref="C60:AD60"/>
    <mergeCell ref="C61:AD61"/>
    <mergeCell ref="C62:AD62"/>
    <mergeCell ref="C63:AD63"/>
    <mergeCell ref="C64:AD64"/>
    <mergeCell ref="C65:AD65"/>
    <mergeCell ref="C66:AD66"/>
    <mergeCell ref="C67:AD67"/>
    <mergeCell ref="C68:AD68"/>
    <mergeCell ref="C69:AD69"/>
    <mergeCell ref="E71:AD71"/>
  </mergeCells>
  <pageMargins left="0.7" right="0.7" top="0.75" bottom="0.75" header="0.3" footer="0.3"/>
  <pageSetup paperSize="9" fitToHeight="0" orientation="landscape" horizontalDpi="300" verticalDpi="300"/>
  <headerFooter scaleWithDoc="0" alignWithMargins="0">
    <oddHeader>&amp;C&amp;"Arial"&amp;8TABLE 15A.44</oddHeader>
    <oddFooter>&amp;L&amp;"Arial"&amp;8REPORT ON
GOVERNMENT
SERVICES 2022&amp;R&amp;"Arial"&amp;8SERVICES FOR PEOPLE
WITH DISABILITY
PAGE &amp;B&amp;P&amp;B</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M146"/>
  <sheetViews>
    <sheetView showGridLines="0" workbookViewId="0"/>
  </sheetViews>
  <sheetFormatPr defaultRowHeight="13.2" x14ac:dyDescent="0.25"/>
  <cols>
    <col min="1" max="10" width="1.6640625" customWidth="1"/>
    <col min="11" max="11" width="5.6640625" customWidth="1"/>
    <col min="12" max="12" width="15.33203125" customWidth="1"/>
    <col min="13" max="13" width="29.88671875" customWidth="1"/>
  </cols>
  <sheetData>
    <row r="1" spans="1:13" ht="50.4" customHeight="1" x14ac:dyDescent="0.25">
      <c r="A1" s="8" t="s">
        <v>731</v>
      </c>
      <c r="B1" s="8"/>
      <c r="C1" s="8"/>
      <c r="D1" s="8"/>
      <c r="E1" s="8"/>
      <c r="F1" s="8"/>
      <c r="G1" s="8"/>
      <c r="H1" s="8"/>
      <c r="I1" s="8"/>
      <c r="J1" s="8"/>
      <c r="K1" s="72" t="s">
        <v>732</v>
      </c>
      <c r="L1" s="73"/>
      <c r="M1" s="73"/>
    </row>
    <row r="2" spans="1:13" ht="16.5" customHeight="1" x14ac:dyDescent="0.25">
      <c r="A2" s="11"/>
      <c r="B2" s="11"/>
      <c r="C2" s="11"/>
      <c r="D2" s="11"/>
      <c r="E2" s="11"/>
      <c r="F2" s="11"/>
      <c r="G2" s="11"/>
      <c r="H2" s="11"/>
      <c r="I2" s="11"/>
      <c r="J2" s="11"/>
      <c r="K2" s="11"/>
      <c r="L2" s="12" t="s">
        <v>92</v>
      </c>
      <c r="M2" s="13" t="s">
        <v>103</v>
      </c>
    </row>
    <row r="3" spans="1:13" ht="16.5" customHeight="1" x14ac:dyDescent="0.25">
      <c r="A3" s="7" t="s">
        <v>105</v>
      </c>
      <c r="B3" s="7"/>
      <c r="C3" s="7"/>
      <c r="D3" s="7"/>
      <c r="E3" s="7"/>
      <c r="F3" s="7"/>
      <c r="G3" s="7"/>
      <c r="H3" s="7"/>
      <c r="I3" s="7"/>
      <c r="J3" s="7"/>
      <c r="K3" s="7"/>
      <c r="L3" s="9"/>
      <c r="M3" s="10"/>
    </row>
    <row r="4" spans="1:13" ht="16.5" customHeight="1" x14ac:dyDescent="0.25">
      <c r="A4" s="7"/>
      <c r="B4" s="7" t="s">
        <v>733</v>
      </c>
      <c r="C4" s="7"/>
      <c r="D4" s="7"/>
      <c r="E4" s="7"/>
      <c r="F4" s="7"/>
      <c r="G4" s="7"/>
      <c r="H4" s="7"/>
      <c r="I4" s="7"/>
      <c r="J4" s="7"/>
      <c r="K4" s="7"/>
      <c r="L4" s="9"/>
      <c r="M4" s="10"/>
    </row>
    <row r="5" spans="1:13" ht="16.5" customHeight="1" x14ac:dyDescent="0.25">
      <c r="A5" s="7"/>
      <c r="B5" s="7"/>
      <c r="C5" s="7" t="s">
        <v>734</v>
      </c>
      <c r="D5" s="7"/>
      <c r="E5" s="7"/>
      <c r="F5" s="7"/>
      <c r="G5" s="7"/>
      <c r="H5" s="7"/>
      <c r="I5" s="7"/>
      <c r="J5" s="7"/>
      <c r="K5" s="7"/>
      <c r="L5" s="9" t="s">
        <v>735</v>
      </c>
      <c r="M5" s="60">
        <v>786574181</v>
      </c>
    </row>
    <row r="6" spans="1:13" ht="16.5" customHeight="1" x14ac:dyDescent="0.25">
      <c r="A6" s="7"/>
      <c r="B6" s="7"/>
      <c r="C6" s="7" t="s">
        <v>736</v>
      </c>
      <c r="D6" s="7"/>
      <c r="E6" s="7"/>
      <c r="F6" s="7"/>
      <c r="G6" s="7"/>
      <c r="H6" s="7"/>
      <c r="I6" s="7"/>
      <c r="J6" s="7"/>
      <c r="K6" s="7"/>
      <c r="L6" s="9" t="s">
        <v>735</v>
      </c>
      <c r="M6" s="25">
        <v>9466564</v>
      </c>
    </row>
    <row r="7" spans="1:13" ht="16.5" customHeight="1" x14ac:dyDescent="0.25">
      <c r="A7" s="7"/>
      <c r="B7" s="7"/>
      <c r="C7" s="7" t="s">
        <v>737</v>
      </c>
      <c r="D7" s="7"/>
      <c r="E7" s="7"/>
      <c r="F7" s="7"/>
      <c r="G7" s="7"/>
      <c r="H7" s="7"/>
      <c r="I7" s="7"/>
      <c r="J7" s="7"/>
      <c r="K7" s="7"/>
      <c r="L7" s="9" t="s">
        <v>735</v>
      </c>
      <c r="M7" s="60">
        <v>796040744</v>
      </c>
    </row>
    <row r="8" spans="1:13" ht="16.5" customHeight="1" x14ac:dyDescent="0.25">
      <c r="A8" s="7"/>
      <c r="B8" s="7" t="s">
        <v>738</v>
      </c>
      <c r="C8" s="7"/>
      <c r="D8" s="7"/>
      <c r="E8" s="7"/>
      <c r="F8" s="7"/>
      <c r="G8" s="7"/>
      <c r="H8" s="7"/>
      <c r="I8" s="7"/>
      <c r="J8" s="7"/>
      <c r="K8" s="7"/>
      <c r="L8" s="9"/>
      <c r="M8" s="10"/>
    </row>
    <row r="9" spans="1:13" ht="16.5" customHeight="1" x14ac:dyDescent="0.25">
      <c r="A9" s="7"/>
      <c r="B9" s="7"/>
      <c r="C9" s="7" t="s">
        <v>734</v>
      </c>
      <c r="D9" s="7"/>
      <c r="E9" s="7"/>
      <c r="F9" s="7"/>
      <c r="G9" s="7"/>
      <c r="H9" s="7"/>
      <c r="I9" s="7"/>
      <c r="J9" s="7"/>
      <c r="K9" s="7"/>
      <c r="L9" s="9" t="s">
        <v>317</v>
      </c>
      <c r="M9" s="18">
        <v>234412</v>
      </c>
    </row>
    <row r="10" spans="1:13" ht="16.5" customHeight="1" x14ac:dyDescent="0.25">
      <c r="A10" s="7"/>
      <c r="B10" s="7"/>
      <c r="C10" s="7" t="s">
        <v>739</v>
      </c>
      <c r="D10" s="7"/>
      <c r="E10" s="7"/>
      <c r="F10" s="7"/>
      <c r="G10" s="7"/>
      <c r="H10" s="7"/>
      <c r="I10" s="7"/>
      <c r="J10" s="7"/>
      <c r="K10" s="7"/>
      <c r="L10" s="9" t="s">
        <v>317</v>
      </c>
      <c r="M10" s="20">
        <v>757</v>
      </c>
    </row>
    <row r="11" spans="1:13" ht="16.5" customHeight="1" x14ac:dyDescent="0.25">
      <c r="A11" s="7"/>
      <c r="B11" s="7"/>
      <c r="C11" s="7" t="s">
        <v>737</v>
      </c>
      <c r="D11" s="7"/>
      <c r="E11" s="7"/>
      <c r="F11" s="7"/>
      <c r="G11" s="7"/>
      <c r="H11" s="7"/>
      <c r="I11" s="7"/>
      <c r="J11" s="7"/>
      <c r="K11" s="7"/>
      <c r="L11" s="9" t="s">
        <v>317</v>
      </c>
      <c r="M11" s="18">
        <v>235169</v>
      </c>
    </row>
    <row r="12" spans="1:13" ht="16.5" customHeight="1" x14ac:dyDescent="0.25">
      <c r="A12" s="7"/>
      <c r="B12" s="7" t="s">
        <v>740</v>
      </c>
      <c r="C12" s="7"/>
      <c r="D12" s="7"/>
      <c r="E12" s="7"/>
      <c r="F12" s="7"/>
      <c r="G12" s="7"/>
      <c r="H12" s="7"/>
      <c r="I12" s="7"/>
      <c r="J12" s="7"/>
      <c r="K12" s="7"/>
      <c r="L12" s="9"/>
      <c r="M12" s="10"/>
    </row>
    <row r="13" spans="1:13" ht="16.5" customHeight="1" x14ac:dyDescent="0.25">
      <c r="A13" s="7"/>
      <c r="B13" s="7"/>
      <c r="C13" s="7" t="s">
        <v>734</v>
      </c>
      <c r="D13" s="7"/>
      <c r="E13" s="7"/>
      <c r="F13" s="7"/>
      <c r="G13" s="7"/>
      <c r="H13" s="7"/>
      <c r="I13" s="7"/>
      <c r="J13" s="7"/>
      <c r="K13" s="7"/>
      <c r="L13" s="9" t="s">
        <v>735</v>
      </c>
      <c r="M13" s="23">
        <v>3356</v>
      </c>
    </row>
    <row r="14" spans="1:13" ht="16.5" customHeight="1" x14ac:dyDescent="0.25">
      <c r="A14" s="7"/>
      <c r="B14" s="7"/>
      <c r="C14" s="7" t="s">
        <v>736</v>
      </c>
      <c r="D14" s="7"/>
      <c r="E14" s="7"/>
      <c r="F14" s="7"/>
      <c r="G14" s="7"/>
      <c r="H14" s="7"/>
      <c r="I14" s="7"/>
      <c r="J14" s="7"/>
      <c r="K14" s="7"/>
      <c r="L14" s="9" t="s">
        <v>735</v>
      </c>
      <c r="M14" s="21">
        <v>12505</v>
      </c>
    </row>
    <row r="15" spans="1:13" ht="16.5" customHeight="1" x14ac:dyDescent="0.25">
      <c r="A15" s="7"/>
      <c r="B15" s="7"/>
      <c r="C15" s="7" t="s">
        <v>737</v>
      </c>
      <c r="D15" s="7"/>
      <c r="E15" s="7"/>
      <c r="F15" s="7"/>
      <c r="G15" s="7"/>
      <c r="H15" s="7"/>
      <c r="I15" s="7"/>
      <c r="J15" s="7"/>
      <c r="K15" s="7"/>
      <c r="L15" s="9" t="s">
        <v>735</v>
      </c>
      <c r="M15" s="23">
        <v>3385</v>
      </c>
    </row>
    <row r="16" spans="1:13" ht="16.5" customHeight="1" x14ac:dyDescent="0.25">
      <c r="A16" s="7" t="s">
        <v>107</v>
      </c>
      <c r="B16" s="7"/>
      <c r="C16" s="7"/>
      <c r="D16" s="7"/>
      <c r="E16" s="7"/>
      <c r="F16" s="7"/>
      <c r="G16" s="7"/>
      <c r="H16" s="7"/>
      <c r="I16" s="7"/>
      <c r="J16" s="7"/>
      <c r="K16" s="7"/>
      <c r="L16" s="9"/>
      <c r="M16" s="10"/>
    </row>
    <row r="17" spans="1:13" ht="16.5" customHeight="1" x14ac:dyDescent="0.25">
      <c r="A17" s="7"/>
      <c r="B17" s="7" t="s">
        <v>741</v>
      </c>
      <c r="C17" s="7"/>
      <c r="D17" s="7"/>
      <c r="E17" s="7"/>
      <c r="F17" s="7"/>
      <c r="G17" s="7"/>
      <c r="H17" s="7"/>
      <c r="I17" s="7"/>
      <c r="J17" s="7"/>
      <c r="K17" s="7"/>
      <c r="L17" s="9"/>
      <c r="M17" s="10"/>
    </row>
    <row r="18" spans="1:13" ht="16.5" customHeight="1" x14ac:dyDescent="0.25">
      <c r="A18" s="7"/>
      <c r="B18" s="7"/>
      <c r="C18" s="7" t="s">
        <v>734</v>
      </c>
      <c r="D18" s="7"/>
      <c r="E18" s="7"/>
      <c r="F18" s="7"/>
      <c r="G18" s="7"/>
      <c r="H18" s="7"/>
      <c r="I18" s="7"/>
      <c r="J18" s="7"/>
      <c r="K18" s="7"/>
      <c r="L18" s="9" t="s">
        <v>735</v>
      </c>
      <c r="M18" s="60">
        <v>776311213</v>
      </c>
    </row>
    <row r="19" spans="1:13" ht="16.5" customHeight="1" x14ac:dyDescent="0.25">
      <c r="A19" s="7"/>
      <c r="B19" s="7"/>
      <c r="C19" s="7" t="s">
        <v>736</v>
      </c>
      <c r="D19" s="7"/>
      <c r="E19" s="7"/>
      <c r="F19" s="7"/>
      <c r="G19" s="7"/>
      <c r="H19" s="7"/>
      <c r="I19" s="7"/>
      <c r="J19" s="7"/>
      <c r="K19" s="7"/>
      <c r="L19" s="9" t="s">
        <v>735</v>
      </c>
      <c r="M19" s="24">
        <v>87190489</v>
      </c>
    </row>
    <row r="20" spans="1:13" ht="16.5" customHeight="1" x14ac:dyDescent="0.25">
      <c r="A20" s="7"/>
      <c r="B20" s="7"/>
      <c r="C20" s="7" t="s">
        <v>737</v>
      </c>
      <c r="D20" s="7"/>
      <c r="E20" s="7"/>
      <c r="F20" s="7"/>
      <c r="G20" s="7"/>
      <c r="H20" s="7"/>
      <c r="I20" s="7"/>
      <c r="J20" s="7"/>
      <c r="K20" s="7"/>
      <c r="L20" s="9" t="s">
        <v>735</v>
      </c>
      <c r="M20" s="60">
        <v>903558316</v>
      </c>
    </row>
    <row r="21" spans="1:13" ht="16.5" customHeight="1" x14ac:dyDescent="0.25">
      <c r="A21" s="7"/>
      <c r="B21" s="7" t="s">
        <v>738</v>
      </c>
      <c r="C21" s="7"/>
      <c r="D21" s="7"/>
      <c r="E21" s="7"/>
      <c r="F21" s="7"/>
      <c r="G21" s="7"/>
      <c r="H21" s="7"/>
      <c r="I21" s="7"/>
      <c r="J21" s="7"/>
      <c r="K21" s="7"/>
      <c r="L21" s="9"/>
      <c r="M21" s="10"/>
    </row>
    <row r="22" spans="1:13" ht="16.5" customHeight="1" x14ac:dyDescent="0.25">
      <c r="A22" s="7"/>
      <c r="B22" s="7"/>
      <c r="C22" s="7" t="s">
        <v>734</v>
      </c>
      <c r="D22" s="7"/>
      <c r="E22" s="7"/>
      <c r="F22" s="7"/>
      <c r="G22" s="7"/>
      <c r="H22" s="7"/>
      <c r="I22" s="7"/>
      <c r="J22" s="7"/>
      <c r="K22" s="7"/>
      <c r="L22" s="9" t="s">
        <v>317</v>
      </c>
      <c r="M22" s="18">
        <v>210211</v>
      </c>
    </row>
    <row r="23" spans="1:13" ht="16.5" customHeight="1" x14ac:dyDescent="0.25">
      <c r="A23" s="7"/>
      <c r="B23" s="7"/>
      <c r="C23" s="7" t="s">
        <v>736</v>
      </c>
      <c r="D23" s="7"/>
      <c r="E23" s="7"/>
      <c r="F23" s="7"/>
      <c r="G23" s="7"/>
      <c r="H23" s="7"/>
      <c r="I23" s="7"/>
      <c r="J23" s="7"/>
      <c r="K23" s="7"/>
      <c r="L23" s="9" t="s">
        <v>317</v>
      </c>
      <c r="M23" s="23">
        <v>2568</v>
      </c>
    </row>
    <row r="24" spans="1:13" ht="16.5" customHeight="1" x14ac:dyDescent="0.25">
      <c r="A24" s="7"/>
      <c r="B24" s="7"/>
      <c r="C24" s="7" t="s">
        <v>737</v>
      </c>
      <c r="D24" s="7"/>
      <c r="E24" s="7"/>
      <c r="F24" s="7"/>
      <c r="G24" s="7"/>
      <c r="H24" s="7"/>
      <c r="I24" s="7"/>
      <c r="J24" s="7"/>
      <c r="K24" s="7"/>
      <c r="L24" s="9" t="s">
        <v>317</v>
      </c>
      <c r="M24" s="18">
        <v>212779</v>
      </c>
    </row>
    <row r="25" spans="1:13" ht="16.5" customHeight="1" x14ac:dyDescent="0.25">
      <c r="A25" s="7"/>
      <c r="B25" s="7" t="s">
        <v>742</v>
      </c>
      <c r="C25" s="7"/>
      <c r="D25" s="7"/>
      <c r="E25" s="7"/>
      <c r="F25" s="7"/>
      <c r="G25" s="7"/>
      <c r="H25" s="7"/>
      <c r="I25" s="7"/>
      <c r="J25" s="7"/>
      <c r="K25" s="7"/>
      <c r="L25" s="9"/>
      <c r="M25" s="10"/>
    </row>
    <row r="26" spans="1:13" ht="16.5" customHeight="1" x14ac:dyDescent="0.25">
      <c r="A26" s="7"/>
      <c r="B26" s="7"/>
      <c r="C26" s="7" t="s">
        <v>734</v>
      </c>
      <c r="D26" s="7"/>
      <c r="E26" s="7"/>
      <c r="F26" s="7"/>
      <c r="G26" s="7"/>
      <c r="H26" s="7"/>
      <c r="I26" s="7"/>
      <c r="J26" s="7"/>
      <c r="K26" s="7"/>
      <c r="L26" s="9" t="s">
        <v>735</v>
      </c>
      <c r="M26" s="23">
        <v>3693</v>
      </c>
    </row>
    <row r="27" spans="1:13" ht="16.5" customHeight="1" x14ac:dyDescent="0.25">
      <c r="A27" s="7"/>
      <c r="B27" s="7"/>
      <c r="C27" s="7" t="s">
        <v>736</v>
      </c>
      <c r="D27" s="7"/>
      <c r="E27" s="7"/>
      <c r="F27" s="7"/>
      <c r="G27" s="7"/>
      <c r="H27" s="7"/>
      <c r="I27" s="7"/>
      <c r="J27" s="7"/>
      <c r="K27" s="7"/>
      <c r="L27" s="9" t="s">
        <v>735</v>
      </c>
      <c r="M27" s="21">
        <v>33953</v>
      </c>
    </row>
    <row r="28" spans="1:13" ht="16.5" customHeight="1" x14ac:dyDescent="0.25">
      <c r="A28" s="7"/>
      <c r="B28" s="7"/>
      <c r="C28" s="7" t="s">
        <v>737</v>
      </c>
      <c r="D28" s="7"/>
      <c r="E28" s="7"/>
      <c r="F28" s="7"/>
      <c r="G28" s="7"/>
      <c r="H28" s="7"/>
      <c r="I28" s="7"/>
      <c r="J28" s="7"/>
      <c r="K28" s="7"/>
      <c r="L28" s="9" t="s">
        <v>735</v>
      </c>
      <c r="M28" s="23">
        <v>4246</v>
      </c>
    </row>
    <row r="29" spans="1:13" ht="16.5" customHeight="1" x14ac:dyDescent="0.25">
      <c r="A29" s="7" t="s">
        <v>121</v>
      </c>
      <c r="B29" s="7"/>
      <c r="C29" s="7"/>
      <c r="D29" s="7"/>
      <c r="E29" s="7"/>
      <c r="F29" s="7"/>
      <c r="G29" s="7"/>
      <c r="H29" s="7"/>
      <c r="I29" s="7"/>
      <c r="J29" s="7"/>
      <c r="K29" s="7"/>
      <c r="L29" s="9"/>
      <c r="M29" s="10"/>
    </row>
    <row r="30" spans="1:13" ht="16.5" customHeight="1" x14ac:dyDescent="0.25">
      <c r="A30" s="7"/>
      <c r="B30" s="7" t="s">
        <v>733</v>
      </c>
      <c r="C30" s="7"/>
      <c r="D30" s="7"/>
      <c r="E30" s="7"/>
      <c r="F30" s="7"/>
      <c r="G30" s="7"/>
      <c r="H30" s="7"/>
      <c r="I30" s="7"/>
      <c r="J30" s="7"/>
      <c r="K30" s="7"/>
      <c r="L30" s="9"/>
      <c r="M30" s="10"/>
    </row>
    <row r="31" spans="1:13" ht="16.5" customHeight="1" x14ac:dyDescent="0.25">
      <c r="A31" s="7"/>
      <c r="B31" s="7"/>
      <c r="C31" s="7" t="s">
        <v>734</v>
      </c>
      <c r="D31" s="7"/>
      <c r="E31" s="7"/>
      <c r="F31" s="7"/>
      <c r="G31" s="7"/>
      <c r="H31" s="7"/>
      <c r="I31" s="7"/>
      <c r="J31" s="7"/>
      <c r="K31" s="7"/>
      <c r="L31" s="9" t="s">
        <v>735</v>
      </c>
      <c r="M31" s="60">
        <v>557383513</v>
      </c>
    </row>
    <row r="32" spans="1:13" ht="16.5" customHeight="1" x14ac:dyDescent="0.25">
      <c r="A32" s="7"/>
      <c r="B32" s="7"/>
      <c r="C32" s="7" t="s">
        <v>736</v>
      </c>
      <c r="D32" s="7"/>
      <c r="E32" s="7"/>
      <c r="F32" s="7"/>
      <c r="G32" s="7"/>
      <c r="H32" s="7"/>
      <c r="I32" s="7"/>
      <c r="J32" s="7"/>
      <c r="K32" s="7"/>
      <c r="L32" s="9" t="s">
        <v>735</v>
      </c>
      <c r="M32" s="60">
        <v>228045605</v>
      </c>
    </row>
    <row r="33" spans="1:13" ht="16.5" customHeight="1" x14ac:dyDescent="0.25">
      <c r="A33" s="7"/>
      <c r="B33" s="7"/>
      <c r="C33" s="7" t="s">
        <v>737</v>
      </c>
      <c r="D33" s="7"/>
      <c r="E33" s="7"/>
      <c r="F33" s="7"/>
      <c r="G33" s="7"/>
      <c r="H33" s="7"/>
      <c r="I33" s="7"/>
      <c r="J33" s="7"/>
      <c r="K33" s="7"/>
      <c r="L33" s="9" t="s">
        <v>735</v>
      </c>
      <c r="M33" s="60">
        <v>785429117</v>
      </c>
    </row>
    <row r="34" spans="1:13" ht="16.5" customHeight="1" x14ac:dyDescent="0.25">
      <c r="A34" s="7"/>
      <c r="B34" s="7" t="s">
        <v>738</v>
      </c>
      <c r="C34" s="7"/>
      <c r="D34" s="7"/>
      <c r="E34" s="7"/>
      <c r="F34" s="7"/>
      <c r="G34" s="7"/>
      <c r="H34" s="7"/>
      <c r="I34" s="7"/>
      <c r="J34" s="7"/>
      <c r="K34" s="7"/>
      <c r="L34" s="9"/>
      <c r="M34" s="10"/>
    </row>
    <row r="35" spans="1:13" ht="16.5" customHeight="1" x14ac:dyDescent="0.25">
      <c r="A35" s="7"/>
      <c r="B35" s="7"/>
      <c r="C35" s="7" t="s">
        <v>734</v>
      </c>
      <c r="D35" s="7"/>
      <c r="E35" s="7"/>
      <c r="F35" s="7"/>
      <c r="G35" s="7"/>
      <c r="H35" s="7"/>
      <c r="I35" s="7"/>
      <c r="J35" s="7"/>
      <c r="K35" s="7"/>
      <c r="L35" s="9" t="s">
        <v>317</v>
      </c>
      <c r="M35" s="18">
        <v>156789</v>
      </c>
    </row>
    <row r="36" spans="1:13" ht="16.5" customHeight="1" x14ac:dyDescent="0.25">
      <c r="A36" s="7"/>
      <c r="B36" s="7"/>
      <c r="C36" s="7" t="s">
        <v>736</v>
      </c>
      <c r="D36" s="7"/>
      <c r="E36" s="7"/>
      <c r="F36" s="7"/>
      <c r="G36" s="7"/>
      <c r="H36" s="7"/>
      <c r="I36" s="7"/>
      <c r="J36" s="7"/>
      <c r="K36" s="7"/>
      <c r="L36" s="9" t="s">
        <v>317</v>
      </c>
      <c r="M36" s="23">
        <v>7692</v>
      </c>
    </row>
    <row r="37" spans="1:13" ht="16.5" customHeight="1" x14ac:dyDescent="0.25">
      <c r="A37" s="7"/>
      <c r="B37" s="7"/>
      <c r="C37" s="7" t="s">
        <v>737</v>
      </c>
      <c r="D37" s="7"/>
      <c r="E37" s="7"/>
      <c r="F37" s="7"/>
      <c r="G37" s="7"/>
      <c r="H37" s="7"/>
      <c r="I37" s="7"/>
      <c r="J37" s="7"/>
      <c r="K37" s="7"/>
      <c r="L37" s="9" t="s">
        <v>317</v>
      </c>
      <c r="M37" s="18">
        <v>164147</v>
      </c>
    </row>
    <row r="38" spans="1:13" ht="16.5" customHeight="1" x14ac:dyDescent="0.25">
      <c r="A38" s="7"/>
      <c r="B38" s="7" t="s">
        <v>740</v>
      </c>
      <c r="C38" s="7"/>
      <c r="D38" s="7"/>
      <c r="E38" s="7"/>
      <c r="F38" s="7"/>
      <c r="G38" s="7"/>
      <c r="H38" s="7"/>
      <c r="I38" s="7"/>
      <c r="J38" s="7"/>
      <c r="K38" s="7"/>
      <c r="L38" s="9"/>
      <c r="M38" s="10"/>
    </row>
    <row r="39" spans="1:13" ht="16.5" customHeight="1" x14ac:dyDescent="0.25">
      <c r="A39" s="7"/>
      <c r="B39" s="7"/>
      <c r="C39" s="7" t="s">
        <v>734</v>
      </c>
      <c r="D39" s="7"/>
      <c r="E39" s="7"/>
      <c r="F39" s="7"/>
      <c r="G39" s="7"/>
      <c r="H39" s="7"/>
      <c r="I39" s="7"/>
      <c r="J39" s="7"/>
      <c r="K39" s="7"/>
      <c r="L39" s="9" t="s">
        <v>735</v>
      </c>
      <c r="M39" s="23">
        <v>3555</v>
      </c>
    </row>
    <row r="40" spans="1:13" ht="16.5" customHeight="1" x14ac:dyDescent="0.25">
      <c r="A40" s="7"/>
      <c r="B40" s="7"/>
      <c r="C40" s="7" t="s">
        <v>736</v>
      </c>
      <c r="D40" s="7"/>
      <c r="E40" s="7"/>
      <c r="F40" s="7"/>
      <c r="G40" s="7"/>
      <c r="H40" s="7"/>
      <c r="I40" s="7"/>
      <c r="J40" s="7"/>
      <c r="K40" s="7"/>
      <c r="L40" s="9" t="s">
        <v>735</v>
      </c>
      <c r="M40" s="21">
        <v>29647</v>
      </c>
    </row>
    <row r="41" spans="1:13" ht="16.5" customHeight="1" x14ac:dyDescent="0.25">
      <c r="A41" s="7"/>
      <c r="B41" s="7"/>
      <c r="C41" s="7" t="s">
        <v>737</v>
      </c>
      <c r="D41" s="7"/>
      <c r="E41" s="7"/>
      <c r="F41" s="7"/>
      <c r="G41" s="7"/>
      <c r="H41" s="7"/>
      <c r="I41" s="7"/>
      <c r="J41" s="7"/>
      <c r="K41" s="7"/>
      <c r="L41" s="9" t="s">
        <v>735</v>
      </c>
      <c r="M41" s="23">
        <v>4785</v>
      </c>
    </row>
    <row r="42" spans="1:13" ht="16.5" customHeight="1" x14ac:dyDescent="0.25">
      <c r="A42" s="7" t="s">
        <v>122</v>
      </c>
      <c r="B42" s="7"/>
      <c r="C42" s="7"/>
      <c r="D42" s="7"/>
      <c r="E42" s="7"/>
      <c r="F42" s="7"/>
      <c r="G42" s="7"/>
      <c r="H42" s="7"/>
      <c r="I42" s="7"/>
      <c r="J42" s="7"/>
      <c r="K42" s="7"/>
      <c r="L42" s="9"/>
      <c r="M42" s="10"/>
    </row>
    <row r="43" spans="1:13" ht="16.5" customHeight="1" x14ac:dyDescent="0.25">
      <c r="A43" s="7"/>
      <c r="B43" s="7" t="s">
        <v>733</v>
      </c>
      <c r="C43" s="7"/>
      <c r="D43" s="7"/>
      <c r="E43" s="7"/>
      <c r="F43" s="7"/>
      <c r="G43" s="7"/>
      <c r="H43" s="7"/>
      <c r="I43" s="7"/>
      <c r="J43" s="7"/>
      <c r="K43" s="7"/>
      <c r="L43" s="9"/>
      <c r="M43" s="10"/>
    </row>
    <row r="44" spans="1:13" ht="16.5" customHeight="1" x14ac:dyDescent="0.25">
      <c r="A44" s="7"/>
      <c r="B44" s="7"/>
      <c r="C44" s="7" t="s">
        <v>734</v>
      </c>
      <c r="D44" s="7"/>
      <c r="E44" s="7"/>
      <c r="F44" s="7"/>
      <c r="G44" s="7"/>
      <c r="H44" s="7"/>
      <c r="I44" s="7"/>
      <c r="J44" s="7"/>
      <c r="K44" s="7"/>
      <c r="L44" s="9" t="s">
        <v>735</v>
      </c>
      <c r="M44" s="60">
        <v>489910484</v>
      </c>
    </row>
    <row r="45" spans="1:13" ht="16.5" customHeight="1" x14ac:dyDescent="0.25">
      <c r="A45" s="7"/>
      <c r="B45" s="7"/>
      <c r="C45" s="7" t="s">
        <v>736</v>
      </c>
      <c r="D45" s="7"/>
      <c r="E45" s="7"/>
      <c r="F45" s="7"/>
      <c r="G45" s="7"/>
      <c r="H45" s="7"/>
      <c r="I45" s="7"/>
      <c r="J45" s="7"/>
      <c r="K45" s="7"/>
      <c r="L45" s="9" t="s">
        <v>735</v>
      </c>
      <c r="M45" s="60">
        <v>232792942</v>
      </c>
    </row>
    <row r="46" spans="1:13" ht="16.5" customHeight="1" x14ac:dyDescent="0.25">
      <c r="A46" s="7"/>
      <c r="B46" s="7"/>
      <c r="C46" s="7" t="s">
        <v>737</v>
      </c>
      <c r="D46" s="7"/>
      <c r="E46" s="7"/>
      <c r="F46" s="7"/>
      <c r="G46" s="7"/>
      <c r="H46" s="7"/>
      <c r="I46" s="7"/>
      <c r="J46" s="7"/>
      <c r="K46" s="7"/>
      <c r="L46" s="9" t="s">
        <v>735</v>
      </c>
      <c r="M46" s="60">
        <v>719407132</v>
      </c>
    </row>
    <row r="47" spans="1:13" ht="16.5" customHeight="1" x14ac:dyDescent="0.25">
      <c r="A47" s="7"/>
      <c r="B47" s="7" t="s">
        <v>738</v>
      </c>
      <c r="C47" s="7"/>
      <c r="D47" s="7"/>
      <c r="E47" s="7"/>
      <c r="F47" s="7"/>
      <c r="G47" s="7"/>
      <c r="H47" s="7"/>
      <c r="I47" s="7"/>
      <c r="J47" s="7"/>
      <c r="K47" s="7"/>
      <c r="L47" s="9"/>
      <c r="M47" s="10"/>
    </row>
    <row r="48" spans="1:13" ht="16.5" customHeight="1" x14ac:dyDescent="0.25">
      <c r="A48" s="7"/>
      <c r="B48" s="7"/>
      <c r="C48" s="7" t="s">
        <v>734</v>
      </c>
      <c r="D48" s="7"/>
      <c r="E48" s="7"/>
      <c r="F48" s="7"/>
      <c r="G48" s="7"/>
      <c r="H48" s="7"/>
      <c r="I48" s="7"/>
      <c r="J48" s="7"/>
      <c r="K48" s="7"/>
      <c r="L48" s="9" t="s">
        <v>317</v>
      </c>
      <c r="M48" s="18">
        <v>136093</v>
      </c>
    </row>
    <row r="49" spans="1:13" ht="16.5" customHeight="1" x14ac:dyDescent="0.25">
      <c r="A49" s="7"/>
      <c r="B49" s="7"/>
      <c r="C49" s="7" t="s">
        <v>736</v>
      </c>
      <c r="D49" s="7"/>
      <c r="E49" s="7"/>
      <c r="F49" s="7"/>
      <c r="G49" s="7"/>
      <c r="H49" s="7"/>
      <c r="I49" s="7"/>
      <c r="J49" s="7"/>
      <c r="K49" s="7"/>
      <c r="L49" s="9" t="s">
        <v>317</v>
      </c>
      <c r="M49" s="21">
        <v>14810</v>
      </c>
    </row>
    <row r="50" spans="1:13" ht="16.5" customHeight="1" x14ac:dyDescent="0.25">
      <c r="A50" s="7"/>
      <c r="B50" s="7"/>
      <c r="C50" s="7" t="s">
        <v>737</v>
      </c>
      <c r="D50" s="7"/>
      <c r="E50" s="7"/>
      <c r="F50" s="7"/>
      <c r="G50" s="7"/>
      <c r="H50" s="7"/>
      <c r="I50" s="7"/>
      <c r="J50" s="7"/>
      <c r="K50" s="7"/>
      <c r="L50" s="9" t="s">
        <v>317</v>
      </c>
      <c r="M50" s="18">
        <v>150357</v>
      </c>
    </row>
    <row r="51" spans="1:13" ht="16.5" customHeight="1" x14ac:dyDescent="0.25">
      <c r="A51" s="7"/>
      <c r="B51" s="7" t="s">
        <v>740</v>
      </c>
      <c r="C51" s="7"/>
      <c r="D51" s="7"/>
      <c r="E51" s="7"/>
      <c r="F51" s="7"/>
      <c r="G51" s="7"/>
      <c r="H51" s="7"/>
      <c r="I51" s="7"/>
      <c r="J51" s="7"/>
      <c r="K51" s="7"/>
      <c r="L51" s="9"/>
      <c r="M51" s="10"/>
    </row>
    <row r="52" spans="1:13" ht="16.5" customHeight="1" x14ac:dyDescent="0.25">
      <c r="A52" s="7"/>
      <c r="B52" s="7"/>
      <c r="C52" s="7" t="s">
        <v>734</v>
      </c>
      <c r="D52" s="7"/>
      <c r="E52" s="7"/>
      <c r="F52" s="7"/>
      <c r="G52" s="7"/>
      <c r="H52" s="7"/>
      <c r="I52" s="7"/>
      <c r="J52" s="7"/>
      <c r="K52" s="7"/>
      <c r="L52" s="9" t="s">
        <v>735</v>
      </c>
      <c r="M52" s="23">
        <v>3600</v>
      </c>
    </row>
    <row r="53" spans="1:13" ht="16.5" customHeight="1" x14ac:dyDescent="0.25">
      <c r="A53" s="7"/>
      <c r="B53" s="7"/>
      <c r="C53" s="7" t="s">
        <v>736</v>
      </c>
      <c r="D53" s="7"/>
      <c r="E53" s="7"/>
      <c r="F53" s="7"/>
      <c r="G53" s="7"/>
      <c r="H53" s="7"/>
      <c r="I53" s="7"/>
      <c r="J53" s="7"/>
      <c r="K53" s="7"/>
      <c r="L53" s="9" t="s">
        <v>735</v>
      </c>
      <c r="M53" s="21">
        <v>15719</v>
      </c>
    </row>
    <row r="54" spans="1:13" ht="16.5" customHeight="1" x14ac:dyDescent="0.25">
      <c r="A54" s="7"/>
      <c r="B54" s="7"/>
      <c r="C54" s="7" t="s">
        <v>737</v>
      </c>
      <c r="D54" s="7"/>
      <c r="E54" s="7"/>
      <c r="F54" s="7"/>
      <c r="G54" s="7"/>
      <c r="H54" s="7"/>
      <c r="I54" s="7"/>
      <c r="J54" s="7"/>
      <c r="K54" s="7"/>
      <c r="L54" s="9" t="s">
        <v>735</v>
      </c>
      <c r="M54" s="23">
        <v>4785</v>
      </c>
    </row>
    <row r="55" spans="1:13" ht="16.5" customHeight="1" x14ac:dyDescent="0.25">
      <c r="A55" s="7" t="s">
        <v>123</v>
      </c>
      <c r="B55" s="7"/>
      <c r="C55" s="7"/>
      <c r="D55" s="7"/>
      <c r="E55" s="7"/>
      <c r="F55" s="7"/>
      <c r="G55" s="7"/>
      <c r="H55" s="7"/>
      <c r="I55" s="7"/>
      <c r="J55" s="7"/>
      <c r="K55" s="7"/>
      <c r="L55" s="9"/>
      <c r="M55" s="10"/>
    </row>
    <row r="56" spans="1:13" ht="16.5" customHeight="1" x14ac:dyDescent="0.25">
      <c r="A56" s="7"/>
      <c r="B56" s="7" t="s">
        <v>733</v>
      </c>
      <c r="C56" s="7"/>
      <c r="D56" s="7"/>
      <c r="E56" s="7"/>
      <c r="F56" s="7"/>
      <c r="G56" s="7"/>
      <c r="H56" s="7"/>
      <c r="I56" s="7"/>
      <c r="J56" s="7"/>
      <c r="K56" s="7"/>
      <c r="L56" s="9"/>
      <c r="M56" s="10"/>
    </row>
    <row r="57" spans="1:13" ht="16.5" customHeight="1" x14ac:dyDescent="0.25">
      <c r="A57" s="7"/>
      <c r="B57" s="7"/>
      <c r="C57" s="7" t="s">
        <v>734</v>
      </c>
      <c r="D57" s="7"/>
      <c r="E57" s="7"/>
      <c r="F57" s="7"/>
      <c r="G57" s="7"/>
      <c r="H57" s="7"/>
      <c r="I57" s="7"/>
      <c r="J57" s="7"/>
      <c r="K57" s="7"/>
      <c r="L57" s="9" t="s">
        <v>735</v>
      </c>
      <c r="M57" s="60">
        <v>484134465</v>
      </c>
    </row>
    <row r="58" spans="1:13" ht="16.5" customHeight="1" x14ac:dyDescent="0.25">
      <c r="A58" s="7"/>
      <c r="B58" s="7"/>
      <c r="C58" s="7" t="s">
        <v>736</v>
      </c>
      <c r="D58" s="7"/>
      <c r="E58" s="7"/>
      <c r="F58" s="7"/>
      <c r="G58" s="7"/>
      <c r="H58" s="7"/>
      <c r="I58" s="7"/>
      <c r="J58" s="7"/>
      <c r="K58" s="7"/>
      <c r="L58" s="9" t="s">
        <v>735</v>
      </c>
      <c r="M58" s="60">
        <v>233033355</v>
      </c>
    </row>
    <row r="59" spans="1:13" ht="16.5" customHeight="1" x14ac:dyDescent="0.25">
      <c r="A59" s="7"/>
      <c r="B59" s="7"/>
      <c r="C59" s="7" t="s">
        <v>737</v>
      </c>
      <c r="D59" s="7"/>
      <c r="E59" s="7"/>
      <c r="F59" s="7"/>
      <c r="G59" s="7"/>
      <c r="H59" s="7"/>
      <c r="I59" s="7"/>
      <c r="J59" s="7"/>
      <c r="K59" s="7"/>
      <c r="L59" s="9" t="s">
        <v>735</v>
      </c>
      <c r="M59" s="60">
        <v>713560892</v>
      </c>
    </row>
    <row r="60" spans="1:13" ht="16.5" customHeight="1" x14ac:dyDescent="0.25">
      <c r="A60" s="7"/>
      <c r="B60" s="7" t="s">
        <v>738</v>
      </c>
      <c r="C60" s="7"/>
      <c r="D60" s="7"/>
      <c r="E60" s="7"/>
      <c r="F60" s="7"/>
      <c r="G60" s="7"/>
      <c r="H60" s="7"/>
      <c r="I60" s="7"/>
      <c r="J60" s="7"/>
      <c r="K60" s="7"/>
      <c r="L60" s="9"/>
      <c r="M60" s="10"/>
    </row>
    <row r="61" spans="1:13" ht="16.5" customHeight="1" x14ac:dyDescent="0.25">
      <c r="A61" s="7"/>
      <c r="B61" s="7"/>
      <c r="C61" s="7" t="s">
        <v>734</v>
      </c>
      <c r="D61" s="7"/>
      <c r="E61" s="7"/>
      <c r="F61" s="7"/>
      <c r="G61" s="7"/>
      <c r="H61" s="7"/>
      <c r="I61" s="7"/>
      <c r="J61" s="7"/>
      <c r="K61" s="7"/>
      <c r="L61" s="9" t="s">
        <v>317</v>
      </c>
      <c r="M61" s="18">
        <v>130925</v>
      </c>
    </row>
    <row r="62" spans="1:13" ht="16.5" customHeight="1" x14ac:dyDescent="0.25">
      <c r="A62" s="7"/>
      <c r="B62" s="7"/>
      <c r="C62" s="7" t="s">
        <v>736</v>
      </c>
      <c r="D62" s="7"/>
      <c r="E62" s="7"/>
      <c r="F62" s="7"/>
      <c r="G62" s="7"/>
      <c r="H62" s="7"/>
      <c r="I62" s="7"/>
      <c r="J62" s="7"/>
      <c r="K62" s="7"/>
      <c r="L62" s="9" t="s">
        <v>317</v>
      </c>
      <c r="M62" s="21">
        <v>19048</v>
      </c>
    </row>
    <row r="63" spans="1:13" ht="16.5" customHeight="1" x14ac:dyDescent="0.25">
      <c r="A63" s="7"/>
      <c r="B63" s="7"/>
      <c r="C63" s="7" t="s">
        <v>737</v>
      </c>
      <c r="D63" s="7"/>
      <c r="E63" s="7"/>
      <c r="F63" s="7"/>
      <c r="G63" s="7"/>
      <c r="H63" s="7"/>
      <c r="I63" s="7"/>
      <c r="J63" s="7"/>
      <c r="K63" s="7"/>
      <c r="L63" s="9" t="s">
        <v>317</v>
      </c>
      <c r="M63" s="18">
        <v>149184</v>
      </c>
    </row>
    <row r="64" spans="1:13" ht="16.5" customHeight="1" x14ac:dyDescent="0.25">
      <c r="A64" s="7"/>
      <c r="B64" s="7" t="s">
        <v>740</v>
      </c>
      <c r="C64" s="7"/>
      <c r="D64" s="7"/>
      <c r="E64" s="7"/>
      <c r="F64" s="7"/>
      <c r="G64" s="7"/>
      <c r="H64" s="7"/>
      <c r="I64" s="7"/>
      <c r="J64" s="7"/>
      <c r="K64" s="7"/>
      <c r="L64" s="9"/>
      <c r="M64" s="10"/>
    </row>
    <row r="65" spans="1:13" ht="16.5" customHeight="1" x14ac:dyDescent="0.25">
      <c r="A65" s="7"/>
      <c r="B65" s="7"/>
      <c r="C65" s="7" t="s">
        <v>734</v>
      </c>
      <c r="D65" s="7"/>
      <c r="E65" s="7"/>
      <c r="F65" s="7"/>
      <c r="G65" s="7"/>
      <c r="H65" s="7"/>
      <c r="I65" s="7"/>
      <c r="J65" s="7"/>
      <c r="K65" s="7"/>
      <c r="L65" s="9" t="s">
        <v>735</v>
      </c>
      <c r="M65" s="23">
        <v>3698</v>
      </c>
    </row>
    <row r="66" spans="1:13" ht="16.5" customHeight="1" x14ac:dyDescent="0.25">
      <c r="A66" s="7"/>
      <c r="B66" s="7"/>
      <c r="C66" s="7" t="s">
        <v>736</v>
      </c>
      <c r="D66" s="7"/>
      <c r="E66" s="7"/>
      <c r="F66" s="7"/>
      <c r="G66" s="7"/>
      <c r="H66" s="7"/>
      <c r="I66" s="7"/>
      <c r="J66" s="7"/>
      <c r="K66" s="7"/>
      <c r="L66" s="9" t="s">
        <v>735</v>
      </c>
      <c r="M66" s="21">
        <v>12234</v>
      </c>
    </row>
    <row r="67" spans="1:13" ht="16.5" customHeight="1" x14ac:dyDescent="0.25">
      <c r="A67" s="7"/>
      <c r="B67" s="7"/>
      <c r="C67" s="7" t="s">
        <v>737</v>
      </c>
      <c r="D67" s="7"/>
      <c r="E67" s="7"/>
      <c r="F67" s="7"/>
      <c r="G67" s="7"/>
      <c r="H67" s="7"/>
      <c r="I67" s="7"/>
      <c r="J67" s="7"/>
      <c r="K67" s="7"/>
      <c r="L67" s="9" t="s">
        <v>735</v>
      </c>
      <c r="M67" s="23">
        <v>4783</v>
      </c>
    </row>
    <row r="68" spans="1:13" ht="16.5" customHeight="1" x14ac:dyDescent="0.25">
      <c r="A68" s="7" t="s">
        <v>124</v>
      </c>
      <c r="B68" s="7"/>
      <c r="C68" s="7"/>
      <c r="D68" s="7"/>
      <c r="E68" s="7"/>
      <c r="F68" s="7"/>
      <c r="G68" s="7"/>
      <c r="H68" s="7"/>
      <c r="I68" s="7"/>
      <c r="J68" s="7"/>
      <c r="K68" s="7"/>
      <c r="L68" s="9"/>
      <c r="M68" s="10"/>
    </row>
    <row r="69" spans="1:13" ht="16.5" customHeight="1" x14ac:dyDescent="0.25">
      <c r="A69" s="7"/>
      <c r="B69" s="7" t="s">
        <v>733</v>
      </c>
      <c r="C69" s="7"/>
      <c r="D69" s="7"/>
      <c r="E69" s="7"/>
      <c r="F69" s="7"/>
      <c r="G69" s="7"/>
      <c r="H69" s="7"/>
      <c r="I69" s="7"/>
      <c r="J69" s="7"/>
      <c r="K69" s="7"/>
      <c r="L69" s="9"/>
      <c r="M69" s="10"/>
    </row>
    <row r="70" spans="1:13" ht="16.5" customHeight="1" x14ac:dyDescent="0.25">
      <c r="A70" s="7"/>
      <c r="B70" s="7"/>
      <c r="C70" s="7" t="s">
        <v>734</v>
      </c>
      <c r="D70" s="7"/>
      <c r="E70" s="7"/>
      <c r="F70" s="7"/>
      <c r="G70" s="7"/>
      <c r="H70" s="7"/>
      <c r="I70" s="7"/>
      <c r="J70" s="7"/>
      <c r="K70" s="7"/>
      <c r="L70" s="9" t="s">
        <v>735</v>
      </c>
      <c r="M70" s="60">
        <v>477028228</v>
      </c>
    </row>
    <row r="71" spans="1:13" ht="16.5" customHeight="1" x14ac:dyDescent="0.25">
      <c r="A71" s="7"/>
      <c r="B71" s="7"/>
      <c r="C71" s="7" t="s">
        <v>736</v>
      </c>
      <c r="D71" s="7"/>
      <c r="E71" s="7"/>
      <c r="F71" s="7"/>
      <c r="G71" s="7"/>
      <c r="H71" s="7"/>
      <c r="I71" s="7"/>
      <c r="J71" s="7"/>
      <c r="K71" s="7"/>
      <c r="L71" s="9" t="s">
        <v>735</v>
      </c>
      <c r="M71" s="60">
        <v>255838973</v>
      </c>
    </row>
    <row r="72" spans="1:13" ht="16.5" customHeight="1" x14ac:dyDescent="0.25">
      <c r="A72" s="7"/>
      <c r="B72" s="7"/>
      <c r="C72" s="7" t="s">
        <v>737</v>
      </c>
      <c r="D72" s="7"/>
      <c r="E72" s="7"/>
      <c r="F72" s="7"/>
      <c r="G72" s="7"/>
      <c r="H72" s="7"/>
      <c r="I72" s="7"/>
      <c r="J72" s="7"/>
      <c r="K72" s="7"/>
      <c r="L72" s="9" t="s">
        <v>735</v>
      </c>
      <c r="M72" s="60">
        <v>727936433</v>
      </c>
    </row>
    <row r="73" spans="1:13" ht="16.5" customHeight="1" x14ac:dyDescent="0.25">
      <c r="A73" s="7"/>
      <c r="B73" s="7" t="s">
        <v>738</v>
      </c>
      <c r="C73" s="7"/>
      <c r="D73" s="7"/>
      <c r="E73" s="7"/>
      <c r="F73" s="7"/>
      <c r="G73" s="7"/>
      <c r="H73" s="7"/>
      <c r="I73" s="7"/>
      <c r="J73" s="7"/>
      <c r="K73" s="7"/>
      <c r="L73" s="9"/>
      <c r="M73" s="10"/>
    </row>
    <row r="74" spans="1:13" ht="16.5" customHeight="1" x14ac:dyDescent="0.25">
      <c r="A74" s="7"/>
      <c r="B74" s="7"/>
      <c r="C74" s="7" t="s">
        <v>734</v>
      </c>
      <c r="D74" s="7"/>
      <c r="E74" s="7"/>
      <c r="F74" s="7"/>
      <c r="G74" s="7"/>
      <c r="H74" s="7"/>
      <c r="I74" s="7"/>
      <c r="J74" s="7"/>
      <c r="K74" s="7"/>
      <c r="L74" s="9" t="s">
        <v>317</v>
      </c>
      <c r="M74" s="18">
        <v>126470</v>
      </c>
    </row>
    <row r="75" spans="1:13" ht="16.5" customHeight="1" x14ac:dyDescent="0.25">
      <c r="A75" s="7"/>
      <c r="B75" s="7"/>
      <c r="C75" s="7" t="s">
        <v>736</v>
      </c>
      <c r="D75" s="7"/>
      <c r="E75" s="7"/>
      <c r="F75" s="7"/>
      <c r="G75" s="7"/>
      <c r="H75" s="7"/>
      <c r="I75" s="7"/>
      <c r="J75" s="7"/>
      <c r="K75" s="7"/>
      <c r="L75" s="9" t="s">
        <v>317</v>
      </c>
      <c r="M75" s="21">
        <v>19852</v>
      </c>
    </row>
    <row r="76" spans="1:13" ht="16.5" customHeight="1" x14ac:dyDescent="0.25">
      <c r="A76" s="7"/>
      <c r="B76" s="7"/>
      <c r="C76" s="7" t="s">
        <v>737</v>
      </c>
      <c r="D76" s="7"/>
      <c r="E76" s="7"/>
      <c r="F76" s="7"/>
      <c r="G76" s="7"/>
      <c r="H76" s="7"/>
      <c r="I76" s="7"/>
      <c r="J76" s="7"/>
      <c r="K76" s="7"/>
      <c r="L76" s="9" t="s">
        <v>317</v>
      </c>
      <c r="M76" s="18">
        <v>145493</v>
      </c>
    </row>
    <row r="77" spans="1:13" ht="16.5" customHeight="1" x14ac:dyDescent="0.25">
      <c r="A77" s="7"/>
      <c r="B77" s="7" t="s">
        <v>740</v>
      </c>
      <c r="C77" s="7"/>
      <c r="D77" s="7"/>
      <c r="E77" s="7"/>
      <c r="F77" s="7"/>
      <c r="G77" s="7"/>
      <c r="H77" s="7"/>
      <c r="I77" s="7"/>
      <c r="J77" s="7"/>
      <c r="K77" s="7"/>
      <c r="L77" s="9"/>
      <c r="M77" s="10"/>
    </row>
    <row r="78" spans="1:13" ht="16.5" customHeight="1" x14ac:dyDescent="0.25">
      <c r="A78" s="7"/>
      <c r="B78" s="7"/>
      <c r="C78" s="7" t="s">
        <v>734</v>
      </c>
      <c r="D78" s="7"/>
      <c r="E78" s="7"/>
      <c r="F78" s="7"/>
      <c r="G78" s="7"/>
      <c r="H78" s="7"/>
      <c r="I78" s="7"/>
      <c r="J78" s="7"/>
      <c r="K78" s="7"/>
      <c r="L78" s="9" t="s">
        <v>735</v>
      </c>
      <c r="M78" s="23">
        <v>3772</v>
      </c>
    </row>
    <row r="79" spans="1:13" ht="16.5" customHeight="1" x14ac:dyDescent="0.25">
      <c r="A79" s="7"/>
      <c r="B79" s="7"/>
      <c r="C79" s="7" t="s">
        <v>736</v>
      </c>
      <c r="D79" s="7"/>
      <c r="E79" s="7"/>
      <c r="F79" s="7"/>
      <c r="G79" s="7"/>
      <c r="H79" s="7"/>
      <c r="I79" s="7"/>
      <c r="J79" s="7"/>
      <c r="K79" s="7"/>
      <c r="L79" s="9" t="s">
        <v>735</v>
      </c>
      <c r="M79" s="21">
        <v>12887</v>
      </c>
    </row>
    <row r="80" spans="1:13" ht="16.5" customHeight="1" x14ac:dyDescent="0.25">
      <c r="A80" s="7"/>
      <c r="B80" s="7"/>
      <c r="C80" s="7" t="s">
        <v>737</v>
      </c>
      <c r="D80" s="7"/>
      <c r="E80" s="7"/>
      <c r="F80" s="7"/>
      <c r="G80" s="7"/>
      <c r="H80" s="7"/>
      <c r="I80" s="7"/>
      <c r="J80" s="7"/>
      <c r="K80" s="7"/>
      <c r="L80" s="9" t="s">
        <v>735</v>
      </c>
      <c r="M80" s="23">
        <v>5003</v>
      </c>
    </row>
    <row r="81" spans="1:13" ht="16.5" customHeight="1" x14ac:dyDescent="0.25">
      <c r="A81" s="7" t="s">
        <v>125</v>
      </c>
      <c r="B81" s="7"/>
      <c r="C81" s="7"/>
      <c r="D81" s="7"/>
      <c r="E81" s="7"/>
      <c r="F81" s="7"/>
      <c r="G81" s="7"/>
      <c r="H81" s="7"/>
      <c r="I81" s="7"/>
      <c r="J81" s="7"/>
      <c r="K81" s="7"/>
      <c r="L81" s="9"/>
      <c r="M81" s="10"/>
    </row>
    <row r="82" spans="1:13" ht="16.5" customHeight="1" x14ac:dyDescent="0.25">
      <c r="A82" s="7"/>
      <c r="B82" s="7" t="s">
        <v>733</v>
      </c>
      <c r="C82" s="7"/>
      <c r="D82" s="7"/>
      <c r="E82" s="7"/>
      <c r="F82" s="7"/>
      <c r="G82" s="7"/>
      <c r="H82" s="7"/>
      <c r="I82" s="7"/>
      <c r="J82" s="7"/>
      <c r="K82" s="7"/>
      <c r="L82" s="9"/>
      <c r="M82" s="10"/>
    </row>
    <row r="83" spans="1:13" ht="16.5" customHeight="1" x14ac:dyDescent="0.25">
      <c r="A83" s="7"/>
      <c r="B83" s="7"/>
      <c r="C83" s="7" t="s">
        <v>734</v>
      </c>
      <c r="D83" s="7"/>
      <c r="E83" s="7"/>
      <c r="F83" s="7"/>
      <c r="G83" s="7"/>
      <c r="H83" s="7"/>
      <c r="I83" s="7"/>
      <c r="J83" s="7"/>
      <c r="K83" s="7"/>
      <c r="L83" s="9" t="s">
        <v>735</v>
      </c>
      <c r="M83" s="60">
        <v>498028489</v>
      </c>
    </row>
    <row r="84" spans="1:13" ht="16.5" customHeight="1" x14ac:dyDescent="0.25">
      <c r="A84" s="7"/>
      <c r="B84" s="7"/>
      <c r="C84" s="7" t="s">
        <v>736</v>
      </c>
      <c r="D84" s="7"/>
      <c r="E84" s="7"/>
      <c r="F84" s="7"/>
      <c r="G84" s="7"/>
      <c r="H84" s="7"/>
      <c r="I84" s="7"/>
      <c r="J84" s="7"/>
      <c r="K84" s="7"/>
      <c r="L84" s="9" t="s">
        <v>735</v>
      </c>
      <c r="M84" s="60">
        <v>246153768</v>
      </c>
    </row>
    <row r="85" spans="1:13" ht="16.5" customHeight="1" x14ac:dyDescent="0.25">
      <c r="A85" s="7"/>
      <c r="B85" s="7"/>
      <c r="C85" s="7" t="s">
        <v>737</v>
      </c>
      <c r="D85" s="7"/>
      <c r="E85" s="7"/>
      <c r="F85" s="7"/>
      <c r="G85" s="7"/>
      <c r="H85" s="7"/>
      <c r="I85" s="7"/>
      <c r="J85" s="7"/>
      <c r="K85" s="7"/>
      <c r="L85" s="9" t="s">
        <v>735</v>
      </c>
      <c r="M85" s="60">
        <v>744182257</v>
      </c>
    </row>
    <row r="86" spans="1:13" ht="16.5" customHeight="1" x14ac:dyDescent="0.25">
      <c r="A86" s="7"/>
      <c r="B86" s="7" t="s">
        <v>738</v>
      </c>
      <c r="C86" s="7"/>
      <c r="D86" s="7"/>
      <c r="E86" s="7"/>
      <c r="F86" s="7"/>
      <c r="G86" s="7"/>
      <c r="H86" s="7"/>
      <c r="I86" s="7"/>
      <c r="J86" s="7"/>
      <c r="K86" s="7"/>
      <c r="L86" s="9"/>
      <c r="M86" s="10"/>
    </row>
    <row r="87" spans="1:13" ht="16.5" customHeight="1" x14ac:dyDescent="0.25">
      <c r="A87" s="7"/>
      <c r="B87" s="7"/>
      <c r="C87" s="7" t="s">
        <v>734</v>
      </c>
      <c r="D87" s="7"/>
      <c r="E87" s="7"/>
      <c r="F87" s="7"/>
      <c r="G87" s="7"/>
      <c r="H87" s="7"/>
      <c r="I87" s="7"/>
      <c r="J87" s="7"/>
      <c r="K87" s="7"/>
      <c r="L87" s="9" t="s">
        <v>317</v>
      </c>
      <c r="M87" s="18">
        <v>125795</v>
      </c>
    </row>
    <row r="88" spans="1:13" ht="16.5" customHeight="1" x14ac:dyDescent="0.25">
      <c r="A88" s="7"/>
      <c r="B88" s="7"/>
      <c r="C88" s="7" t="s">
        <v>736</v>
      </c>
      <c r="D88" s="7"/>
      <c r="E88" s="7"/>
      <c r="F88" s="7"/>
      <c r="G88" s="7"/>
      <c r="H88" s="7"/>
      <c r="I88" s="7"/>
      <c r="J88" s="7"/>
      <c r="K88" s="7"/>
      <c r="L88" s="9" t="s">
        <v>317</v>
      </c>
      <c r="M88" s="21">
        <v>20585</v>
      </c>
    </row>
    <row r="89" spans="1:13" ht="16.5" customHeight="1" x14ac:dyDescent="0.25">
      <c r="A89" s="7"/>
      <c r="B89" s="7"/>
      <c r="C89" s="7" t="s">
        <v>737</v>
      </c>
      <c r="D89" s="7"/>
      <c r="E89" s="7"/>
      <c r="F89" s="7"/>
      <c r="G89" s="7"/>
      <c r="H89" s="7"/>
      <c r="I89" s="7"/>
      <c r="J89" s="7"/>
      <c r="K89" s="7"/>
      <c r="L89" s="9" t="s">
        <v>317</v>
      </c>
      <c r="M89" s="18">
        <v>145539</v>
      </c>
    </row>
    <row r="90" spans="1:13" ht="16.5" customHeight="1" x14ac:dyDescent="0.25">
      <c r="A90" s="7"/>
      <c r="B90" s="7" t="s">
        <v>740</v>
      </c>
      <c r="C90" s="7"/>
      <c r="D90" s="7"/>
      <c r="E90" s="7"/>
      <c r="F90" s="7"/>
      <c r="G90" s="7"/>
      <c r="H90" s="7"/>
      <c r="I90" s="7"/>
      <c r="J90" s="7"/>
      <c r="K90" s="7"/>
      <c r="L90" s="9"/>
      <c r="M90" s="10"/>
    </row>
    <row r="91" spans="1:13" ht="16.5" customHeight="1" x14ac:dyDescent="0.25">
      <c r="A91" s="7"/>
      <c r="B91" s="7"/>
      <c r="C91" s="7" t="s">
        <v>734</v>
      </c>
      <c r="D91" s="7"/>
      <c r="E91" s="7"/>
      <c r="F91" s="7"/>
      <c r="G91" s="7"/>
      <c r="H91" s="7"/>
      <c r="I91" s="7"/>
      <c r="J91" s="7"/>
      <c r="K91" s="7"/>
      <c r="L91" s="9" t="s">
        <v>735</v>
      </c>
      <c r="M91" s="23">
        <v>3959</v>
      </c>
    </row>
    <row r="92" spans="1:13" ht="16.5" customHeight="1" x14ac:dyDescent="0.25">
      <c r="A92" s="7"/>
      <c r="B92" s="7"/>
      <c r="C92" s="7" t="s">
        <v>736</v>
      </c>
      <c r="D92" s="7"/>
      <c r="E92" s="7"/>
      <c r="F92" s="7"/>
      <c r="G92" s="7"/>
      <c r="H92" s="7"/>
      <c r="I92" s="7"/>
      <c r="J92" s="7"/>
      <c r="K92" s="7"/>
      <c r="L92" s="9" t="s">
        <v>735</v>
      </c>
      <c r="M92" s="21">
        <v>11958</v>
      </c>
    </row>
    <row r="93" spans="1:13" ht="16.5" customHeight="1" x14ac:dyDescent="0.25">
      <c r="A93" s="7"/>
      <c r="B93" s="7"/>
      <c r="C93" s="7" t="s">
        <v>737</v>
      </c>
      <c r="D93" s="7"/>
      <c r="E93" s="7"/>
      <c r="F93" s="7"/>
      <c r="G93" s="7"/>
      <c r="H93" s="7"/>
      <c r="I93" s="7"/>
      <c r="J93" s="7"/>
      <c r="K93" s="7"/>
      <c r="L93" s="9" t="s">
        <v>735</v>
      </c>
      <c r="M93" s="23">
        <v>5113</v>
      </c>
    </row>
    <row r="94" spans="1:13" ht="16.5" customHeight="1" x14ac:dyDescent="0.25">
      <c r="A94" s="7" t="s">
        <v>126</v>
      </c>
      <c r="B94" s="7"/>
      <c r="C94" s="7"/>
      <c r="D94" s="7"/>
      <c r="E94" s="7"/>
      <c r="F94" s="7"/>
      <c r="G94" s="7"/>
      <c r="H94" s="7"/>
      <c r="I94" s="7"/>
      <c r="J94" s="7"/>
      <c r="K94" s="7"/>
      <c r="L94" s="9"/>
      <c r="M94" s="10"/>
    </row>
    <row r="95" spans="1:13" ht="16.5" customHeight="1" x14ac:dyDescent="0.25">
      <c r="A95" s="7"/>
      <c r="B95" s="7" t="s">
        <v>733</v>
      </c>
      <c r="C95" s="7"/>
      <c r="D95" s="7"/>
      <c r="E95" s="7"/>
      <c r="F95" s="7"/>
      <c r="G95" s="7"/>
      <c r="H95" s="7"/>
      <c r="I95" s="7"/>
      <c r="J95" s="7"/>
      <c r="K95" s="7"/>
      <c r="L95" s="9"/>
      <c r="M95" s="10"/>
    </row>
    <row r="96" spans="1:13" ht="16.5" customHeight="1" x14ac:dyDescent="0.25">
      <c r="A96" s="7"/>
      <c r="B96" s="7"/>
      <c r="C96" s="7" t="s">
        <v>734</v>
      </c>
      <c r="D96" s="7"/>
      <c r="E96" s="7"/>
      <c r="F96" s="7"/>
      <c r="G96" s="7"/>
      <c r="H96" s="7"/>
      <c r="I96" s="7"/>
      <c r="J96" s="7"/>
      <c r="K96" s="7"/>
      <c r="L96" s="9" t="s">
        <v>735</v>
      </c>
      <c r="M96" s="60">
        <v>453536246</v>
      </c>
    </row>
    <row r="97" spans="1:13" ht="16.5" customHeight="1" x14ac:dyDescent="0.25">
      <c r="A97" s="7"/>
      <c r="B97" s="7"/>
      <c r="C97" s="7" t="s">
        <v>736</v>
      </c>
      <c r="D97" s="7"/>
      <c r="E97" s="7"/>
      <c r="F97" s="7"/>
      <c r="G97" s="7"/>
      <c r="H97" s="7"/>
      <c r="I97" s="7"/>
      <c r="J97" s="7"/>
      <c r="K97" s="7"/>
      <c r="L97" s="9" t="s">
        <v>735</v>
      </c>
      <c r="M97" s="60">
        <v>241736319</v>
      </c>
    </row>
    <row r="98" spans="1:13" ht="16.5" customHeight="1" x14ac:dyDescent="0.25">
      <c r="A98" s="7"/>
      <c r="B98" s="7"/>
      <c r="C98" s="7" t="s">
        <v>737</v>
      </c>
      <c r="D98" s="7"/>
      <c r="E98" s="7"/>
      <c r="F98" s="7"/>
      <c r="G98" s="7"/>
      <c r="H98" s="7"/>
      <c r="I98" s="7"/>
      <c r="J98" s="7"/>
      <c r="K98" s="7"/>
      <c r="L98" s="9" t="s">
        <v>735</v>
      </c>
      <c r="M98" s="60">
        <v>695272565</v>
      </c>
    </row>
    <row r="99" spans="1:13" ht="16.5" customHeight="1" x14ac:dyDescent="0.25">
      <c r="A99" s="7"/>
      <c r="B99" s="7" t="s">
        <v>738</v>
      </c>
      <c r="C99" s="7"/>
      <c r="D99" s="7"/>
      <c r="E99" s="7"/>
      <c r="F99" s="7"/>
      <c r="G99" s="7"/>
      <c r="H99" s="7"/>
      <c r="I99" s="7"/>
      <c r="J99" s="7"/>
      <c r="K99" s="7"/>
      <c r="L99" s="9"/>
      <c r="M99" s="10"/>
    </row>
    <row r="100" spans="1:13" ht="16.5" customHeight="1" x14ac:dyDescent="0.25">
      <c r="A100" s="7"/>
      <c r="B100" s="7"/>
      <c r="C100" s="7" t="s">
        <v>734</v>
      </c>
      <c r="D100" s="7"/>
      <c r="E100" s="7"/>
      <c r="F100" s="7"/>
      <c r="G100" s="7"/>
      <c r="H100" s="7"/>
      <c r="I100" s="7"/>
      <c r="J100" s="7"/>
      <c r="K100" s="7"/>
      <c r="L100" s="9" t="s">
        <v>317</v>
      </c>
      <c r="M100" s="18">
        <v>111856</v>
      </c>
    </row>
    <row r="101" spans="1:13" ht="16.5" customHeight="1" x14ac:dyDescent="0.25">
      <c r="A101" s="7"/>
      <c r="B101" s="7"/>
      <c r="C101" s="7" t="s">
        <v>736</v>
      </c>
      <c r="D101" s="7"/>
      <c r="E101" s="7"/>
      <c r="F101" s="7"/>
      <c r="G101" s="7"/>
      <c r="H101" s="7"/>
      <c r="I101" s="7"/>
      <c r="J101" s="7"/>
      <c r="K101" s="7"/>
      <c r="L101" s="9" t="s">
        <v>317</v>
      </c>
      <c r="M101" s="21">
        <v>21295</v>
      </c>
    </row>
    <row r="102" spans="1:13" ht="16.5" customHeight="1" x14ac:dyDescent="0.25">
      <c r="A102" s="7"/>
      <c r="B102" s="7"/>
      <c r="C102" s="7" t="s">
        <v>737</v>
      </c>
      <c r="D102" s="7"/>
      <c r="E102" s="7"/>
      <c r="F102" s="7"/>
      <c r="G102" s="7"/>
      <c r="H102" s="7"/>
      <c r="I102" s="7"/>
      <c r="J102" s="7"/>
      <c r="K102" s="7"/>
      <c r="L102" s="9" t="s">
        <v>317</v>
      </c>
      <c r="M102" s="18">
        <v>132169</v>
      </c>
    </row>
    <row r="103" spans="1:13" ht="16.5" customHeight="1" x14ac:dyDescent="0.25">
      <c r="A103" s="7"/>
      <c r="B103" s="7" t="s">
        <v>740</v>
      </c>
      <c r="C103" s="7"/>
      <c r="D103" s="7"/>
      <c r="E103" s="7"/>
      <c r="F103" s="7"/>
      <c r="G103" s="7"/>
      <c r="H103" s="7"/>
      <c r="I103" s="7"/>
      <c r="J103" s="7"/>
      <c r="K103" s="7"/>
      <c r="L103" s="9"/>
      <c r="M103" s="10"/>
    </row>
    <row r="104" spans="1:13" ht="16.5" customHeight="1" x14ac:dyDescent="0.25">
      <c r="A104" s="7"/>
      <c r="B104" s="7"/>
      <c r="C104" s="7" t="s">
        <v>734</v>
      </c>
      <c r="D104" s="7"/>
      <c r="E104" s="7"/>
      <c r="F104" s="7"/>
      <c r="G104" s="7"/>
      <c r="H104" s="7"/>
      <c r="I104" s="7"/>
      <c r="J104" s="7"/>
      <c r="K104" s="7"/>
      <c r="L104" s="9" t="s">
        <v>735</v>
      </c>
      <c r="M104" s="23">
        <v>4055</v>
      </c>
    </row>
    <row r="105" spans="1:13" ht="16.5" customHeight="1" x14ac:dyDescent="0.25">
      <c r="A105" s="7"/>
      <c r="B105" s="7"/>
      <c r="C105" s="7" t="s">
        <v>736</v>
      </c>
      <c r="D105" s="7"/>
      <c r="E105" s="7"/>
      <c r="F105" s="7"/>
      <c r="G105" s="7"/>
      <c r="H105" s="7"/>
      <c r="I105" s="7"/>
      <c r="J105" s="7"/>
      <c r="K105" s="7"/>
      <c r="L105" s="9" t="s">
        <v>735</v>
      </c>
      <c r="M105" s="21">
        <v>11352</v>
      </c>
    </row>
    <row r="106" spans="1:13" ht="16.5" customHeight="1" x14ac:dyDescent="0.25">
      <c r="A106" s="7"/>
      <c r="B106" s="7"/>
      <c r="C106" s="7" t="s">
        <v>737</v>
      </c>
      <c r="D106" s="7"/>
      <c r="E106" s="7"/>
      <c r="F106" s="7"/>
      <c r="G106" s="7"/>
      <c r="H106" s="7"/>
      <c r="I106" s="7"/>
      <c r="J106" s="7"/>
      <c r="K106" s="7"/>
      <c r="L106" s="9" t="s">
        <v>735</v>
      </c>
      <c r="M106" s="23">
        <v>5260</v>
      </c>
    </row>
    <row r="107" spans="1:13" ht="16.5" customHeight="1" x14ac:dyDescent="0.25">
      <c r="A107" s="7" t="s">
        <v>118</v>
      </c>
      <c r="B107" s="7"/>
      <c r="C107" s="7"/>
      <c r="D107" s="7"/>
      <c r="E107" s="7"/>
      <c r="F107" s="7"/>
      <c r="G107" s="7"/>
      <c r="H107" s="7"/>
      <c r="I107" s="7"/>
      <c r="J107" s="7"/>
      <c r="K107" s="7"/>
      <c r="L107" s="9"/>
      <c r="M107" s="10"/>
    </row>
    <row r="108" spans="1:13" ht="16.5" customHeight="1" x14ac:dyDescent="0.25">
      <c r="A108" s="7"/>
      <c r="B108" s="7" t="s">
        <v>733</v>
      </c>
      <c r="C108" s="7"/>
      <c r="D108" s="7"/>
      <c r="E108" s="7"/>
      <c r="F108" s="7"/>
      <c r="G108" s="7"/>
      <c r="H108" s="7"/>
      <c r="I108" s="7"/>
      <c r="J108" s="7"/>
      <c r="K108" s="7"/>
      <c r="L108" s="9"/>
      <c r="M108" s="10"/>
    </row>
    <row r="109" spans="1:13" ht="16.5" customHeight="1" x14ac:dyDescent="0.25">
      <c r="A109" s="7"/>
      <c r="B109" s="7"/>
      <c r="C109" s="7" t="s">
        <v>734</v>
      </c>
      <c r="D109" s="7"/>
      <c r="E109" s="7"/>
      <c r="F109" s="7"/>
      <c r="G109" s="7"/>
      <c r="H109" s="7"/>
      <c r="I109" s="7"/>
      <c r="J109" s="7"/>
      <c r="K109" s="7"/>
      <c r="L109" s="9" t="s">
        <v>735</v>
      </c>
      <c r="M109" s="60">
        <v>467373739</v>
      </c>
    </row>
    <row r="110" spans="1:13" ht="16.5" customHeight="1" x14ac:dyDescent="0.25">
      <c r="A110" s="7"/>
      <c r="B110" s="7"/>
      <c r="C110" s="7" t="s">
        <v>736</v>
      </c>
      <c r="D110" s="7"/>
      <c r="E110" s="7"/>
      <c r="F110" s="7"/>
      <c r="G110" s="7"/>
      <c r="H110" s="7"/>
      <c r="I110" s="7"/>
      <c r="J110" s="7"/>
      <c r="K110" s="7"/>
      <c r="L110" s="9" t="s">
        <v>735</v>
      </c>
      <c r="M110" s="60">
        <v>254837389</v>
      </c>
    </row>
    <row r="111" spans="1:13" ht="16.5" customHeight="1" x14ac:dyDescent="0.25">
      <c r="A111" s="7"/>
      <c r="B111" s="7"/>
      <c r="C111" s="7" t="s">
        <v>737</v>
      </c>
      <c r="D111" s="7"/>
      <c r="E111" s="7"/>
      <c r="F111" s="7"/>
      <c r="G111" s="7"/>
      <c r="H111" s="7"/>
      <c r="I111" s="7"/>
      <c r="J111" s="7"/>
      <c r="K111" s="7"/>
      <c r="L111" s="9" t="s">
        <v>735</v>
      </c>
      <c r="M111" s="60">
        <v>722211127</v>
      </c>
    </row>
    <row r="112" spans="1:13" ht="16.5" customHeight="1" x14ac:dyDescent="0.25">
      <c r="A112" s="7"/>
      <c r="B112" s="7" t="s">
        <v>743</v>
      </c>
      <c r="C112" s="7"/>
      <c r="D112" s="7"/>
      <c r="E112" s="7"/>
      <c r="F112" s="7"/>
      <c r="G112" s="7"/>
      <c r="H112" s="7"/>
      <c r="I112" s="7"/>
      <c r="J112" s="7"/>
      <c r="K112" s="7"/>
      <c r="L112" s="9"/>
      <c r="M112" s="10"/>
    </row>
    <row r="113" spans="1:13" ht="16.5" customHeight="1" x14ac:dyDescent="0.25">
      <c r="A113" s="7"/>
      <c r="B113" s="7"/>
      <c r="C113" s="7" t="s">
        <v>734</v>
      </c>
      <c r="D113" s="7"/>
      <c r="E113" s="7"/>
      <c r="F113" s="7"/>
      <c r="G113" s="7"/>
      <c r="H113" s="7"/>
      <c r="I113" s="7"/>
      <c r="J113" s="7"/>
      <c r="K113" s="7"/>
      <c r="L113" s="9" t="s">
        <v>317</v>
      </c>
      <c r="M113" s="18">
        <v>108989</v>
      </c>
    </row>
    <row r="114" spans="1:13" ht="16.5" customHeight="1" x14ac:dyDescent="0.25">
      <c r="A114" s="7"/>
      <c r="B114" s="7"/>
      <c r="C114" s="7" t="s">
        <v>736</v>
      </c>
      <c r="D114" s="7"/>
      <c r="E114" s="7"/>
      <c r="F114" s="7"/>
      <c r="G114" s="7"/>
      <c r="H114" s="7"/>
      <c r="I114" s="7"/>
      <c r="J114" s="7"/>
      <c r="K114" s="7"/>
      <c r="L114" s="9" t="s">
        <v>317</v>
      </c>
      <c r="M114" s="21">
        <v>21877</v>
      </c>
    </row>
    <row r="115" spans="1:13" ht="16.5" customHeight="1" x14ac:dyDescent="0.25">
      <c r="A115" s="7"/>
      <c r="B115" s="7"/>
      <c r="C115" s="7" t="s">
        <v>737</v>
      </c>
      <c r="D115" s="7"/>
      <c r="E115" s="7"/>
      <c r="F115" s="7"/>
      <c r="G115" s="7"/>
      <c r="H115" s="7"/>
      <c r="I115" s="7"/>
      <c r="J115" s="7"/>
      <c r="K115" s="7"/>
      <c r="L115" s="9" t="s">
        <v>317</v>
      </c>
      <c r="M115" s="18">
        <v>129698</v>
      </c>
    </row>
    <row r="116" spans="1:13" ht="16.5" customHeight="1" x14ac:dyDescent="0.25">
      <c r="A116" s="7"/>
      <c r="B116" s="7" t="s">
        <v>740</v>
      </c>
      <c r="C116" s="7"/>
      <c r="D116" s="7"/>
      <c r="E116" s="7"/>
      <c r="F116" s="7"/>
      <c r="G116" s="7"/>
      <c r="H116" s="7"/>
      <c r="I116" s="7"/>
      <c r="J116" s="7"/>
      <c r="K116" s="7"/>
      <c r="L116" s="9"/>
      <c r="M116" s="10"/>
    </row>
    <row r="117" spans="1:13" ht="16.5" customHeight="1" x14ac:dyDescent="0.25">
      <c r="A117" s="7"/>
      <c r="B117" s="7"/>
      <c r="C117" s="7" t="s">
        <v>734</v>
      </c>
      <c r="D117" s="7"/>
      <c r="E117" s="7"/>
      <c r="F117" s="7"/>
      <c r="G117" s="7"/>
      <c r="H117" s="7"/>
      <c r="I117" s="7"/>
      <c r="J117" s="7"/>
      <c r="K117" s="7"/>
      <c r="L117" s="9" t="s">
        <v>735</v>
      </c>
      <c r="M117" s="23">
        <v>4288</v>
      </c>
    </row>
    <row r="118" spans="1:13" ht="16.5" customHeight="1" x14ac:dyDescent="0.25">
      <c r="A118" s="7"/>
      <c r="B118" s="7"/>
      <c r="C118" s="7" t="s">
        <v>736</v>
      </c>
      <c r="D118" s="7"/>
      <c r="E118" s="7"/>
      <c r="F118" s="7"/>
      <c r="G118" s="7"/>
      <c r="H118" s="7"/>
      <c r="I118" s="7"/>
      <c r="J118" s="7"/>
      <c r="K118" s="7"/>
      <c r="L118" s="9" t="s">
        <v>735</v>
      </c>
      <c r="M118" s="21">
        <v>11649</v>
      </c>
    </row>
    <row r="119" spans="1:13" ht="16.5" customHeight="1" x14ac:dyDescent="0.25">
      <c r="A119" s="7"/>
      <c r="B119" s="7"/>
      <c r="C119" s="7" t="s">
        <v>737</v>
      </c>
      <c r="D119" s="7"/>
      <c r="E119" s="7"/>
      <c r="F119" s="7"/>
      <c r="G119" s="7"/>
      <c r="H119" s="7"/>
      <c r="I119" s="7"/>
      <c r="J119" s="7"/>
      <c r="K119" s="7"/>
      <c r="L119" s="9" t="s">
        <v>735</v>
      </c>
      <c r="M119" s="23">
        <v>5568</v>
      </c>
    </row>
    <row r="120" spans="1:13" ht="16.5" customHeight="1" x14ac:dyDescent="0.25">
      <c r="A120" s="7" t="s">
        <v>119</v>
      </c>
      <c r="B120" s="7"/>
      <c r="C120" s="7"/>
      <c r="D120" s="7"/>
      <c r="E120" s="7"/>
      <c r="F120" s="7"/>
      <c r="G120" s="7"/>
      <c r="H120" s="7"/>
      <c r="I120" s="7"/>
      <c r="J120" s="7"/>
      <c r="K120" s="7"/>
      <c r="L120" s="9"/>
      <c r="M120" s="10"/>
    </row>
    <row r="121" spans="1:13" ht="16.5" customHeight="1" x14ac:dyDescent="0.25">
      <c r="A121" s="7"/>
      <c r="B121" s="7" t="s">
        <v>733</v>
      </c>
      <c r="C121" s="7"/>
      <c r="D121" s="7"/>
      <c r="E121" s="7"/>
      <c r="F121" s="7"/>
      <c r="G121" s="7"/>
      <c r="H121" s="7"/>
      <c r="I121" s="7"/>
      <c r="J121" s="7"/>
      <c r="K121" s="7"/>
      <c r="L121" s="9"/>
      <c r="M121" s="10"/>
    </row>
    <row r="122" spans="1:13" ht="16.5" customHeight="1" x14ac:dyDescent="0.25">
      <c r="A122" s="7"/>
      <c r="B122" s="7"/>
      <c r="C122" s="7" t="s">
        <v>734</v>
      </c>
      <c r="D122" s="7"/>
      <c r="E122" s="7"/>
      <c r="F122" s="7"/>
      <c r="G122" s="7"/>
      <c r="H122" s="7"/>
      <c r="I122" s="7"/>
      <c r="J122" s="7"/>
      <c r="K122" s="7"/>
      <c r="L122" s="9" t="s">
        <v>735</v>
      </c>
      <c r="M122" s="60">
        <v>551263123</v>
      </c>
    </row>
    <row r="123" spans="1:13" ht="16.5" customHeight="1" x14ac:dyDescent="0.25">
      <c r="A123" s="7"/>
      <c r="B123" s="7"/>
      <c r="C123" s="7" t="s">
        <v>736</v>
      </c>
      <c r="D123" s="7"/>
      <c r="E123" s="7"/>
      <c r="F123" s="7"/>
      <c r="G123" s="7"/>
      <c r="H123" s="7"/>
      <c r="I123" s="7"/>
      <c r="J123" s="7"/>
      <c r="K123" s="7"/>
      <c r="L123" s="9" t="s">
        <v>735</v>
      </c>
      <c r="M123" s="60">
        <v>252797658</v>
      </c>
    </row>
    <row r="124" spans="1:13" ht="16.5" customHeight="1" x14ac:dyDescent="0.25">
      <c r="A124" s="7"/>
      <c r="B124" s="7"/>
      <c r="C124" s="7" t="s">
        <v>737</v>
      </c>
      <c r="D124" s="7"/>
      <c r="E124" s="7"/>
      <c r="F124" s="7"/>
      <c r="G124" s="7"/>
      <c r="H124" s="7"/>
      <c r="I124" s="7"/>
      <c r="J124" s="7"/>
      <c r="K124" s="7"/>
      <c r="L124" s="9" t="s">
        <v>735</v>
      </c>
      <c r="M124" s="60">
        <v>804060781</v>
      </c>
    </row>
    <row r="125" spans="1:13" ht="16.5" customHeight="1" x14ac:dyDescent="0.25">
      <c r="A125" s="7"/>
      <c r="B125" s="7" t="s">
        <v>738</v>
      </c>
      <c r="C125" s="7"/>
      <c r="D125" s="7"/>
      <c r="E125" s="7"/>
      <c r="F125" s="7"/>
      <c r="G125" s="7"/>
      <c r="H125" s="7"/>
      <c r="I125" s="7"/>
      <c r="J125" s="7"/>
      <c r="K125" s="7"/>
      <c r="L125" s="9"/>
      <c r="M125" s="10"/>
    </row>
    <row r="126" spans="1:13" ht="16.5" customHeight="1" x14ac:dyDescent="0.25">
      <c r="A126" s="7"/>
      <c r="B126" s="7"/>
      <c r="C126" s="7" t="s">
        <v>734</v>
      </c>
      <c r="D126" s="7"/>
      <c r="E126" s="7"/>
      <c r="F126" s="7"/>
      <c r="G126" s="7"/>
      <c r="H126" s="7"/>
      <c r="I126" s="7"/>
      <c r="J126" s="7"/>
      <c r="K126" s="7"/>
      <c r="L126" s="9" t="s">
        <v>317</v>
      </c>
      <c r="M126" s="18">
        <v>112742</v>
      </c>
    </row>
    <row r="127" spans="1:13" ht="16.5" customHeight="1" x14ac:dyDescent="0.25">
      <c r="A127" s="7"/>
      <c r="B127" s="7"/>
      <c r="C127" s="7" t="s">
        <v>736</v>
      </c>
      <c r="D127" s="7"/>
      <c r="E127" s="7"/>
      <c r="F127" s="7"/>
      <c r="G127" s="7"/>
      <c r="H127" s="7"/>
      <c r="I127" s="7"/>
      <c r="J127" s="7"/>
      <c r="K127" s="7"/>
      <c r="L127" s="9" t="s">
        <v>317</v>
      </c>
      <c r="M127" s="21">
        <v>21353</v>
      </c>
    </row>
    <row r="128" spans="1:13" ht="16.5" customHeight="1" x14ac:dyDescent="0.25">
      <c r="A128" s="7"/>
      <c r="B128" s="7"/>
      <c r="C128" s="7" t="s">
        <v>737</v>
      </c>
      <c r="D128" s="7"/>
      <c r="E128" s="7"/>
      <c r="F128" s="7"/>
      <c r="G128" s="7"/>
      <c r="H128" s="7"/>
      <c r="I128" s="7"/>
      <c r="J128" s="7"/>
      <c r="K128" s="7"/>
      <c r="L128" s="9" t="s">
        <v>317</v>
      </c>
      <c r="M128" s="18">
        <v>132949</v>
      </c>
    </row>
    <row r="129" spans="1:13" ht="16.5" customHeight="1" x14ac:dyDescent="0.25">
      <c r="A129" s="7"/>
      <c r="B129" s="7" t="s">
        <v>740</v>
      </c>
      <c r="C129" s="7"/>
      <c r="D129" s="7"/>
      <c r="E129" s="7"/>
      <c r="F129" s="7"/>
      <c r="G129" s="7"/>
      <c r="H129" s="7"/>
      <c r="I129" s="7"/>
      <c r="J129" s="7"/>
      <c r="K129" s="7"/>
      <c r="L129" s="9"/>
      <c r="M129" s="10"/>
    </row>
    <row r="130" spans="1:13" ht="16.5" customHeight="1" x14ac:dyDescent="0.25">
      <c r="A130" s="7"/>
      <c r="B130" s="7"/>
      <c r="C130" s="7" t="s">
        <v>734</v>
      </c>
      <c r="D130" s="7"/>
      <c r="E130" s="7"/>
      <c r="F130" s="7"/>
      <c r="G130" s="7"/>
      <c r="H130" s="7"/>
      <c r="I130" s="7"/>
      <c r="J130" s="7"/>
      <c r="K130" s="7"/>
      <c r="L130" s="9" t="s">
        <v>735</v>
      </c>
      <c r="M130" s="23">
        <v>4890</v>
      </c>
    </row>
    <row r="131" spans="1:13" ht="16.5" customHeight="1" x14ac:dyDescent="0.25">
      <c r="A131" s="7"/>
      <c r="B131" s="7"/>
      <c r="C131" s="7" t="s">
        <v>736</v>
      </c>
      <c r="D131" s="7"/>
      <c r="E131" s="7"/>
      <c r="F131" s="7"/>
      <c r="G131" s="7"/>
      <c r="H131" s="7"/>
      <c r="I131" s="7"/>
      <c r="J131" s="7"/>
      <c r="K131" s="7"/>
      <c r="L131" s="9" t="s">
        <v>735</v>
      </c>
      <c r="M131" s="21">
        <v>11839</v>
      </c>
    </row>
    <row r="132" spans="1:13" ht="16.5" customHeight="1" x14ac:dyDescent="0.25">
      <c r="A132" s="14"/>
      <c r="B132" s="14"/>
      <c r="C132" s="14" t="s">
        <v>737</v>
      </c>
      <c r="D132" s="14"/>
      <c r="E132" s="14"/>
      <c r="F132" s="14"/>
      <c r="G132" s="14"/>
      <c r="H132" s="14"/>
      <c r="I132" s="14"/>
      <c r="J132" s="14"/>
      <c r="K132" s="14"/>
      <c r="L132" s="15" t="s">
        <v>735</v>
      </c>
      <c r="M132" s="39">
        <v>6048</v>
      </c>
    </row>
    <row r="133" spans="1:13" ht="4.5" customHeight="1" x14ac:dyDescent="0.25">
      <c r="A133" s="27"/>
      <c r="B133" s="27"/>
      <c r="C133" s="2"/>
      <c r="D133" s="2"/>
      <c r="E133" s="2"/>
      <c r="F133" s="2"/>
      <c r="G133" s="2"/>
      <c r="H133" s="2"/>
      <c r="I133" s="2"/>
      <c r="J133" s="2"/>
      <c r="K133" s="2"/>
      <c r="L133" s="2"/>
      <c r="M133" s="2"/>
    </row>
    <row r="134" spans="1:13" ht="16.5" customHeight="1" x14ac:dyDescent="0.25">
      <c r="A134" s="55"/>
      <c r="B134" s="55"/>
      <c r="C134" s="67" t="s">
        <v>456</v>
      </c>
      <c r="D134" s="67"/>
      <c r="E134" s="67"/>
      <c r="F134" s="67"/>
      <c r="G134" s="67"/>
      <c r="H134" s="67"/>
      <c r="I134" s="67"/>
      <c r="J134" s="67"/>
      <c r="K134" s="67"/>
      <c r="L134" s="67"/>
      <c r="M134" s="67"/>
    </row>
    <row r="135" spans="1:13" ht="16.5" customHeight="1" x14ac:dyDescent="0.25">
      <c r="A135" s="55"/>
      <c r="B135" s="55"/>
      <c r="C135" s="67" t="s">
        <v>457</v>
      </c>
      <c r="D135" s="67"/>
      <c r="E135" s="67"/>
      <c r="F135" s="67"/>
      <c r="G135" s="67"/>
      <c r="H135" s="67"/>
      <c r="I135" s="67"/>
      <c r="J135" s="67"/>
      <c r="K135" s="67"/>
      <c r="L135" s="67"/>
      <c r="M135" s="67"/>
    </row>
    <row r="136" spans="1:13" ht="4.5" customHeight="1" x14ac:dyDescent="0.25">
      <c r="A136" s="27"/>
      <c r="B136" s="27"/>
      <c r="C136" s="2"/>
      <c r="D136" s="2"/>
      <c r="E136" s="2"/>
      <c r="F136" s="2"/>
      <c r="G136" s="2"/>
      <c r="H136" s="2"/>
      <c r="I136" s="2"/>
      <c r="J136" s="2"/>
      <c r="K136" s="2"/>
      <c r="L136" s="2"/>
      <c r="M136" s="2"/>
    </row>
    <row r="137" spans="1:13" ht="42.45" customHeight="1" x14ac:dyDescent="0.25">
      <c r="A137" s="27" t="s">
        <v>139</v>
      </c>
      <c r="B137" s="27"/>
      <c r="C137" s="67" t="s">
        <v>140</v>
      </c>
      <c r="D137" s="67"/>
      <c r="E137" s="67"/>
      <c r="F137" s="67"/>
      <c r="G137" s="67"/>
      <c r="H137" s="67"/>
      <c r="I137" s="67"/>
      <c r="J137" s="67"/>
      <c r="K137" s="67"/>
      <c r="L137" s="67"/>
      <c r="M137" s="67"/>
    </row>
    <row r="138" spans="1:13" ht="68.099999999999994" customHeight="1" x14ac:dyDescent="0.25">
      <c r="A138" s="27" t="s">
        <v>141</v>
      </c>
      <c r="B138" s="27"/>
      <c r="C138" s="67" t="s">
        <v>744</v>
      </c>
      <c r="D138" s="67"/>
      <c r="E138" s="67"/>
      <c r="F138" s="67"/>
      <c r="G138" s="67"/>
      <c r="H138" s="67"/>
      <c r="I138" s="67"/>
      <c r="J138" s="67"/>
      <c r="K138" s="67"/>
      <c r="L138" s="67"/>
      <c r="M138" s="67"/>
    </row>
    <row r="139" spans="1:13" ht="119.7" customHeight="1" x14ac:dyDescent="0.25">
      <c r="A139" s="27" t="s">
        <v>144</v>
      </c>
      <c r="B139" s="27"/>
      <c r="C139" s="67" t="s">
        <v>745</v>
      </c>
      <c r="D139" s="67"/>
      <c r="E139" s="67"/>
      <c r="F139" s="67"/>
      <c r="G139" s="67"/>
      <c r="H139" s="67"/>
      <c r="I139" s="67"/>
      <c r="J139" s="67"/>
      <c r="K139" s="67"/>
      <c r="L139" s="67"/>
      <c r="M139" s="67"/>
    </row>
    <row r="140" spans="1:13" ht="42.45" customHeight="1" x14ac:dyDescent="0.25">
      <c r="A140" s="27" t="s">
        <v>146</v>
      </c>
      <c r="B140" s="27"/>
      <c r="C140" s="67" t="s">
        <v>746</v>
      </c>
      <c r="D140" s="67"/>
      <c r="E140" s="67"/>
      <c r="F140" s="67"/>
      <c r="G140" s="67"/>
      <c r="H140" s="67"/>
      <c r="I140" s="67"/>
      <c r="J140" s="67"/>
      <c r="K140" s="67"/>
      <c r="L140" s="67"/>
      <c r="M140" s="67"/>
    </row>
    <row r="141" spans="1:13" ht="29.4" customHeight="1" x14ac:dyDescent="0.25">
      <c r="A141" s="27" t="s">
        <v>150</v>
      </c>
      <c r="B141" s="27"/>
      <c r="C141" s="67" t="s">
        <v>747</v>
      </c>
      <c r="D141" s="67"/>
      <c r="E141" s="67"/>
      <c r="F141" s="67"/>
      <c r="G141" s="67"/>
      <c r="H141" s="67"/>
      <c r="I141" s="67"/>
      <c r="J141" s="67"/>
      <c r="K141" s="67"/>
      <c r="L141" s="67"/>
      <c r="M141" s="67"/>
    </row>
    <row r="142" spans="1:13" ht="68.099999999999994" customHeight="1" x14ac:dyDescent="0.25">
      <c r="A142" s="27" t="s">
        <v>152</v>
      </c>
      <c r="B142" s="27"/>
      <c r="C142" s="67" t="s">
        <v>748</v>
      </c>
      <c r="D142" s="67"/>
      <c r="E142" s="67"/>
      <c r="F142" s="67"/>
      <c r="G142" s="67"/>
      <c r="H142" s="67"/>
      <c r="I142" s="67"/>
      <c r="J142" s="67"/>
      <c r="K142" s="67"/>
      <c r="L142" s="67"/>
      <c r="M142" s="67"/>
    </row>
    <row r="143" spans="1:13" ht="29.4" customHeight="1" x14ac:dyDescent="0.25">
      <c r="A143" s="27" t="s">
        <v>155</v>
      </c>
      <c r="B143" s="27"/>
      <c r="C143" s="67" t="s">
        <v>749</v>
      </c>
      <c r="D143" s="67"/>
      <c r="E143" s="67"/>
      <c r="F143" s="67"/>
      <c r="G143" s="67"/>
      <c r="H143" s="67"/>
      <c r="I143" s="67"/>
      <c r="J143" s="67"/>
      <c r="K143" s="67"/>
      <c r="L143" s="67"/>
      <c r="M143" s="67"/>
    </row>
    <row r="144" spans="1:13" ht="42.45" customHeight="1" x14ac:dyDescent="0.25">
      <c r="A144" s="27" t="s">
        <v>157</v>
      </c>
      <c r="B144" s="27"/>
      <c r="C144" s="67" t="s">
        <v>750</v>
      </c>
      <c r="D144" s="67"/>
      <c r="E144" s="67"/>
      <c r="F144" s="67"/>
      <c r="G144" s="67"/>
      <c r="H144" s="67"/>
      <c r="I144" s="67"/>
      <c r="J144" s="67"/>
      <c r="K144" s="67"/>
      <c r="L144" s="67"/>
      <c r="M144" s="67"/>
    </row>
    <row r="145" spans="1:13" ht="4.5" customHeight="1" x14ac:dyDescent="0.25"/>
    <row r="146" spans="1:13" ht="119.7" customHeight="1" x14ac:dyDescent="0.25">
      <c r="A146" s="28" t="s">
        <v>167</v>
      </c>
      <c r="B146" s="27"/>
      <c r="C146" s="27"/>
      <c r="D146" s="27"/>
      <c r="E146" s="67" t="s">
        <v>751</v>
      </c>
      <c r="F146" s="67"/>
      <c r="G146" s="67"/>
      <c r="H146" s="67"/>
      <c r="I146" s="67"/>
      <c r="J146" s="67"/>
      <c r="K146" s="67"/>
      <c r="L146" s="67"/>
      <c r="M146" s="67"/>
    </row>
  </sheetData>
  <mergeCells count="12">
    <mergeCell ref="K1:M1"/>
    <mergeCell ref="C134:M134"/>
    <mergeCell ref="C135:M135"/>
    <mergeCell ref="C137:M137"/>
    <mergeCell ref="C138:M138"/>
    <mergeCell ref="C144:M144"/>
    <mergeCell ref="E146:M146"/>
    <mergeCell ref="C139:M139"/>
    <mergeCell ref="C140:M140"/>
    <mergeCell ref="C141:M141"/>
    <mergeCell ref="C142:M142"/>
    <mergeCell ref="C143:M143"/>
  </mergeCells>
  <pageMargins left="0.7" right="0.7" top="0.75" bottom="0.75" header="0.3" footer="0.3"/>
  <pageSetup paperSize="9" fitToHeight="0" orientation="landscape" horizontalDpi="300" verticalDpi="300"/>
  <headerFooter scaleWithDoc="0" alignWithMargins="0">
    <oddHeader>&amp;C&amp;"Arial"&amp;8TABLE 15A.45</oddHeader>
    <oddFooter>&amp;L&amp;"Arial"&amp;8REPORT ON
GOVERNMENT
SERVICES 2022&amp;R&amp;"Arial"&amp;8SERVICES FOR PEOPLE
WITH DISABILITY
PAGE &amp;B&amp;P&amp;B</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U39"/>
  <sheetViews>
    <sheetView showGridLines="0" workbookViewId="0"/>
  </sheetViews>
  <sheetFormatPr defaultRowHeight="13.2" x14ac:dyDescent="0.25"/>
  <cols>
    <col min="1" max="11" width="1.6640625" customWidth="1"/>
    <col min="12" max="12" width="5.44140625" customWidth="1"/>
    <col min="13" max="21" width="7.5546875" customWidth="1"/>
  </cols>
  <sheetData>
    <row r="1" spans="1:21" ht="33.9" customHeight="1" x14ac:dyDescent="0.25">
      <c r="A1" s="8" t="s">
        <v>752</v>
      </c>
      <c r="B1" s="8"/>
      <c r="C1" s="8"/>
      <c r="D1" s="8"/>
      <c r="E1" s="8"/>
      <c r="F1" s="8"/>
      <c r="G1" s="8"/>
      <c r="H1" s="8"/>
      <c r="I1" s="8"/>
      <c r="J1" s="8"/>
      <c r="K1" s="72" t="s">
        <v>753</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103</v>
      </c>
    </row>
    <row r="3" spans="1:21" ht="16.5" customHeight="1" x14ac:dyDescent="0.25">
      <c r="A3" s="7" t="s">
        <v>737</v>
      </c>
      <c r="B3" s="7"/>
      <c r="C3" s="7"/>
      <c r="D3" s="7"/>
      <c r="E3" s="7"/>
      <c r="F3" s="7"/>
      <c r="G3" s="7"/>
      <c r="H3" s="7"/>
      <c r="I3" s="7"/>
      <c r="J3" s="7"/>
      <c r="K3" s="7"/>
      <c r="L3" s="9"/>
      <c r="M3" s="10"/>
      <c r="N3" s="10"/>
      <c r="O3" s="10"/>
      <c r="P3" s="10"/>
      <c r="Q3" s="10"/>
      <c r="R3" s="10"/>
      <c r="S3" s="10"/>
      <c r="T3" s="10"/>
      <c r="U3" s="10"/>
    </row>
    <row r="4" spans="1:21" ht="16.5" customHeight="1" x14ac:dyDescent="0.25">
      <c r="A4" s="7"/>
      <c r="B4" s="7" t="s">
        <v>754</v>
      </c>
      <c r="C4" s="7"/>
      <c r="D4" s="7"/>
      <c r="E4" s="7"/>
      <c r="F4" s="7"/>
      <c r="G4" s="7"/>
      <c r="H4" s="7"/>
      <c r="I4" s="7"/>
      <c r="J4" s="7"/>
      <c r="K4" s="7"/>
      <c r="L4" s="9"/>
      <c r="M4" s="10"/>
      <c r="N4" s="10"/>
      <c r="O4" s="10"/>
      <c r="P4" s="10"/>
      <c r="Q4" s="10"/>
      <c r="R4" s="10"/>
      <c r="S4" s="10"/>
      <c r="T4" s="10"/>
      <c r="U4" s="10"/>
    </row>
    <row r="5" spans="1:21" ht="16.5" customHeight="1" x14ac:dyDescent="0.25">
      <c r="A5" s="7"/>
      <c r="B5" s="7"/>
      <c r="C5" s="7" t="s">
        <v>755</v>
      </c>
      <c r="D5" s="7"/>
      <c r="E5" s="7"/>
      <c r="F5" s="7"/>
      <c r="G5" s="7"/>
      <c r="H5" s="7"/>
      <c r="I5" s="7"/>
      <c r="J5" s="7"/>
      <c r="K5" s="7"/>
      <c r="L5" s="9" t="s">
        <v>735</v>
      </c>
      <c r="M5" s="23">
        <v>3682</v>
      </c>
      <c r="N5" s="23">
        <v>3013</v>
      </c>
      <c r="O5" s="23">
        <v>3228</v>
      </c>
      <c r="P5" s="23">
        <v>3440</v>
      </c>
      <c r="Q5" s="23">
        <v>3653</v>
      </c>
      <c r="R5" s="23">
        <v>3420</v>
      </c>
      <c r="S5" s="23">
        <v>3512</v>
      </c>
      <c r="T5" s="23">
        <v>3002</v>
      </c>
      <c r="U5" s="23">
        <v>3385</v>
      </c>
    </row>
    <row r="6" spans="1:21" ht="16.5" customHeight="1" x14ac:dyDescent="0.25">
      <c r="A6" s="7"/>
      <c r="B6" s="7"/>
      <c r="C6" s="7" t="s">
        <v>405</v>
      </c>
      <c r="D6" s="7"/>
      <c r="E6" s="7"/>
      <c r="F6" s="7"/>
      <c r="G6" s="7"/>
      <c r="H6" s="7"/>
      <c r="I6" s="7"/>
      <c r="J6" s="7"/>
      <c r="K6" s="7"/>
      <c r="L6" s="9" t="s">
        <v>735</v>
      </c>
      <c r="M6" s="23">
        <v>4069</v>
      </c>
      <c r="N6" s="23">
        <v>3528</v>
      </c>
      <c r="O6" s="23">
        <v>3719</v>
      </c>
      <c r="P6" s="23">
        <v>5403</v>
      </c>
      <c r="Q6" s="23">
        <v>4476</v>
      </c>
      <c r="R6" s="23">
        <v>3975</v>
      </c>
      <c r="S6" s="23">
        <v>4257</v>
      </c>
      <c r="T6" s="23">
        <v>3956</v>
      </c>
      <c r="U6" s="23">
        <v>4183</v>
      </c>
    </row>
    <row r="7" spans="1:21" ht="16.5" customHeight="1" x14ac:dyDescent="0.25">
      <c r="A7" s="7"/>
      <c r="B7" s="7"/>
      <c r="C7" s="7" t="s">
        <v>756</v>
      </c>
      <c r="D7" s="7"/>
      <c r="E7" s="7"/>
      <c r="F7" s="7"/>
      <c r="G7" s="7"/>
      <c r="H7" s="7"/>
      <c r="I7" s="7"/>
      <c r="J7" s="7"/>
      <c r="K7" s="7"/>
      <c r="L7" s="9" t="s">
        <v>735</v>
      </c>
      <c r="M7" s="23">
        <v>4936</v>
      </c>
      <c r="N7" s="23">
        <v>4212</v>
      </c>
      <c r="O7" s="23">
        <v>4042</v>
      </c>
      <c r="P7" s="23">
        <v>5052</v>
      </c>
      <c r="Q7" s="23">
        <v>5313</v>
      </c>
      <c r="R7" s="23">
        <v>4070</v>
      </c>
      <c r="S7" s="23">
        <v>5034</v>
      </c>
      <c r="T7" s="21">
        <v>10231</v>
      </c>
      <c r="U7" s="23">
        <v>4637</v>
      </c>
    </row>
    <row r="8" spans="1:21" ht="16.5" customHeight="1" x14ac:dyDescent="0.25">
      <c r="A8" s="7"/>
      <c r="B8" s="7"/>
      <c r="C8" s="7" t="s">
        <v>122</v>
      </c>
      <c r="D8" s="7"/>
      <c r="E8" s="7"/>
      <c r="F8" s="7"/>
      <c r="G8" s="7"/>
      <c r="H8" s="7"/>
      <c r="I8" s="7"/>
      <c r="J8" s="7"/>
      <c r="K8" s="7"/>
      <c r="L8" s="9" t="s">
        <v>735</v>
      </c>
      <c r="M8" s="23">
        <v>4835</v>
      </c>
      <c r="N8" s="23">
        <v>4174</v>
      </c>
      <c r="O8" s="23">
        <v>4156</v>
      </c>
      <c r="P8" s="23">
        <v>5029</v>
      </c>
      <c r="Q8" s="23">
        <v>4684</v>
      </c>
      <c r="R8" s="23">
        <v>4075</v>
      </c>
      <c r="S8" s="23">
        <v>4656</v>
      </c>
      <c r="T8" s="23">
        <v>4425</v>
      </c>
      <c r="U8" s="23">
        <v>4531</v>
      </c>
    </row>
    <row r="9" spans="1:21" ht="16.5" customHeight="1" x14ac:dyDescent="0.25">
      <c r="A9" s="7"/>
      <c r="B9" s="7"/>
      <c r="C9" s="7" t="s">
        <v>123</v>
      </c>
      <c r="D9" s="7"/>
      <c r="E9" s="7"/>
      <c r="F9" s="7"/>
      <c r="G9" s="7"/>
      <c r="H9" s="7"/>
      <c r="I9" s="7"/>
      <c r="J9" s="7"/>
      <c r="K9" s="7"/>
      <c r="L9" s="9" t="s">
        <v>735</v>
      </c>
      <c r="M9" s="23">
        <v>4545</v>
      </c>
      <c r="N9" s="23">
        <v>4113</v>
      </c>
      <c r="O9" s="23">
        <v>4128</v>
      </c>
      <c r="P9" s="23">
        <v>5215</v>
      </c>
      <c r="Q9" s="23">
        <v>4814</v>
      </c>
      <c r="R9" s="23">
        <v>4206</v>
      </c>
      <c r="S9" s="23">
        <v>5238</v>
      </c>
      <c r="T9" s="23">
        <v>4309</v>
      </c>
      <c r="U9" s="23">
        <v>4458</v>
      </c>
    </row>
    <row r="10" spans="1:21" ht="16.5" customHeight="1" x14ac:dyDescent="0.25">
      <c r="A10" s="7"/>
      <c r="B10" s="7"/>
      <c r="C10" s="7" t="s">
        <v>124</v>
      </c>
      <c r="D10" s="7"/>
      <c r="E10" s="7"/>
      <c r="F10" s="7"/>
      <c r="G10" s="7"/>
      <c r="H10" s="7"/>
      <c r="I10" s="7"/>
      <c r="J10" s="7"/>
      <c r="K10" s="7"/>
      <c r="L10" s="9" t="s">
        <v>735</v>
      </c>
      <c r="M10" s="23">
        <v>4759</v>
      </c>
      <c r="N10" s="23">
        <v>4277</v>
      </c>
      <c r="O10" s="23">
        <v>4103</v>
      </c>
      <c r="P10" s="23">
        <v>5523</v>
      </c>
      <c r="Q10" s="23">
        <v>5095</v>
      </c>
      <c r="R10" s="23">
        <v>4571</v>
      </c>
      <c r="S10" s="23">
        <v>5474</v>
      </c>
      <c r="T10" s="23">
        <v>4652</v>
      </c>
      <c r="U10" s="23">
        <v>4628</v>
      </c>
    </row>
    <row r="11" spans="1:21" ht="16.5" customHeight="1" x14ac:dyDescent="0.25">
      <c r="A11" s="7"/>
      <c r="B11" s="7"/>
      <c r="C11" s="7" t="s">
        <v>125</v>
      </c>
      <c r="D11" s="7"/>
      <c r="E11" s="7"/>
      <c r="F11" s="7"/>
      <c r="G11" s="7"/>
      <c r="H11" s="7"/>
      <c r="I11" s="7"/>
      <c r="J11" s="7"/>
      <c r="K11" s="7"/>
      <c r="L11" s="9" t="s">
        <v>735</v>
      </c>
      <c r="M11" s="23">
        <v>4799</v>
      </c>
      <c r="N11" s="23">
        <v>4257</v>
      </c>
      <c r="O11" s="23">
        <v>4256</v>
      </c>
      <c r="P11" s="23">
        <v>5608</v>
      </c>
      <c r="Q11" s="23">
        <v>5001</v>
      </c>
      <c r="R11" s="23">
        <v>4742</v>
      </c>
      <c r="S11" s="23">
        <v>5200</v>
      </c>
      <c r="T11" s="23">
        <v>4679</v>
      </c>
      <c r="U11" s="23">
        <v>4674</v>
      </c>
    </row>
    <row r="12" spans="1:21" ht="16.5" customHeight="1" x14ac:dyDescent="0.25">
      <c r="A12" s="7"/>
      <c r="B12" s="7"/>
      <c r="C12" s="7" t="s">
        <v>126</v>
      </c>
      <c r="D12" s="7"/>
      <c r="E12" s="7"/>
      <c r="F12" s="7"/>
      <c r="G12" s="7"/>
      <c r="H12" s="7"/>
      <c r="I12" s="7"/>
      <c r="J12" s="7"/>
      <c r="K12" s="7"/>
      <c r="L12" s="9" t="s">
        <v>735</v>
      </c>
      <c r="M12" s="23">
        <v>4661</v>
      </c>
      <c r="N12" s="23">
        <v>4429</v>
      </c>
      <c r="O12" s="23">
        <v>4260</v>
      </c>
      <c r="P12" s="23">
        <v>6153</v>
      </c>
      <c r="Q12" s="23">
        <v>5533</v>
      </c>
      <c r="R12" s="23">
        <v>4267</v>
      </c>
      <c r="S12" s="23">
        <v>3747</v>
      </c>
      <c r="T12" s="23">
        <v>5961</v>
      </c>
      <c r="U12" s="23">
        <v>4745</v>
      </c>
    </row>
    <row r="13" spans="1:21" ht="16.5" customHeight="1" x14ac:dyDescent="0.25">
      <c r="A13" s="7"/>
      <c r="B13" s="7"/>
      <c r="C13" s="7" t="s">
        <v>118</v>
      </c>
      <c r="D13" s="7"/>
      <c r="E13" s="7"/>
      <c r="F13" s="7"/>
      <c r="G13" s="7"/>
      <c r="H13" s="7"/>
      <c r="I13" s="7"/>
      <c r="J13" s="7"/>
      <c r="K13" s="7"/>
      <c r="L13" s="9" t="s">
        <v>735</v>
      </c>
      <c r="M13" s="23">
        <v>5108</v>
      </c>
      <c r="N13" s="23">
        <v>4467</v>
      </c>
      <c r="O13" s="23">
        <v>4468</v>
      </c>
      <c r="P13" s="23">
        <v>5834</v>
      </c>
      <c r="Q13" s="23">
        <v>5300</v>
      </c>
      <c r="R13" s="23">
        <v>5103</v>
      </c>
      <c r="S13" s="23">
        <v>5283</v>
      </c>
      <c r="T13" s="23">
        <v>5523</v>
      </c>
      <c r="U13" s="23">
        <v>4945</v>
      </c>
    </row>
    <row r="14" spans="1:21" ht="16.5" customHeight="1" x14ac:dyDescent="0.25">
      <c r="A14" s="7"/>
      <c r="B14" s="7"/>
      <c r="C14" s="7" t="s">
        <v>119</v>
      </c>
      <c r="D14" s="7"/>
      <c r="E14" s="7"/>
      <c r="F14" s="7"/>
      <c r="G14" s="7"/>
      <c r="H14" s="7"/>
      <c r="I14" s="7"/>
      <c r="J14" s="7"/>
      <c r="K14" s="7"/>
      <c r="L14" s="9" t="s">
        <v>735</v>
      </c>
      <c r="M14" s="23">
        <v>5548</v>
      </c>
      <c r="N14" s="23">
        <v>4774</v>
      </c>
      <c r="O14" s="23">
        <v>4841</v>
      </c>
      <c r="P14" s="23">
        <v>5802</v>
      </c>
      <c r="Q14" s="23">
        <v>6161</v>
      </c>
      <c r="R14" s="23">
        <v>5545</v>
      </c>
      <c r="S14" s="23">
        <v>5846</v>
      </c>
      <c r="T14" s="23">
        <v>5683</v>
      </c>
      <c r="U14" s="23">
        <v>5298</v>
      </c>
    </row>
    <row r="15" spans="1:21" ht="16.5" customHeight="1" x14ac:dyDescent="0.25">
      <c r="A15" s="7"/>
      <c r="B15" s="7" t="s">
        <v>757</v>
      </c>
      <c r="C15" s="7"/>
      <c r="D15" s="7"/>
      <c r="E15" s="7"/>
      <c r="F15" s="7"/>
      <c r="G15" s="7"/>
      <c r="H15" s="7"/>
      <c r="I15" s="7"/>
      <c r="J15" s="7"/>
      <c r="K15" s="7"/>
      <c r="L15" s="9"/>
      <c r="M15" s="10"/>
      <c r="N15" s="10"/>
      <c r="O15" s="10"/>
      <c r="P15" s="10"/>
      <c r="Q15" s="10"/>
      <c r="R15" s="10"/>
      <c r="S15" s="10"/>
      <c r="T15" s="10"/>
      <c r="U15" s="10"/>
    </row>
    <row r="16" spans="1:21" ht="16.5" customHeight="1" x14ac:dyDescent="0.25">
      <c r="A16" s="7"/>
      <c r="B16" s="7"/>
      <c r="C16" s="7" t="s">
        <v>755</v>
      </c>
      <c r="D16" s="7"/>
      <c r="E16" s="7"/>
      <c r="F16" s="7"/>
      <c r="G16" s="7"/>
      <c r="H16" s="7"/>
      <c r="I16" s="7"/>
      <c r="J16" s="7"/>
      <c r="K16" s="7"/>
      <c r="L16" s="9" t="s">
        <v>735</v>
      </c>
      <c r="M16" s="23">
        <v>3682</v>
      </c>
      <c r="N16" s="23">
        <v>3013</v>
      </c>
      <c r="O16" s="23">
        <v>3228</v>
      </c>
      <c r="P16" s="23">
        <v>3440</v>
      </c>
      <c r="Q16" s="23">
        <v>3653</v>
      </c>
      <c r="R16" s="23">
        <v>3420</v>
      </c>
      <c r="S16" s="23">
        <v>3512</v>
      </c>
      <c r="T16" s="23">
        <v>3002</v>
      </c>
      <c r="U16" s="23">
        <v>3385</v>
      </c>
    </row>
    <row r="17" spans="1:21" ht="16.5" customHeight="1" x14ac:dyDescent="0.25">
      <c r="A17" s="7"/>
      <c r="B17" s="7"/>
      <c r="C17" s="7" t="s">
        <v>405</v>
      </c>
      <c r="D17" s="7"/>
      <c r="E17" s="7"/>
      <c r="F17" s="7"/>
      <c r="G17" s="7"/>
      <c r="H17" s="7"/>
      <c r="I17" s="7"/>
      <c r="J17" s="7"/>
      <c r="K17" s="7"/>
      <c r="L17" s="9" t="s">
        <v>735</v>
      </c>
      <c r="M17" s="23">
        <v>4131</v>
      </c>
      <c r="N17" s="23">
        <v>3582</v>
      </c>
      <c r="O17" s="23">
        <v>3776</v>
      </c>
      <c r="P17" s="23">
        <v>5485</v>
      </c>
      <c r="Q17" s="23">
        <v>4544</v>
      </c>
      <c r="R17" s="23">
        <v>4036</v>
      </c>
      <c r="S17" s="23">
        <v>4322</v>
      </c>
      <c r="T17" s="23">
        <v>4016</v>
      </c>
      <c r="U17" s="23">
        <v>4246</v>
      </c>
    </row>
    <row r="18" spans="1:21" ht="16.5" customHeight="1" x14ac:dyDescent="0.25">
      <c r="A18" s="7"/>
      <c r="B18" s="7"/>
      <c r="C18" s="7" t="s">
        <v>756</v>
      </c>
      <c r="D18" s="7"/>
      <c r="E18" s="7"/>
      <c r="F18" s="7"/>
      <c r="G18" s="7"/>
      <c r="H18" s="7"/>
      <c r="I18" s="7"/>
      <c r="J18" s="7"/>
      <c r="K18" s="7"/>
      <c r="L18" s="9" t="s">
        <v>735</v>
      </c>
      <c r="M18" s="23">
        <v>5094</v>
      </c>
      <c r="N18" s="23">
        <v>4347</v>
      </c>
      <c r="O18" s="23">
        <v>4171</v>
      </c>
      <c r="P18" s="23">
        <v>5214</v>
      </c>
      <c r="Q18" s="23">
        <v>5483</v>
      </c>
      <c r="R18" s="23">
        <v>4200</v>
      </c>
      <c r="S18" s="23">
        <v>5195</v>
      </c>
      <c r="T18" s="21">
        <v>10558</v>
      </c>
      <c r="U18" s="23">
        <v>4785</v>
      </c>
    </row>
    <row r="19" spans="1:21" ht="16.5" customHeight="1" x14ac:dyDescent="0.25">
      <c r="A19" s="7"/>
      <c r="B19" s="7"/>
      <c r="C19" s="7" t="s">
        <v>122</v>
      </c>
      <c r="D19" s="7"/>
      <c r="E19" s="7"/>
      <c r="F19" s="7"/>
      <c r="G19" s="7"/>
      <c r="H19" s="7"/>
      <c r="I19" s="7"/>
      <c r="J19" s="7"/>
      <c r="K19" s="7"/>
      <c r="L19" s="9" t="s">
        <v>735</v>
      </c>
      <c r="M19" s="23">
        <v>5106</v>
      </c>
      <c r="N19" s="23">
        <v>4407</v>
      </c>
      <c r="O19" s="23">
        <v>4389</v>
      </c>
      <c r="P19" s="23">
        <v>5311</v>
      </c>
      <c r="Q19" s="23">
        <v>4946</v>
      </c>
      <c r="R19" s="23">
        <v>4303</v>
      </c>
      <c r="S19" s="23">
        <v>4916</v>
      </c>
      <c r="T19" s="23">
        <v>4672</v>
      </c>
      <c r="U19" s="23">
        <v>4785</v>
      </c>
    </row>
    <row r="20" spans="1:21" ht="16.5" customHeight="1" x14ac:dyDescent="0.25">
      <c r="A20" s="7"/>
      <c r="B20" s="7"/>
      <c r="C20" s="7" t="s">
        <v>123</v>
      </c>
      <c r="D20" s="7"/>
      <c r="E20" s="7"/>
      <c r="F20" s="7"/>
      <c r="G20" s="7"/>
      <c r="H20" s="7"/>
      <c r="I20" s="7"/>
      <c r="J20" s="7"/>
      <c r="K20" s="7"/>
      <c r="L20" s="9" t="s">
        <v>735</v>
      </c>
      <c r="M20" s="23">
        <v>4877</v>
      </c>
      <c r="N20" s="23">
        <v>4413</v>
      </c>
      <c r="O20" s="23">
        <v>4429</v>
      </c>
      <c r="P20" s="23">
        <v>5595</v>
      </c>
      <c r="Q20" s="23">
        <v>5165</v>
      </c>
      <c r="R20" s="23">
        <v>4513</v>
      </c>
      <c r="S20" s="23">
        <v>5620</v>
      </c>
      <c r="T20" s="23">
        <v>4623</v>
      </c>
      <c r="U20" s="23">
        <v>4783</v>
      </c>
    </row>
    <row r="21" spans="1:21" ht="16.5" customHeight="1" x14ac:dyDescent="0.25">
      <c r="A21" s="7"/>
      <c r="B21" s="7"/>
      <c r="C21" s="7" t="s">
        <v>124</v>
      </c>
      <c r="D21" s="7"/>
      <c r="E21" s="7"/>
      <c r="F21" s="7"/>
      <c r="G21" s="7"/>
      <c r="H21" s="7"/>
      <c r="I21" s="7"/>
      <c r="J21" s="7"/>
      <c r="K21" s="7"/>
      <c r="L21" s="9" t="s">
        <v>735</v>
      </c>
      <c r="M21" s="23">
        <v>5145</v>
      </c>
      <c r="N21" s="23">
        <v>4624</v>
      </c>
      <c r="O21" s="23">
        <v>4436</v>
      </c>
      <c r="P21" s="23">
        <v>5970</v>
      </c>
      <c r="Q21" s="23">
        <v>5508</v>
      </c>
      <c r="R21" s="23">
        <v>4942</v>
      </c>
      <c r="S21" s="23">
        <v>5918</v>
      </c>
      <c r="T21" s="23">
        <v>5029</v>
      </c>
      <c r="U21" s="23">
        <v>5003</v>
      </c>
    </row>
    <row r="22" spans="1:21" ht="16.5" customHeight="1" x14ac:dyDescent="0.25">
      <c r="A22" s="7"/>
      <c r="B22" s="7"/>
      <c r="C22" s="7" t="s">
        <v>125</v>
      </c>
      <c r="D22" s="7"/>
      <c r="E22" s="7"/>
      <c r="F22" s="7"/>
      <c r="G22" s="7"/>
      <c r="H22" s="7"/>
      <c r="I22" s="7"/>
      <c r="J22" s="7"/>
      <c r="K22" s="7"/>
      <c r="L22" s="9" t="s">
        <v>735</v>
      </c>
      <c r="M22" s="23">
        <v>5250</v>
      </c>
      <c r="N22" s="23">
        <v>4657</v>
      </c>
      <c r="O22" s="23">
        <v>4657</v>
      </c>
      <c r="P22" s="23">
        <v>6136</v>
      </c>
      <c r="Q22" s="23">
        <v>5471</v>
      </c>
      <c r="R22" s="23">
        <v>5188</v>
      </c>
      <c r="S22" s="23">
        <v>5689</v>
      </c>
      <c r="T22" s="23">
        <v>5119</v>
      </c>
      <c r="U22" s="23">
        <v>5113</v>
      </c>
    </row>
    <row r="23" spans="1:21" ht="16.5" customHeight="1" x14ac:dyDescent="0.25">
      <c r="A23" s="7"/>
      <c r="B23" s="7"/>
      <c r="C23" s="7" t="s">
        <v>126</v>
      </c>
      <c r="D23" s="7"/>
      <c r="E23" s="7"/>
      <c r="F23" s="7"/>
      <c r="G23" s="7"/>
      <c r="H23" s="7"/>
      <c r="I23" s="7"/>
      <c r="J23" s="7"/>
      <c r="K23" s="7"/>
      <c r="L23" s="9" t="s">
        <v>735</v>
      </c>
      <c r="M23" s="23">
        <v>5168</v>
      </c>
      <c r="N23" s="23">
        <v>4910</v>
      </c>
      <c r="O23" s="23">
        <v>4722</v>
      </c>
      <c r="P23" s="23">
        <v>6821</v>
      </c>
      <c r="Q23" s="23">
        <v>6135</v>
      </c>
      <c r="R23" s="23">
        <v>4731</v>
      </c>
      <c r="S23" s="23">
        <v>4154</v>
      </c>
      <c r="T23" s="23">
        <v>6609</v>
      </c>
      <c r="U23" s="23">
        <v>5260</v>
      </c>
    </row>
    <row r="24" spans="1:21" ht="16.5" customHeight="1" x14ac:dyDescent="0.25">
      <c r="A24" s="7"/>
      <c r="B24" s="7"/>
      <c r="C24" s="7" t="s">
        <v>118</v>
      </c>
      <c r="D24" s="7"/>
      <c r="E24" s="7"/>
      <c r="F24" s="7"/>
      <c r="G24" s="7"/>
      <c r="H24" s="7"/>
      <c r="I24" s="7"/>
      <c r="J24" s="7"/>
      <c r="K24" s="7"/>
      <c r="L24" s="9" t="s">
        <v>735</v>
      </c>
      <c r="M24" s="23">
        <v>5753</v>
      </c>
      <c r="N24" s="23">
        <v>5031</v>
      </c>
      <c r="O24" s="23">
        <v>5031</v>
      </c>
      <c r="P24" s="23">
        <v>6570</v>
      </c>
      <c r="Q24" s="23">
        <v>5969</v>
      </c>
      <c r="R24" s="23">
        <v>5747</v>
      </c>
      <c r="S24" s="23">
        <v>5950</v>
      </c>
      <c r="T24" s="23">
        <v>6219</v>
      </c>
      <c r="U24" s="23">
        <v>5568</v>
      </c>
    </row>
    <row r="25" spans="1:21" ht="16.5" customHeight="1" x14ac:dyDescent="0.25">
      <c r="A25" s="14"/>
      <c r="B25" s="14"/>
      <c r="C25" s="14" t="s">
        <v>119</v>
      </c>
      <c r="D25" s="14"/>
      <c r="E25" s="14"/>
      <c r="F25" s="14"/>
      <c r="G25" s="14"/>
      <c r="H25" s="14"/>
      <c r="I25" s="14"/>
      <c r="J25" s="14"/>
      <c r="K25" s="14"/>
      <c r="L25" s="15" t="s">
        <v>735</v>
      </c>
      <c r="M25" s="39">
        <v>6333</v>
      </c>
      <c r="N25" s="39">
        <v>5450</v>
      </c>
      <c r="O25" s="39">
        <v>5527</v>
      </c>
      <c r="P25" s="39">
        <v>6624</v>
      </c>
      <c r="Q25" s="39">
        <v>7033</v>
      </c>
      <c r="R25" s="39">
        <v>6330</v>
      </c>
      <c r="S25" s="39">
        <v>6673</v>
      </c>
      <c r="T25" s="39">
        <v>6487</v>
      </c>
      <c r="U25" s="39">
        <v>6048</v>
      </c>
    </row>
    <row r="26" spans="1:21" ht="4.5" customHeight="1" x14ac:dyDescent="0.25">
      <c r="A26" s="27"/>
      <c r="B26" s="27"/>
      <c r="C26" s="2"/>
      <c r="D26" s="2"/>
      <c r="E26" s="2"/>
      <c r="F26" s="2"/>
      <c r="G26" s="2"/>
      <c r="H26" s="2"/>
      <c r="I26" s="2"/>
      <c r="J26" s="2"/>
      <c r="K26" s="2"/>
      <c r="L26" s="2"/>
      <c r="M26" s="2"/>
      <c r="N26" s="2"/>
      <c r="O26" s="2"/>
      <c r="P26" s="2"/>
      <c r="Q26" s="2"/>
      <c r="R26" s="2"/>
      <c r="S26" s="2"/>
      <c r="T26" s="2"/>
      <c r="U26" s="2"/>
    </row>
    <row r="27" spans="1:21" ht="29.4" customHeight="1" x14ac:dyDescent="0.25">
      <c r="A27" s="57"/>
      <c r="B27" s="57"/>
      <c r="C27" s="67" t="s">
        <v>758</v>
      </c>
      <c r="D27" s="67"/>
      <c r="E27" s="67"/>
      <c r="F27" s="67"/>
      <c r="G27" s="67"/>
      <c r="H27" s="67"/>
      <c r="I27" s="67"/>
      <c r="J27" s="67"/>
      <c r="K27" s="67"/>
      <c r="L27" s="67"/>
      <c r="M27" s="67"/>
      <c r="N27" s="67"/>
      <c r="O27" s="67"/>
      <c r="P27" s="67"/>
      <c r="Q27" s="67"/>
      <c r="R27" s="67"/>
      <c r="S27" s="67"/>
      <c r="T27" s="67"/>
      <c r="U27" s="67"/>
    </row>
    <row r="28" spans="1:21" ht="16.5" customHeight="1" x14ac:dyDescent="0.25">
      <c r="A28" s="55"/>
      <c r="B28" s="55"/>
      <c r="C28" s="67" t="s">
        <v>457</v>
      </c>
      <c r="D28" s="67"/>
      <c r="E28" s="67"/>
      <c r="F28" s="67"/>
      <c r="G28" s="67"/>
      <c r="H28" s="67"/>
      <c r="I28" s="67"/>
      <c r="J28" s="67"/>
      <c r="K28" s="67"/>
      <c r="L28" s="67"/>
      <c r="M28" s="67"/>
      <c r="N28" s="67"/>
      <c r="O28" s="67"/>
      <c r="P28" s="67"/>
      <c r="Q28" s="67"/>
      <c r="R28" s="67"/>
      <c r="S28" s="67"/>
      <c r="T28" s="67"/>
      <c r="U28" s="67"/>
    </row>
    <row r="29" spans="1:21" ht="4.5" customHeight="1" x14ac:dyDescent="0.25">
      <c r="A29" s="27"/>
      <c r="B29" s="27"/>
      <c r="C29" s="2"/>
      <c r="D29" s="2"/>
      <c r="E29" s="2"/>
      <c r="F29" s="2"/>
      <c r="G29" s="2"/>
      <c r="H29" s="2"/>
      <c r="I29" s="2"/>
      <c r="J29" s="2"/>
      <c r="K29" s="2"/>
      <c r="L29" s="2"/>
      <c r="M29" s="2"/>
      <c r="N29" s="2"/>
      <c r="O29" s="2"/>
      <c r="P29" s="2"/>
      <c r="Q29" s="2"/>
      <c r="R29" s="2"/>
      <c r="S29" s="2"/>
      <c r="T29" s="2"/>
      <c r="U29" s="2"/>
    </row>
    <row r="30" spans="1:21" ht="42.45" customHeight="1" x14ac:dyDescent="0.25">
      <c r="A30" s="27" t="s">
        <v>139</v>
      </c>
      <c r="B30" s="27"/>
      <c r="C30" s="67" t="s">
        <v>744</v>
      </c>
      <c r="D30" s="67"/>
      <c r="E30" s="67"/>
      <c r="F30" s="67"/>
      <c r="G30" s="67"/>
      <c r="H30" s="67"/>
      <c r="I30" s="67"/>
      <c r="J30" s="67"/>
      <c r="K30" s="67"/>
      <c r="L30" s="67"/>
      <c r="M30" s="67"/>
      <c r="N30" s="67"/>
      <c r="O30" s="67"/>
      <c r="P30" s="67"/>
      <c r="Q30" s="67"/>
      <c r="R30" s="67"/>
      <c r="S30" s="67"/>
      <c r="T30" s="67"/>
      <c r="U30" s="67"/>
    </row>
    <row r="31" spans="1:21" ht="93.9" customHeight="1" x14ac:dyDescent="0.25">
      <c r="A31" s="27" t="s">
        <v>141</v>
      </c>
      <c r="B31" s="27"/>
      <c r="C31" s="67" t="s">
        <v>745</v>
      </c>
      <c r="D31" s="67"/>
      <c r="E31" s="67"/>
      <c r="F31" s="67"/>
      <c r="G31" s="67"/>
      <c r="H31" s="67"/>
      <c r="I31" s="67"/>
      <c r="J31" s="67"/>
      <c r="K31" s="67"/>
      <c r="L31" s="67"/>
      <c r="M31" s="67"/>
      <c r="N31" s="67"/>
      <c r="O31" s="67"/>
      <c r="P31" s="67"/>
      <c r="Q31" s="67"/>
      <c r="R31" s="67"/>
      <c r="S31" s="67"/>
      <c r="T31" s="67"/>
      <c r="U31" s="67"/>
    </row>
    <row r="32" spans="1:21" ht="29.4" customHeight="1" x14ac:dyDescent="0.25">
      <c r="A32" s="27" t="s">
        <v>144</v>
      </c>
      <c r="B32" s="27"/>
      <c r="C32" s="67" t="s">
        <v>746</v>
      </c>
      <c r="D32" s="67"/>
      <c r="E32" s="67"/>
      <c r="F32" s="67"/>
      <c r="G32" s="67"/>
      <c r="H32" s="67"/>
      <c r="I32" s="67"/>
      <c r="J32" s="67"/>
      <c r="K32" s="67"/>
      <c r="L32" s="67"/>
      <c r="M32" s="67"/>
      <c r="N32" s="67"/>
      <c r="O32" s="67"/>
      <c r="P32" s="67"/>
      <c r="Q32" s="67"/>
      <c r="R32" s="67"/>
      <c r="S32" s="67"/>
      <c r="T32" s="67"/>
      <c r="U32" s="67"/>
    </row>
    <row r="33" spans="1:21" ht="16.5" customHeight="1" x14ac:dyDescent="0.25">
      <c r="A33" s="27" t="s">
        <v>146</v>
      </c>
      <c r="B33" s="27"/>
      <c r="C33" s="67" t="s">
        <v>747</v>
      </c>
      <c r="D33" s="67"/>
      <c r="E33" s="67"/>
      <c r="F33" s="67"/>
      <c r="G33" s="67"/>
      <c r="H33" s="67"/>
      <c r="I33" s="67"/>
      <c r="J33" s="67"/>
      <c r="K33" s="67"/>
      <c r="L33" s="67"/>
      <c r="M33" s="67"/>
      <c r="N33" s="67"/>
      <c r="O33" s="67"/>
      <c r="P33" s="67"/>
      <c r="Q33" s="67"/>
      <c r="R33" s="67"/>
      <c r="S33" s="67"/>
      <c r="T33" s="67"/>
      <c r="U33" s="67"/>
    </row>
    <row r="34" spans="1:21" ht="68.099999999999994" customHeight="1" x14ac:dyDescent="0.25">
      <c r="A34" s="27" t="s">
        <v>150</v>
      </c>
      <c r="B34" s="27"/>
      <c r="C34" s="67" t="s">
        <v>759</v>
      </c>
      <c r="D34" s="67"/>
      <c r="E34" s="67"/>
      <c r="F34" s="67"/>
      <c r="G34" s="67"/>
      <c r="H34" s="67"/>
      <c r="I34" s="67"/>
      <c r="J34" s="67"/>
      <c r="K34" s="67"/>
      <c r="L34" s="67"/>
      <c r="M34" s="67"/>
      <c r="N34" s="67"/>
      <c r="O34" s="67"/>
      <c r="P34" s="67"/>
      <c r="Q34" s="67"/>
      <c r="R34" s="67"/>
      <c r="S34" s="67"/>
      <c r="T34" s="67"/>
      <c r="U34" s="67"/>
    </row>
    <row r="35" spans="1:21" ht="29.4" customHeight="1" x14ac:dyDescent="0.25">
      <c r="A35" s="27" t="s">
        <v>152</v>
      </c>
      <c r="B35" s="27"/>
      <c r="C35" s="67" t="s">
        <v>749</v>
      </c>
      <c r="D35" s="67"/>
      <c r="E35" s="67"/>
      <c r="F35" s="67"/>
      <c r="G35" s="67"/>
      <c r="H35" s="67"/>
      <c r="I35" s="67"/>
      <c r="J35" s="67"/>
      <c r="K35" s="67"/>
      <c r="L35" s="67"/>
      <c r="M35" s="67"/>
      <c r="N35" s="67"/>
      <c r="O35" s="67"/>
      <c r="P35" s="67"/>
      <c r="Q35" s="67"/>
      <c r="R35" s="67"/>
      <c r="S35" s="67"/>
      <c r="T35" s="67"/>
      <c r="U35" s="67"/>
    </row>
    <row r="36" spans="1:21" ht="55.2" customHeight="1" x14ac:dyDescent="0.25">
      <c r="A36" s="27" t="s">
        <v>155</v>
      </c>
      <c r="B36" s="27"/>
      <c r="C36" s="67" t="s">
        <v>760</v>
      </c>
      <c r="D36" s="67"/>
      <c r="E36" s="67"/>
      <c r="F36" s="67"/>
      <c r="G36" s="67"/>
      <c r="H36" s="67"/>
      <c r="I36" s="67"/>
      <c r="J36" s="67"/>
      <c r="K36" s="67"/>
      <c r="L36" s="67"/>
      <c r="M36" s="67"/>
      <c r="N36" s="67"/>
      <c r="O36" s="67"/>
      <c r="P36" s="67"/>
      <c r="Q36" s="67"/>
      <c r="R36" s="67"/>
      <c r="S36" s="67"/>
      <c r="T36" s="67"/>
      <c r="U36" s="67"/>
    </row>
    <row r="37" spans="1:21" ht="29.4" customHeight="1" x14ac:dyDescent="0.25">
      <c r="A37" s="27" t="s">
        <v>157</v>
      </c>
      <c r="B37" s="27"/>
      <c r="C37" s="67" t="s">
        <v>140</v>
      </c>
      <c r="D37" s="67"/>
      <c r="E37" s="67"/>
      <c r="F37" s="67"/>
      <c r="G37" s="67"/>
      <c r="H37" s="67"/>
      <c r="I37" s="67"/>
      <c r="J37" s="67"/>
      <c r="K37" s="67"/>
      <c r="L37" s="67"/>
      <c r="M37" s="67"/>
      <c r="N37" s="67"/>
      <c r="O37" s="67"/>
      <c r="P37" s="67"/>
      <c r="Q37" s="67"/>
      <c r="R37" s="67"/>
      <c r="S37" s="67"/>
      <c r="T37" s="67"/>
      <c r="U37" s="67"/>
    </row>
    <row r="38" spans="1:21" ht="4.5" customHeight="1" x14ac:dyDescent="0.25"/>
    <row r="39" spans="1:21" ht="81" customHeight="1" x14ac:dyDescent="0.25">
      <c r="A39" s="28" t="s">
        <v>167</v>
      </c>
      <c r="B39" s="27"/>
      <c r="C39" s="27"/>
      <c r="D39" s="27"/>
      <c r="E39" s="67" t="s">
        <v>751</v>
      </c>
      <c r="F39" s="67"/>
      <c r="G39" s="67"/>
      <c r="H39" s="67"/>
      <c r="I39" s="67"/>
      <c r="J39" s="67"/>
      <c r="K39" s="67"/>
      <c r="L39" s="67"/>
      <c r="M39" s="67"/>
      <c r="N39" s="67"/>
      <c r="O39" s="67"/>
      <c r="P39" s="67"/>
      <c r="Q39" s="67"/>
      <c r="R39" s="67"/>
      <c r="S39" s="67"/>
      <c r="T39" s="67"/>
      <c r="U39" s="67"/>
    </row>
  </sheetData>
  <mergeCells count="12">
    <mergeCell ref="K1:U1"/>
    <mergeCell ref="C27:U27"/>
    <mergeCell ref="C28:U28"/>
    <mergeCell ref="C30:U30"/>
    <mergeCell ref="C31:U31"/>
    <mergeCell ref="C37:U37"/>
    <mergeCell ref="E39:U39"/>
    <mergeCell ref="C32:U32"/>
    <mergeCell ref="C33:U33"/>
    <mergeCell ref="C34:U34"/>
    <mergeCell ref="C35:U35"/>
    <mergeCell ref="C36:U36"/>
  </mergeCells>
  <pageMargins left="0.7" right="0.7" top="0.75" bottom="0.75" header="0.3" footer="0.3"/>
  <pageSetup paperSize="9" fitToHeight="0" orientation="landscape" horizontalDpi="300" verticalDpi="300"/>
  <headerFooter scaleWithDoc="0" alignWithMargins="0">
    <oddHeader>&amp;C&amp;"Arial"&amp;8TABLE 15A.46</oddHeader>
    <oddFooter>&amp;L&amp;"Arial"&amp;8REPORT ON
GOVERNMENT
SERVICES 2022&amp;R&amp;"Arial"&amp;8SERVICES FOR PEOPLE
WITH DISABILITY
PAGE &amp;B&amp;P&amp;B</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AD84"/>
  <sheetViews>
    <sheetView showGridLines="0" workbookViewId="0"/>
  </sheetViews>
  <sheetFormatPr defaultRowHeight="13.2" x14ac:dyDescent="0.25"/>
  <cols>
    <col min="1" max="10" width="1.6640625" customWidth="1"/>
    <col min="11" max="11" width="8.5546875" customWidth="1"/>
    <col min="12" max="12" width="5.44140625" customWidth="1"/>
    <col min="13" max="13" width="7.5546875" customWidth="1"/>
    <col min="14" max="14" width="6.109375" customWidth="1"/>
    <col min="15" max="15" width="7.5546875" customWidth="1"/>
    <col min="16" max="16" width="6.109375" customWidth="1"/>
    <col min="17" max="17" width="7.5546875" customWidth="1"/>
    <col min="18" max="18" width="6.109375" customWidth="1"/>
    <col min="19" max="19" width="7.5546875" customWidth="1"/>
    <col min="20" max="20" width="6.109375" customWidth="1"/>
    <col min="21" max="21" width="7.5546875" customWidth="1"/>
    <col min="22" max="22" width="6.109375" customWidth="1"/>
    <col min="23" max="23" width="7.5546875" customWidth="1"/>
    <col min="24" max="24" width="6.109375" customWidth="1"/>
    <col min="25" max="25" width="7.5546875" customWidth="1"/>
    <col min="26" max="26" width="6.109375" customWidth="1"/>
    <col min="27" max="27" width="7.5546875" customWidth="1"/>
    <col min="28" max="28" width="6.109375" customWidth="1"/>
    <col min="29" max="29" width="8.5546875" customWidth="1"/>
    <col min="30" max="30" width="6.109375" customWidth="1"/>
  </cols>
  <sheetData>
    <row r="1" spans="1:30" ht="17.399999999999999" customHeight="1" x14ac:dyDescent="0.25">
      <c r="A1" s="8" t="s">
        <v>761</v>
      </c>
      <c r="B1" s="8"/>
      <c r="C1" s="8"/>
      <c r="D1" s="8"/>
      <c r="E1" s="8"/>
      <c r="F1" s="8"/>
      <c r="G1" s="8"/>
      <c r="H1" s="8"/>
      <c r="I1" s="8"/>
      <c r="J1" s="8"/>
      <c r="K1" s="72" t="s">
        <v>762</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763</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764</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765</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29.4" customHeight="1" x14ac:dyDescent="0.25">
      <c r="A6" s="7"/>
      <c r="B6" s="7"/>
      <c r="C6" s="7"/>
      <c r="D6" s="74" t="s">
        <v>766</v>
      </c>
      <c r="E6" s="74"/>
      <c r="F6" s="74"/>
      <c r="G6" s="74"/>
      <c r="H6" s="74"/>
      <c r="I6" s="74"/>
      <c r="J6" s="74"/>
      <c r="K6" s="74"/>
      <c r="L6" s="9" t="s">
        <v>300</v>
      </c>
      <c r="M6" s="46">
        <v>2.5</v>
      </c>
      <c r="N6" s="50" t="s">
        <v>337</v>
      </c>
      <c r="O6" s="46">
        <v>1.8</v>
      </c>
      <c r="P6" s="50" t="s">
        <v>337</v>
      </c>
      <c r="Q6" s="46">
        <v>1.9</v>
      </c>
      <c r="R6" s="50" t="s">
        <v>337</v>
      </c>
      <c r="S6" s="47">
        <v>1.3</v>
      </c>
      <c r="T6" s="53">
        <v>1.2</v>
      </c>
      <c r="U6" s="31" t="s">
        <v>110</v>
      </c>
      <c r="V6" s="7"/>
      <c r="W6" s="31" t="s">
        <v>110</v>
      </c>
      <c r="X6" s="7"/>
      <c r="Y6" s="46">
        <v>1</v>
      </c>
      <c r="Z6" s="50" t="s">
        <v>337</v>
      </c>
      <c r="AA6" s="31" t="s">
        <v>110</v>
      </c>
      <c r="AB6" s="7"/>
      <c r="AC6" s="31">
        <v>9.1</v>
      </c>
      <c r="AD6" s="53">
        <v>4.3</v>
      </c>
    </row>
    <row r="7" spans="1:30" ht="16.5" customHeight="1" x14ac:dyDescent="0.25">
      <c r="A7" s="7"/>
      <c r="B7" s="7"/>
      <c r="C7" s="7"/>
      <c r="D7" s="7" t="s">
        <v>767</v>
      </c>
      <c r="E7" s="7"/>
      <c r="F7" s="7"/>
      <c r="G7" s="7"/>
      <c r="H7" s="7"/>
      <c r="I7" s="7"/>
      <c r="J7" s="7"/>
      <c r="K7" s="7"/>
      <c r="L7" s="9" t="s">
        <v>300</v>
      </c>
      <c r="M7" s="32">
        <v>28.5</v>
      </c>
      <c r="N7" s="53">
        <v>8.8000000000000007</v>
      </c>
      <c r="O7" s="32">
        <v>15.4</v>
      </c>
      <c r="P7" s="53">
        <v>5.5</v>
      </c>
      <c r="Q7" s="32">
        <v>20.7</v>
      </c>
      <c r="R7" s="53">
        <v>6.5</v>
      </c>
      <c r="S7" s="31">
        <v>9.1999999999999993</v>
      </c>
      <c r="T7" s="53">
        <v>3.3</v>
      </c>
      <c r="U7" s="44">
        <v>10.1</v>
      </c>
      <c r="V7" s="53">
        <v>8.9</v>
      </c>
      <c r="W7" s="47">
        <v>3.3</v>
      </c>
      <c r="X7" s="53">
        <v>2.2999999999999998</v>
      </c>
      <c r="Y7" s="46">
        <v>1.8</v>
      </c>
      <c r="Z7" s="50" t="s">
        <v>337</v>
      </c>
      <c r="AA7" s="31" t="s">
        <v>110</v>
      </c>
      <c r="AB7" s="7"/>
      <c r="AC7" s="32">
        <v>89.3</v>
      </c>
      <c r="AD7" s="51">
        <v>15.9</v>
      </c>
    </row>
    <row r="8" spans="1:30" ht="16.5" customHeight="1" x14ac:dyDescent="0.25">
      <c r="A8" s="7"/>
      <c r="B8" s="7"/>
      <c r="C8" s="7"/>
      <c r="D8" s="7" t="s">
        <v>768</v>
      </c>
      <c r="E8" s="7"/>
      <c r="F8" s="7"/>
      <c r="G8" s="7"/>
      <c r="H8" s="7"/>
      <c r="I8" s="7"/>
      <c r="J8" s="7"/>
      <c r="K8" s="7"/>
      <c r="L8" s="9" t="s">
        <v>300</v>
      </c>
      <c r="M8" s="32">
        <v>27.7</v>
      </c>
      <c r="N8" s="53">
        <v>9</v>
      </c>
      <c r="O8" s="32">
        <v>19.100000000000001</v>
      </c>
      <c r="P8" s="53">
        <v>6.1</v>
      </c>
      <c r="Q8" s="32">
        <v>24.3</v>
      </c>
      <c r="R8" s="53">
        <v>7</v>
      </c>
      <c r="S8" s="32">
        <v>10.199999999999999</v>
      </c>
      <c r="T8" s="53">
        <v>3.5</v>
      </c>
      <c r="U8" s="44">
        <v>10.1</v>
      </c>
      <c r="V8" s="53">
        <v>8.9</v>
      </c>
      <c r="W8" s="47">
        <v>3.3</v>
      </c>
      <c r="X8" s="53">
        <v>2.2999999999999998</v>
      </c>
      <c r="Y8" s="47">
        <v>2.4</v>
      </c>
      <c r="Z8" s="53">
        <v>2.1</v>
      </c>
      <c r="AA8" s="31" t="s">
        <v>110</v>
      </c>
      <c r="AB8" s="7"/>
      <c r="AC8" s="32">
        <v>99.3</v>
      </c>
      <c r="AD8" s="51">
        <v>16.7</v>
      </c>
    </row>
    <row r="9" spans="1:30" ht="16.5" customHeight="1" x14ac:dyDescent="0.25">
      <c r="A9" s="7"/>
      <c r="B9" s="7"/>
      <c r="C9" s="7"/>
      <c r="D9" s="7" t="s">
        <v>769</v>
      </c>
      <c r="E9" s="7"/>
      <c r="F9" s="7"/>
      <c r="G9" s="7"/>
      <c r="H9" s="7"/>
      <c r="I9" s="7"/>
      <c r="J9" s="7"/>
      <c r="K9" s="7"/>
      <c r="L9" s="9" t="s">
        <v>300</v>
      </c>
      <c r="M9" s="29">
        <v>233.4</v>
      </c>
      <c r="N9" s="51">
        <v>27.4</v>
      </c>
      <c r="O9" s="29">
        <v>190.9</v>
      </c>
      <c r="P9" s="51">
        <v>21</v>
      </c>
      <c r="Q9" s="29">
        <v>159.1</v>
      </c>
      <c r="R9" s="51">
        <v>17.5</v>
      </c>
      <c r="S9" s="32">
        <v>92.9</v>
      </c>
      <c r="T9" s="51">
        <v>10.6</v>
      </c>
      <c r="U9" s="32">
        <v>64.099999999999994</v>
      </c>
      <c r="V9" s="51">
        <v>19.100000000000001</v>
      </c>
      <c r="W9" s="32">
        <v>19.3</v>
      </c>
      <c r="X9" s="53">
        <v>5.8</v>
      </c>
      <c r="Y9" s="32">
        <v>10.1</v>
      </c>
      <c r="Z9" s="53">
        <v>3.5</v>
      </c>
      <c r="AA9" s="47">
        <v>3</v>
      </c>
      <c r="AB9" s="53">
        <v>2.2999999999999998</v>
      </c>
      <c r="AC9" s="29">
        <v>772.5</v>
      </c>
      <c r="AD9" s="51">
        <v>40.9</v>
      </c>
    </row>
    <row r="10" spans="1:30" ht="16.5" customHeight="1" x14ac:dyDescent="0.25">
      <c r="A10" s="7"/>
      <c r="B10" s="7"/>
      <c r="C10" s="7"/>
      <c r="D10" s="7" t="s">
        <v>453</v>
      </c>
      <c r="E10" s="7"/>
      <c r="F10" s="7"/>
      <c r="G10" s="7"/>
      <c r="H10" s="7"/>
      <c r="I10" s="7"/>
      <c r="J10" s="7"/>
      <c r="K10" s="7"/>
      <c r="L10" s="9" t="s">
        <v>300</v>
      </c>
      <c r="M10" s="29">
        <v>261</v>
      </c>
      <c r="N10" s="51">
        <v>29.2</v>
      </c>
      <c r="O10" s="29">
        <v>210.5</v>
      </c>
      <c r="P10" s="51">
        <v>22.7</v>
      </c>
      <c r="Q10" s="29">
        <v>183.4</v>
      </c>
      <c r="R10" s="51">
        <v>18.3</v>
      </c>
      <c r="S10" s="29">
        <v>102</v>
      </c>
      <c r="T10" s="51">
        <v>11.2</v>
      </c>
      <c r="U10" s="32">
        <v>75.2</v>
      </c>
      <c r="V10" s="51">
        <v>19</v>
      </c>
      <c r="W10" s="32">
        <v>20.399999999999999</v>
      </c>
      <c r="X10" s="53">
        <v>6.1</v>
      </c>
      <c r="Y10" s="32">
        <v>14.3</v>
      </c>
      <c r="Z10" s="53">
        <v>4</v>
      </c>
      <c r="AA10" s="47">
        <v>3</v>
      </c>
      <c r="AB10" s="53">
        <v>2.2999999999999998</v>
      </c>
      <c r="AC10" s="29">
        <v>871.3</v>
      </c>
      <c r="AD10" s="51">
        <v>42.7</v>
      </c>
    </row>
    <row r="11" spans="1:30" ht="16.5" customHeight="1" x14ac:dyDescent="0.25">
      <c r="A11" s="7"/>
      <c r="B11" s="7"/>
      <c r="C11" s="7" t="s">
        <v>770</v>
      </c>
      <c r="D11" s="7"/>
      <c r="E11" s="7"/>
      <c r="F11" s="7"/>
      <c r="G11" s="7"/>
      <c r="H11" s="7"/>
      <c r="I11" s="7"/>
      <c r="J11" s="7"/>
      <c r="K11" s="7"/>
      <c r="L11" s="9"/>
      <c r="M11" s="10"/>
      <c r="N11" s="7"/>
      <c r="O11" s="10"/>
      <c r="P11" s="7"/>
      <c r="Q11" s="10"/>
      <c r="R11" s="7"/>
      <c r="S11" s="10"/>
      <c r="T11" s="7"/>
      <c r="U11" s="10"/>
      <c r="V11" s="7"/>
      <c r="W11" s="10"/>
      <c r="X11" s="7"/>
      <c r="Y11" s="10"/>
      <c r="Z11" s="7"/>
      <c r="AA11" s="10"/>
      <c r="AB11" s="7"/>
      <c r="AC11" s="10"/>
      <c r="AD11" s="7"/>
    </row>
    <row r="12" spans="1:30" ht="29.4" customHeight="1" x14ac:dyDescent="0.25">
      <c r="A12" s="7"/>
      <c r="B12" s="7"/>
      <c r="C12" s="7"/>
      <c r="D12" s="74" t="s">
        <v>766</v>
      </c>
      <c r="E12" s="74"/>
      <c r="F12" s="74"/>
      <c r="G12" s="74"/>
      <c r="H12" s="74"/>
      <c r="I12" s="74"/>
      <c r="J12" s="74"/>
      <c r="K12" s="74"/>
      <c r="L12" s="9" t="s">
        <v>300</v>
      </c>
      <c r="M12" s="32">
        <v>38.299999999999997</v>
      </c>
      <c r="N12" s="51">
        <v>10.7</v>
      </c>
      <c r="O12" s="32">
        <v>38.5</v>
      </c>
      <c r="P12" s="51">
        <v>10.3</v>
      </c>
      <c r="Q12" s="32">
        <v>33</v>
      </c>
      <c r="R12" s="51">
        <v>10</v>
      </c>
      <c r="S12" s="32">
        <v>11.4</v>
      </c>
      <c r="T12" s="53">
        <v>3.8</v>
      </c>
      <c r="U12" s="46">
        <v>3.1</v>
      </c>
      <c r="V12" s="50" t="s">
        <v>337</v>
      </c>
      <c r="W12" s="47">
        <v>5.6</v>
      </c>
      <c r="X12" s="53">
        <v>3.4</v>
      </c>
      <c r="Y12" s="47">
        <v>2.7</v>
      </c>
      <c r="Z12" s="53">
        <v>2.5</v>
      </c>
      <c r="AA12" s="46">
        <v>1.1000000000000001</v>
      </c>
      <c r="AB12" s="50" t="s">
        <v>337</v>
      </c>
      <c r="AC12" s="29">
        <v>137.19999999999999</v>
      </c>
      <c r="AD12" s="51">
        <v>18.8</v>
      </c>
    </row>
    <row r="13" spans="1:30" ht="16.5" customHeight="1" x14ac:dyDescent="0.25">
      <c r="A13" s="7"/>
      <c r="B13" s="7"/>
      <c r="C13" s="7"/>
      <c r="D13" s="7" t="s">
        <v>767</v>
      </c>
      <c r="E13" s="7"/>
      <c r="F13" s="7"/>
      <c r="G13" s="7"/>
      <c r="H13" s="7"/>
      <c r="I13" s="7"/>
      <c r="J13" s="7"/>
      <c r="K13" s="7"/>
      <c r="L13" s="9" t="s">
        <v>300</v>
      </c>
      <c r="M13" s="29">
        <v>270.2</v>
      </c>
      <c r="N13" s="51">
        <v>25.4</v>
      </c>
      <c r="O13" s="29">
        <v>233.4</v>
      </c>
      <c r="P13" s="51">
        <v>25.6</v>
      </c>
      <c r="Q13" s="29">
        <v>219.5</v>
      </c>
      <c r="R13" s="51">
        <v>22.8</v>
      </c>
      <c r="S13" s="29">
        <v>102.6</v>
      </c>
      <c r="T13" s="51">
        <v>11.1</v>
      </c>
      <c r="U13" s="32">
        <v>79.400000000000006</v>
      </c>
      <c r="V13" s="51">
        <v>17.600000000000001</v>
      </c>
      <c r="W13" s="32">
        <v>23</v>
      </c>
      <c r="X13" s="53">
        <v>6.9</v>
      </c>
      <c r="Y13" s="32">
        <v>25.3</v>
      </c>
      <c r="Z13" s="53">
        <v>4.5999999999999996</v>
      </c>
      <c r="AA13" s="47">
        <v>6.4</v>
      </c>
      <c r="AB13" s="53">
        <v>3.7</v>
      </c>
      <c r="AC13" s="29">
        <v>960</v>
      </c>
      <c r="AD13" s="51">
        <v>50.8</v>
      </c>
    </row>
    <row r="14" spans="1:30" ht="16.5" customHeight="1" x14ac:dyDescent="0.25">
      <c r="A14" s="7"/>
      <c r="B14" s="7"/>
      <c r="C14" s="7"/>
      <c r="D14" s="7" t="s">
        <v>768</v>
      </c>
      <c r="E14" s="7"/>
      <c r="F14" s="7"/>
      <c r="G14" s="7"/>
      <c r="H14" s="7"/>
      <c r="I14" s="7"/>
      <c r="J14" s="7"/>
      <c r="K14" s="7"/>
      <c r="L14" s="9" t="s">
        <v>300</v>
      </c>
      <c r="M14" s="29">
        <v>309.5</v>
      </c>
      <c r="N14" s="51">
        <v>27.3</v>
      </c>
      <c r="O14" s="29">
        <v>271.39999999999998</v>
      </c>
      <c r="P14" s="51">
        <v>27.1</v>
      </c>
      <c r="Q14" s="29">
        <v>251.2</v>
      </c>
      <c r="R14" s="51">
        <v>24.1</v>
      </c>
      <c r="S14" s="29">
        <v>115.8</v>
      </c>
      <c r="T14" s="51">
        <v>11.3</v>
      </c>
      <c r="U14" s="32">
        <v>84.9</v>
      </c>
      <c r="V14" s="51">
        <v>18.600000000000001</v>
      </c>
      <c r="W14" s="32">
        <v>27.8</v>
      </c>
      <c r="X14" s="53">
        <v>6.9</v>
      </c>
      <c r="Y14" s="32">
        <v>29.9</v>
      </c>
      <c r="Z14" s="53">
        <v>4.9000000000000004</v>
      </c>
      <c r="AA14" s="47">
        <v>6.4</v>
      </c>
      <c r="AB14" s="53">
        <v>3.8</v>
      </c>
      <c r="AC14" s="41">
        <v>1098.5999999999999</v>
      </c>
      <c r="AD14" s="51">
        <v>51.7</v>
      </c>
    </row>
    <row r="15" spans="1:30" ht="16.5" customHeight="1" x14ac:dyDescent="0.25">
      <c r="A15" s="7"/>
      <c r="B15" s="7"/>
      <c r="C15" s="7"/>
      <c r="D15" s="7" t="s">
        <v>769</v>
      </c>
      <c r="E15" s="7"/>
      <c r="F15" s="7"/>
      <c r="G15" s="7"/>
      <c r="H15" s="7"/>
      <c r="I15" s="7"/>
      <c r="J15" s="7"/>
      <c r="K15" s="7"/>
      <c r="L15" s="9" t="s">
        <v>300</v>
      </c>
      <c r="M15" s="41">
        <v>3749.9</v>
      </c>
      <c r="N15" s="51">
        <v>58.8</v>
      </c>
      <c r="O15" s="41">
        <v>3185.8</v>
      </c>
      <c r="P15" s="51">
        <v>56.2</v>
      </c>
      <c r="Q15" s="41">
        <v>2303.6999999999998</v>
      </c>
      <c r="R15" s="51">
        <v>40.6</v>
      </c>
      <c r="S15" s="41">
        <v>1231.4000000000001</v>
      </c>
      <c r="T15" s="51">
        <v>21.7</v>
      </c>
      <c r="U15" s="29">
        <v>798.9</v>
      </c>
      <c r="V15" s="51">
        <v>32.9</v>
      </c>
      <c r="W15" s="29">
        <v>222.2</v>
      </c>
      <c r="X15" s="51">
        <v>12.6</v>
      </c>
      <c r="Y15" s="29">
        <v>205.7</v>
      </c>
      <c r="Z15" s="53">
        <v>8.5</v>
      </c>
      <c r="AA15" s="29">
        <v>100.9</v>
      </c>
      <c r="AB15" s="53">
        <v>5.5</v>
      </c>
      <c r="AC15" s="42">
        <v>11797.9</v>
      </c>
      <c r="AD15" s="51">
        <v>92.5</v>
      </c>
    </row>
    <row r="16" spans="1:30" ht="16.5" customHeight="1" x14ac:dyDescent="0.25">
      <c r="A16" s="7"/>
      <c r="B16" s="7"/>
      <c r="C16" s="7"/>
      <c r="D16" s="7" t="s">
        <v>453</v>
      </c>
      <c r="E16" s="7"/>
      <c r="F16" s="7"/>
      <c r="G16" s="7"/>
      <c r="H16" s="7"/>
      <c r="I16" s="7"/>
      <c r="J16" s="7"/>
      <c r="K16" s="7"/>
      <c r="L16" s="9" t="s">
        <v>300</v>
      </c>
      <c r="M16" s="41">
        <v>4058.3</v>
      </c>
      <c r="N16" s="51">
        <v>55.7</v>
      </c>
      <c r="O16" s="41">
        <v>3456.2</v>
      </c>
      <c r="P16" s="51">
        <v>47.4</v>
      </c>
      <c r="Q16" s="41">
        <v>2555.8000000000002</v>
      </c>
      <c r="R16" s="51">
        <v>35.1</v>
      </c>
      <c r="S16" s="41">
        <v>1346.1</v>
      </c>
      <c r="T16" s="51">
        <v>21.1</v>
      </c>
      <c r="U16" s="29">
        <v>882.1</v>
      </c>
      <c r="V16" s="51">
        <v>31.1</v>
      </c>
      <c r="W16" s="29">
        <v>252.4</v>
      </c>
      <c r="X16" s="51">
        <v>10.4</v>
      </c>
      <c r="Y16" s="29">
        <v>233.5</v>
      </c>
      <c r="Z16" s="53">
        <v>7.3</v>
      </c>
      <c r="AA16" s="29">
        <v>107</v>
      </c>
      <c r="AB16" s="53">
        <v>5.2</v>
      </c>
      <c r="AC16" s="42">
        <v>12895.2</v>
      </c>
      <c r="AD16" s="51">
        <v>75.8</v>
      </c>
    </row>
    <row r="17" spans="1:30" ht="16.5" customHeight="1" x14ac:dyDescent="0.25">
      <c r="A17" s="7"/>
      <c r="B17" s="7" t="s">
        <v>771</v>
      </c>
      <c r="C17" s="7"/>
      <c r="D17" s="7"/>
      <c r="E17" s="7"/>
      <c r="F17" s="7"/>
      <c r="G17" s="7"/>
      <c r="H17" s="7"/>
      <c r="I17" s="7"/>
      <c r="J17" s="7"/>
      <c r="K17" s="7"/>
      <c r="L17" s="9"/>
      <c r="M17" s="10"/>
      <c r="N17" s="7"/>
      <c r="O17" s="10"/>
      <c r="P17" s="7"/>
      <c r="Q17" s="10"/>
      <c r="R17" s="7"/>
      <c r="S17" s="10"/>
      <c r="T17" s="7"/>
      <c r="U17" s="10"/>
      <c r="V17" s="7"/>
      <c r="W17" s="10"/>
      <c r="X17" s="7"/>
      <c r="Y17" s="10"/>
      <c r="Z17" s="7"/>
      <c r="AA17" s="10"/>
      <c r="AB17" s="7"/>
      <c r="AC17" s="10"/>
      <c r="AD17" s="7"/>
    </row>
    <row r="18" spans="1:30" ht="16.5" customHeight="1" x14ac:dyDescent="0.25">
      <c r="A18" s="7"/>
      <c r="B18" s="7"/>
      <c r="C18" s="7" t="s">
        <v>765</v>
      </c>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29.4" customHeight="1" x14ac:dyDescent="0.25">
      <c r="A19" s="7"/>
      <c r="B19" s="7"/>
      <c r="C19" s="7"/>
      <c r="D19" s="74" t="s">
        <v>766</v>
      </c>
      <c r="E19" s="74"/>
      <c r="F19" s="74"/>
      <c r="G19" s="74"/>
      <c r="H19" s="74"/>
      <c r="I19" s="74"/>
      <c r="J19" s="74"/>
      <c r="K19" s="74"/>
      <c r="L19" s="9" t="s">
        <v>216</v>
      </c>
      <c r="M19" s="46">
        <v>6.5</v>
      </c>
      <c r="N19" s="50" t="s">
        <v>337</v>
      </c>
      <c r="O19" s="46">
        <v>4.7</v>
      </c>
      <c r="P19" s="50" t="s">
        <v>337</v>
      </c>
      <c r="Q19" s="46">
        <v>5.8</v>
      </c>
      <c r="R19" s="50" t="s">
        <v>337</v>
      </c>
      <c r="S19" s="44">
        <v>11.4</v>
      </c>
      <c r="T19" s="53">
        <v>9.9</v>
      </c>
      <c r="U19" s="31" t="s">
        <v>110</v>
      </c>
      <c r="V19" s="7"/>
      <c r="W19" s="31" t="s">
        <v>110</v>
      </c>
      <c r="X19" s="7"/>
      <c r="Y19" s="48">
        <v>37</v>
      </c>
      <c r="Z19" s="50" t="s">
        <v>337</v>
      </c>
      <c r="AA19" s="31" t="s">
        <v>110</v>
      </c>
      <c r="AB19" s="7"/>
      <c r="AC19" s="31">
        <v>6.6</v>
      </c>
      <c r="AD19" s="53">
        <v>3</v>
      </c>
    </row>
    <row r="20" spans="1:30" ht="16.5" customHeight="1" x14ac:dyDescent="0.25">
      <c r="A20" s="7"/>
      <c r="B20" s="7"/>
      <c r="C20" s="7"/>
      <c r="D20" s="7" t="s">
        <v>767</v>
      </c>
      <c r="E20" s="7"/>
      <c r="F20" s="7"/>
      <c r="G20" s="7"/>
      <c r="H20" s="7"/>
      <c r="I20" s="7"/>
      <c r="J20" s="7"/>
      <c r="K20" s="7"/>
      <c r="L20" s="9" t="s">
        <v>216</v>
      </c>
      <c r="M20" s="32">
        <v>10.5</v>
      </c>
      <c r="N20" s="53">
        <v>3.1</v>
      </c>
      <c r="O20" s="31">
        <v>6.6</v>
      </c>
      <c r="P20" s="53">
        <v>2.2999999999999998</v>
      </c>
      <c r="Q20" s="31">
        <v>9.4</v>
      </c>
      <c r="R20" s="53">
        <v>2.8</v>
      </c>
      <c r="S20" s="31">
        <v>9</v>
      </c>
      <c r="T20" s="53">
        <v>3.1</v>
      </c>
      <c r="U20" s="44">
        <v>12.7</v>
      </c>
      <c r="V20" s="51">
        <v>10.8</v>
      </c>
      <c r="W20" s="44">
        <v>14.3</v>
      </c>
      <c r="X20" s="53">
        <v>8.8000000000000007</v>
      </c>
      <c r="Y20" s="46">
        <v>7.1</v>
      </c>
      <c r="Z20" s="50" t="s">
        <v>337</v>
      </c>
      <c r="AA20" s="31" t="s">
        <v>110</v>
      </c>
      <c r="AB20" s="7"/>
      <c r="AC20" s="31">
        <v>9.3000000000000007</v>
      </c>
      <c r="AD20" s="53">
        <v>1.6</v>
      </c>
    </row>
    <row r="21" spans="1:30" ht="16.5" customHeight="1" x14ac:dyDescent="0.25">
      <c r="A21" s="7"/>
      <c r="B21" s="7"/>
      <c r="C21" s="7"/>
      <c r="D21" s="7" t="s">
        <v>768</v>
      </c>
      <c r="E21" s="7"/>
      <c r="F21" s="7"/>
      <c r="G21" s="7"/>
      <c r="H21" s="7"/>
      <c r="I21" s="7"/>
      <c r="J21" s="7"/>
      <c r="K21" s="7"/>
      <c r="L21" s="9" t="s">
        <v>216</v>
      </c>
      <c r="M21" s="31">
        <v>8.9</v>
      </c>
      <c r="N21" s="53">
        <v>2.8</v>
      </c>
      <c r="O21" s="31">
        <v>7</v>
      </c>
      <c r="P21" s="53">
        <v>2.1</v>
      </c>
      <c r="Q21" s="31">
        <v>9.6999999999999993</v>
      </c>
      <c r="R21" s="53">
        <v>2.6</v>
      </c>
      <c r="S21" s="31">
        <v>8.8000000000000007</v>
      </c>
      <c r="T21" s="53">
        <v>2.9</v>
      </c>
      <c r="U21" s="44">
        <v>11.9</v>
      </c>
      <c r="V21" s="51">
        <v>10.1</v>
      </c>
      <c r="W21" s="44">
        <v>11.9</v>
      </c>
      <c r="X21" s="53">
        <v>7.6</v>
      </c>
      <c r="Y21" s="47">
        <v>8</v>
      </c>
      <c r="Z21" s="53">
        <v>6.9</v>
      </c>
      <c r="AA21" s="31" t="s">
        <v>110</v>
      </c>
      <c r="AB21" s="7"/>
      <c r="AC21" s="31">
        <v>9</v>
      </c>
      <c r="AD21" s="53">
        <v>1.5</v>
      </c>
    </row>
    <row r="22" spans="1:30" ht="16.5" customHeight="1" x14ac:dyDescent="0.25">
      <c r="A22" s="7"/>
      <c r="B22" s="7"/>
      <c r="C22" s="7"/>
      <c r="D22" s="7" t="s">
        <v>769</v>
      </c>
      <c r="E22" s="7"/>
      <c r="F22" s="7"/>
      <c r="G22" s="7"/>
      <c r="H22" s="7"/>
      <c r="I22" s="7"/>
      <c r="J22" s="7"/>
      <c r="K22" s="7"/>
      <c r="L22" s="9" t="s">
        <v>216</v>
      </c>
      <c r="M22" s="31">
        <v>6.2</v>
      </c>
      <c r="N22" s="53">
        <v>0.7</v>
      </c>
      <c r="O22" s="31">
        <v>6</v>
      </c>
      <c r="P22" s="53">
        <v>0.6</v>
      </c>
      <c r="Q22" s="31">
        <v>6.9</v>
      </c>
      <c r="R22" s="53">
        <v>0.7</v>
      </c>
      <c r="S22" s="31">
        <v>7.5</v>
      </c>
      <c r="T22" s="53">
        <v>0.8</v>
      </c>
      <c r="U22" s="31">
        <v>8</v>
      </c>
      <c r="V22" s="53">
        <v>2.4</v>
      </c>
      <c r="W22" s="31">
        <v>8.6999999999999993</v>
      </c>
      <c r="X22" s="53">
        <v>2.6</v>
      </c>
      <c r="Y22" s="31">
        <v>4.9000000000000004</v>
      </c>
      <c r="Z22" s="53">
        <v>1.7</v>
      </c>
      <c r="AA22" s="47">
        <v>3</v>
      </c>
      <c r="AB22" s="53">
        <v>2.2999999999999998</v>
      </c>
      <c r="AC22" s="31">
        <v>6.5</v>
      </c>
      <c r="AD22" s="53">
        <v>0.3</v>
      </c>
    </row>
    <row r="23" spans="1:30" ht="16.5" customHeight="1" x14ac:dyDescent="0.25">
      <c r="A23" s="7"/>
      <c r="B23" s="7"/>
      <c r="C23" s="7"/>
      <c r="D23" s="7" t="s">
        <v>453</v>
      </c>
      <c r="E23" s="7"/>
      <c r="F23" s="7"/>
      <c r="G23" s="7"/>
      <c r="H23" s="7"/>
      <c r="I23" s="7"/>
      <c r="J23" s="7"/>
      <c r="K23" s="7"/>
      <c r="L23" s="9" t="s">
        <v>216</v>
      </c>
      <c r="M23" s="31">
        <v>6.4</v>
      </c>
      <c r="N23" s="53">
        <v>0.7</v>
      </c>
      <c r="O23" s="31">
        <v>6.1</v>
      </c>
      <c r="P23" s="53">
        <v>0.7</v>
      </c>
      <c r="Q23" s="31">
        <v>7.2</v>
      </c>
      <c r="R23" s="53">
        <v>0.7</v>
      </c>
      <c r="S23" s="31">
        <v>7.6</v>
      </c>
      <c r="T23" s="53">
        <v>0.8</v>
      </c>
      <c r="U23" s="31">
        <v>8.5</v>
      </c>
      <c r="V23" s="53">
        <v>2.1</v>
      </c>
      <c r="W23" s="31">
        <v>8.1</v>
      </c>
      <c r="X23" s="53">
        <v>2.4</v>
      </c>
      <c r="Y23" s="31">
        <v>6.1</v>
      </c>
      <c r="Z23" s="53">
        <v>1.7</v>
      </c>
      <c r="AA23" s="47">
        <v>2.8</v>
      </c>
      <c r="AB23" s="53">
        <v>2.2000000000000002</v>
      </c>
      <c r="AC23" s="31">
        <v>6.8</v>
      </c>
      <c r="AD23" s="53">
        <v>0.3</v>
      </c>
    </row>
    <row r="24" spans="1:30" ht="16.5" customHeight="1" x14ac:dyDescent="0.25">
      <c r="A24" s="7" t="s">
        <v>305</v>
      </c>
      <c r="B24" s="7"/>
      <c r="C24" s="7"/>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t="s">
        <v>764</v>
      </c>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t="s">
        <v>765</v>
      </c>
      <c r="D26" s="7"/>
      <c r="E26" s="7"/>
      <c r="F26" s="7"/>
      <c r="G26" s="7"/>
      <c r="H26" s="7"/>
      <c r="I26" s="7"/>
      <c r="J26" s="7"/>
      <c r="K26" s="7"/>
      <c r="L26" s="9"/>
      <c r="M26" s="10"/>
      <c r="N26" s="7"/>
      <c r="O26" s="10"/>
      <c r="P26" s="7"/>
      <c r="Q26" s="10"/>
      <c r="R26" s="7"/>
      <c r="S26" s="10"/>
      <c r="T26" s="7"/>
      <c r="U26" s="10"/>
      <c r="V26" s="7"/>
      <c r="W26" s="10"/>
      <c r="X26" s="7"/>
      <c r="Y26" s="10"/>
      <c r="Z26" s="7"/>
      <c r="AA26" s="10"/>
      <c r="AB26" s="7"/>
      <c r="AC26" s="10"/>
      <c r="AD26" s="7"/>
    </row>
    <row r="27" spans="1:30" ht="29.4" customHeight="1" x14ac:dyDescent="0.25">
      <c r="A27" s="7"/>
      <c r="B27" s="7"/>
      <c r="C27" s="7"/>
      <c r="D27" s="74" t="s">
        <v>766</v>
      </c>
      <c r="E27" s="74"/>
      <c r="F27" s="74"/>
      <c r="G27" s="74"/>
      <c r="H27" s="74"/>
      <c r="I27" s="74"/>
      <c r="J27" s="74"/>
      <c r="K27" s="74"/>
      <c r="L27" s="9" t="s">
        <v>300</v>
      </c>
      <c r="M27" s="47">
        <v>4.9000000000000004</v>
      </c>
      <c r="N27" s="53">
        <v>3.9</v>
      </c>
      <c r="O27" s="47">
        <v>8</v>
      </c>
      <c r="P27" s="53">
        <v>4.3</v>
      </c>
      <c r="Q27" s="47">
        <v>5.4</v>
      </c>
      <c r="R27" s="53">
        <v>3.4</v>
      </c>
      <c r="S27" s="30" t="s">
        <v>337</v>
      </c>
      <c r="T27" s="7"/>
      <c r="U27" s="30" t="s">
        <v>337</v>
      </c>
      <c r="V27" s="7"/>
      <c r="W27" s="30" t="s">
        <v>337</v>
      </c>
      <c r="X27" s="7"/>
      <c r="Y27" s="30" t="s">
        <v>337</v>
      </c>
      <c r="Z27" s="7"/>
      <c r="AA27" s="31" t="s">
        <v>110</v>
      </c>
      <c r="AB27" s="7"/>
      <c r="AC27" s="32">
        <v>17.100000000000001</v>
      </c>
      <c r="AD27" s="53">
        <v>5.8</v>
      </c>
    </row>
    <row r="28" spans="1:30" ht="16.5" customHeight="1" x14ac:dyDescent="0.25">
      <c r="A28" s="7"/>
      <c r="B28" s="7"/>
      <c r="C28" s="7"/>
      <c r="D28" s="7" t="s">
        <v>767</v>
      </c>
      <c r="E28" s="7"/>
      <c r="F28" s="7"/>
      <c r="G28" s="7"/>
      <c r="H28" s="7"/>
      <c r="I28" s="7"/>
      <c r="J28" s="7"/>
      <c r="K28" s="7"/>
      <c r="L28" s="9" t="s">
        <v>300</v>
      </c>
      <c r="M28" s="32">
        <v>27.4</v>
      </c>
      <c r="N28" s="53">
        <v>9.4</v>
      </c>
      <c r="O28" s="32">
        <v>32.700000000000003</v>
      </c>
      <c r="P28" s="53">
        <v>7.6</v>
      </c>
      <c r="Q28" s="32">
        <v>15.7</v>
      </c>
      <c r="R28" s="53">
        <v>6.2</v>
      </c>
      <c r="S28" s="31">
        <v>8.1999999999999993</v>
      </c>
      <c r="T28" s="53">
        <v>3.2</v>
      </c>
      <c r="U28" s="32">
        <v>10.1</v>
      </c>
      <c r="V28" s="53">
        <v>3.1</v>
      </c>
      <c r="W28" s="31">
        <v>4</v>
      </c>
      <c r="X28" s="53">
        <v>1.3</v>
      </c>
      <c r="Y28" s="30" t="s">
        <v>337</v>
      </c>
      <c r="Z28" s="7"/>
      <c r="AA28" s="47">
        <v>0.5</v>
      </c>
      <c r="AB28" s="53">
        <v>0.4</v>
      </c>
      <c r="AC28" s="32">
        <v>97.6</v>
      </c>
      <c r="AD28" s="51">
        <v>12.7</v>
      </c>
    </row>
    <row r="29" spans="1:30" ht="16.5" customHeight="1" x14ac:dyDescent="0.25">
      <c r="A29" s="7"/>
      <c r="B29" s="7"/>
      <c r="C29" s="7"/>
      <c r="D29" s="7" t="s">
        <v>768</v>
      </c>
      <c r="E29" s="7"/>
      <c r="F29" s="7"/>
      <c r="G29" s="7"/>
      <c r="H29" s="7"/>
      <c r="I29" s="7"/>
      <c r="J29" s="7"/>
      <c r="K29" s="7"/>
      <c r="L29" s="9" t="s">
        <v>300</v>
      </c>
      <c r="M29" s="32">
        <v>31.2</v>
      </c>
      <c r="N29" s="51">
        <v>10.1</v>
      </c>
      <c r="O29" s="32">
        <v>39.700000000000003</v>
      </c>
      <c r="P29" s="53">
        <v>8.3000000000000007</v>
      </c>
      <c r="Q29" s="32">
        <v>21.5</v>
      </c>
      <c r="R29" s="53">
        <v>6.7</v>
      </c>
      <c r="S29" s="31">
        <v>9.1999999999999993</v>
      </c>
      <c r="T29" s="53">
        <v>3.3</v>
      </c>
      <c r="U29" s="32">
        <v>10</v>
      </c>
      <c r="V29" s="53">
        <v>3.3</v>
      </c>
      <c r="W29" s="31">
        <v>4.5</v>
      </c>
      <c r="X29" s="53">
        <v>1.4</v>
      </c>
      <c r="Y29" s="47">
        <v>1.7</v>
      </c>
      <c r="Z29" s="53">
        <v>0.9</v>
      </c>
      <c r="AA29" s="47">
        <v>0.5</v>
      </c>
      <c r="AB29" s="53">
        <v>0.4</v>
      </c>
      <c r="AC29" s="29">
        <v>115.8</v>
      </c>
      <c r="AD29" s="51">
        <v>13</v>
      </c>
    </row>
    <row r="30" spans="1:30" ht="16.5" customHeight="1" x14ac:dyDescent="0.25">
      <c r="A30" s="7"/>
      <c r="B30" s="7"/>
      <c r="C30" s="7"/>
      <c r="D30" s="7" t="s">
        <v>769</v>
      </c>
      <c r="E30" s="7"/>
      <c r="F30" s="7"/>
      <c r="G30" s="7"/>
      <c r="H30" s="7"/>
      <c r="I30" s="7"/>
      <c r="J30" s="7"/>
      <c r="K30" s="7"/>
      <c r="L30" s="9" t="s">
        <v>300</v>
      </c>
      <c r="M30" s="29">
        <v>261.39999999999998</v>
      </c>
      <c r="N30" s="51">
        <v>24</v>
      </c>
      <c r="O30" s="29">
        <v>226.1</v>
      </c>
      <c r="P30" s="51">
        <v>20.5</v>
      </c>
      <c r="Q30" s="29">
        <v>164.7</v>
      </c>
      <c r="R30" s="51">
        <v>17.100000000000001</v>
      </c>
      <c r="S30" s="32">
        <v>88.2</v>
      </c>
      <c r="T30" s="51">
        <v>11.8</v>
      </c>
      <c r="U30" s="32">
        <v>75.099999999999994</v>
      </c>
      <c r="V30" s="53">
        <v>8.8000000000000007</v>
      </c>
      <c r="W30" s="32">
        <v>19.3</v>
      </c>
      <c r="X30" s="53">
        <v>3.1</v>
      </c>
      <c r="Y30" s="31">
        <v>9</v>
      </c>
      <c r="Z30" s="53">
        <v>1.5</v>
      </c>
      <c r="AA30" s="31">
        <v>2.2999999999999998</v>
      </c>
      <c r="AB30" s="53">
        <v>0.9</v>
      </c>
      <c r="AC30" s="29">
        <v>846.5</v>
      </c>
      <c r="AD30" s="51">
        <v>40.1</v>
      </c>
    </row>
    <row r="31" spans="1:30" ht="16.5" customHeight="1" x14ac:dyDescent="0.25">
      <c r="A31" s="7"/>
      <c r="B31" s="7"/>
      <c r="C31" s="7"/>
      <c r="D31" s="7" t="s">
        <v>453</v>
      </c>
      <c r="E31" s="7"/>
      <c r="F31" s="7"/>
      <c r="G31" s="7"/>
      <c r="H31" s="7"/>
      <c r="I31" s="7"/>
      <c r="J31" s="7"/>
      <c r="K31" s="7"/>
      <c r="L31" s="9" t="s">
        <v>300</v>
      </c>
      <c r="M31" s="29">
        <v>292.7</v>
      </c>
      <c r="N31" s="51">
        <v>25.6</v>
      </c>
      <c r="O31" s="29">
        <v>265.2</v>
      </c>
      <c r="P31" s="51">
        <v>20</v>
      </c>
      <c r="Q31" s="29">
        <v>186.2</v>
      </c>
      <c r="R31" s="51">
        <v>17.2</v>
      </c>
      <c r="S31" s="32">
        <v>95.4</v>
      </c>
      <c r="T31" s="51">
        <v>12.4</v>
      </c>
      <c r="U31" s="32">
        <v>85.2</v>
      </c>
      <c r="V31" s="53">
        <v>9.3000000000000007</v>
      </c>
      <c r="W31" s="32">
        <v>23.7</v>
      </c>
      <c r="X31" s="53">
        <v>3.1</v>
      </c>
      <c r="Y31" s="32">
        <v>10.3</v>
      </c>
      <c r="Z31" s="53">
        <v>1.7</v>
      </c>
      <c r="AA31" s="31">
        <v>2.7</v>
      </c>
      <c r="AB31" s="53">
        <v>1</v>
      </c>
      <c r="AC31" s="29">
        <v>961.5</v>
      </c>
      <c r="AD31" s="51">
        <v>41.8</v>
      </c>
    </row>
    <row r="32" spans="1:30" ht="16.5" customHeight="1" x14ac:dyDescent="0.25">
      <c r="A32" s="7"/>
      <c r="B32" s="7"/>
      <c r="C32" s="7" t="s">
        <v>770</v>
      </c>
      <c r="D32" s="7"/>
      <c r="E32" s="7"/>
      <c r="F32" s="7"/>
      <c r="G32" s="7"/>
      <c r="H32" s="7"/>
      <c r="I32" s="7"/>
      <c r="J32" s="7"/>
      <c r="K32" s="7"/>
      <c r="L32" s="9"/>
      <c r="M32" s="10"/>
      <c r="N32" s="7"/>
      <c r="O32" s="10"/>
      <c r="P32" s="7"/>
      <c r="Q32" s="10"/>
      <c r="R32" s="7"/>
      <c r="S32" s="10"/>
      <c r="T32" s="7"/>
      <c r="U32" s="10"/>
      <c r="V32" s="7"/>
      <c r="W32" s="10"/>
      <c r="X32" s="7"/>
      <c r="Y32" s="10"/>
      <c r="Z32" s="7"/>
      <c r="AA32" s="10"/>
      <c r="AB32" s="7"/>
      <c r="AC32" s="10"/>
      <c r="AD32" s="7"/>
    </row>
    <row r="33" spans="1:30" ht="29.4" customHeight="1" x14ac:dyDescent="0.25">
      <c r="A33" s="7"/>
      <c r="B33" s="7"/>
      <c r="C33" s="7"/>
      <c r="D33" s="74" t="s">
        <v>766</v>
      </c>
      <c r="E33" s="74"/>
      <c r="F33" s="74"/>
      <c r="G33" s="74"/>
      <c r="H33" s="74"/>
      <c r="I33" s="74"/>
      <c r="J33" s="74"/>
      <c r="K33" s="74"/>
      <c r="L33" s="9" t="s">
        <v>300</v>
      </c>
      <c r="M33" s="32">
        <v>41.8</v>
      </c>
      <c r="N33" s="51">
        <v>10.8</v>
      </c>
      <c r="O33" s="32">
        <v>36.9</v>
      </c>
      <c r="P33" s="51">
        <v>11.5</v>
      </c>
      <c r="Q33" s="32">
        <v>24.6</v>
      </c>
      <c r="R33" s="53">
        <v>6.7</v>
      </c>
      <c r="S33" s="31">
        <v>8.6</v>
      </c>
      <c r="T33" s="53">
        <v>3.4</v>
      </c>
      <c r="U33" s="32">
        <v>12.9</v>
      </c>
      <c r="V33" s="53">
        <v>4.0999999999999996</v>
      </c>
      <c r="W33" s="31">
        <v>4.7</v>
      </c>
      <c r="X33" s="53">
        <v>1.7</v>
      </c>
      <c r="Y33" s="31">
        <v>2.4</v>
      </c>
      <c r="Z33" s="53">
        <v>1.1000000000000001</v>
      </c>
      <c r="AA33" s="31">
        <v>1.3</v>
      </c>
      <c r="AB33" s="53">
        <v>0.6</v>
      </c>
      <c r="AC33" s="29">
        <v>131</v>
      </c>
      <c r="AD33" s="51">
        <v>15.8</v>
      </c>
    </row>
    <row r="34" spans="1:30" ht="16.5" customHeight="1" x14ac:dyDescent="0.25">
      <c r="A34" s="7"/>
      <c r="B34" s="7"/>
      <c r="C34" s="7"/>
      <c r="D34" s="7" t="s">
        <v>767</v>
      </c>
      <c r="E34" s="7"/>
      <c r="F34" s="7"/>
      <c r="G34" s="7"/>
      <c r="H34" s="7"/>
      <c r="I34" s="7"/>
      <c r="J34" s="7"/>
      <c r="K34" s="7"/>
      <c r="L34" s="9" t="s">
        <v>300</v>
      </c>
      <c r="M34" s="29">
        <v>301.10000000000002</v>
      </c>
      <c r="N34" s="51">
        <v>28.3</v>
      </c>
      <c r="O34" s="29">
        <v>263.8</v>
      </c>
      <c r="P34" s="51">
        <v>26.9</v>
      </c>
      <c r="Q34" s="29">
        <v>214.6</v>
      </c>
      <c r="R34" s="51">
        <v>21.6</v>
      </c>
      <c r="S34" s="32">
        <v>92.2</v>
      </c>
      <c r="T34" s="51">
        <v>11.9</v>
      </c>
      <c r="U34" s="32">
        <v>87.8</v>
      </c>
      <c r="V34" s="53">
        <v>9.5</v>
      </c>
      <c r="W34" s="32">
        <v>31.7</v>
      </c>
      <c r="X34" s="53">
        <v>3.7</v>
      </c>
      <c r="Y34" s="32">
        <v>18.399999999999999</v>
      </c>
      <c r="Z34" s="53">
        <v>2.6</v>
      </c>
      <c r="AA34" s="31">
        <v>6.8</v>
      </c>
      <c r="AB34" s="53">
        <v>1.3</v>
      </c>
      <c r="AC34" s="41">
        <v>1016.2</v>
      </c>
      <c r="AD34" s="51">
        <v>49.8</v>
      </c>
    </row>
    <row r="35" spans="1:30" ht="16.5" customHeight="1" x14ac:dyDescent="0.25">
      <c r="A35" s="7"/>
      <c r="B35" s="7"/>
      <c r="C35" s="7"/>
      <c r="D35" s="7" t="s">
        <v>768</v>
      </c>
      <c r="E35" s="7"/>
      <c r="F35" s="7"/>
      <c r="G35" s="7"/>
      <c r="H35" s="7"/>
      <c r="I35" s="7"/>
      <c r="J35" s="7"/>
      <c r="K35" s="7"/>
      <c r="L35" s="9" t="s">
        <v>300</v>
      </c>
      <c r="M35" s="29">
        <v>339.6</v>
      </c>
      <c r="N35" s="51">
        <v>30.2</v>
      </c>
      <c r="O35" s="29">
        <v>300.2</v>
      </c>
      <c r="P35" s="51">
        <v>29.1</v>
      </c>
      <c r="Q35" s="29">
        <v>240</v>
      </c>
      <c r="R35" s="51">
        <v>22.1</v>
      </c>
      <c r="S35" s="29">
        <v>101.6</v>
      </c>
      <c r="T35" s="51">
        <v>12.6</v>
      </c>
      <c r="U35" s="32">
        <v>99</v>
      </c>
      <c r="V35" s="51">
        <v>10.199999999999999</v>
      </c>
      <c r="W35" s="32">
        <v>36.700000000000003</v>
      </c>
      <c r="X35" s="53">
        <v>3.7</v>
      </c>
      <c r="Y35" s="32">
        <v>20.8</v>
      </c>
      <c r="Z35" s="53">
        <v>2.9</v>
      </c>
      <c r="AA35" s="31">
        <v>7.9</v>
      </c>
      <c r="AB35" s="53">
        <v>1.5</v>
      </c>
      <c r="AC35" s="41">
        <v>1147.2</v>
      </c>
      <c r="AD35" s="51">
        <v>48</v>
      </c>
    </row>
    <row r="36" spans="1:30" ht="16.5" customHeight="1" x14ac:dyDescent="0.25">
      <c r="A36" s="7"/>
      <c r="B36" s="7"/>
      <c r="C36" s="7"/>
      <c r="D36" s="7" t="s">
        <v>769</v>
      </c>
      <c r="E36" s="7"/>
      <c r="F36" s="7"/>
      <c r="G36" s="7"/>
      <c r="H36" s="7"/>
      <c r="I36" s="7"/>
      <c r="J36" s="7"/>
      <c r="K36" s="7"/>
      <c r="L36" s="9" t="s">
        <v>300</v>
      </c>
      <c r="M36" s="41">
        <v>3547.2</v>
      </c>
      <c r="N36" s="51">
        <v>56.5</v>
      </c>
      <c r="O36" s="41">
        <v>2780.2</v>
      </c>
      <c r="P36" s="51">
        <v>37.4</v>
      </c>
      <c r="Q36" s="41">
        <v>2202.9</v>
      </c>
      <c r="R36" s="51">
        <v>39.299999999999997</v>
      </c>
      <c r="S36" s="41">
        <v>1244.2</v>
      </c>
      <c r="T36" s="51">
        <v>23.5</v>
      </c>
      <c r="U36" s="29">
        <v>756.6</v>
      </c>
      <c r="V36" s="51">
        <v>15.3</v>
      </c>
      <c r="W36" s="29">
        <v>212</v>
      </c>
      <c r="X36" s="53">
        <v>6.8</v>
      </c>
      <c r="Y36" s="29">
        <v>194.4</v>
      </c>
      <c r="Z36" s="53">
        <v>4.8</v>
      </c>
      <c r="AA36" s="29">
        <v>101</v>
      </c>
      <c r="AB36" s="53">
        <v>2.1</v>
      </c>
      <c r="AC36" s="42">
        <v>11037.6</v>
      </c>
      <c r="AD36" s="51">
        <v>75.400000000000006</v>
      </c>
    </row>
    <row r="37" spans="1:30" ht="16.5" customHeight="1" x14ac:dyDescent="0.25">
      <c r="A37" s="7"/>
      <c r="B37" s="7"/>
      <c r="C37" s="7"/>
      <c r="D37" s="7" t="s">
        <v>453</v>
      </c>
      <c r="E37" s="7"/>
      <c r="F37" s="7"/>
      <c r="G37" s="7"/>
      <c r="H37" s="7"/>
      <c r="I37" s="7"/>
      <c r="J37" s="7"/>
      <c r="K37" s="7"/>
      <c r="L37" s="9" t="s">
        <v>300</v>
      </c>
      <c r="M37" s="41">
        <v>3889.1</v>
      </c>
      <c r="N37" s="51">
        <v>51.6</v>
      </c>
      <c r="O37" s="41">
        <v>3079.4</v>
      </c>
      <c r="P37" s="51">
        <v>37.9</v>
      </c>
      <c r="Q37" s="41">
        <v>2442.6</v>
      </c>
      <c r="R37" s="51">
        <v>31.8</v>
      </c>
      <c r="S37" s="41">
        <v>1345.8</v>
      </c>
      <c r="T37" s="51">
        <v>21</v>
      </c>
      <c r="U37" s="29">
        <v>855.6</v>
      </c>
      <c r="V37" s="51">
        <v>15</v>
      </c>
      <c r="W37" s="29">
        <v>248.9</v>
      </c>
      <c r="X37" s="53">
        <v>5.5</v>
      </c>
      <c r="Y37" s="29">
        <v>215.8</v>
      </c>
      <c r="Z37" s="53">
        <v>4.0999999999999996</v>
      </c>
      <c r="AA37" s="29">
        <v>108.7</v>
      </c>
      <c r="AB37" s="53">
        <v>1.7</v>
      </c>
      <c r="AC37" s="42">
        <v>12186</v>
      </c>
      <c r="AD37" s="51">
        <v>71.099999999999994</v>
      </c>
    </row>
    <row r="38" spans="1:30" ht="16.5" customHeight="1" x14ac:dyDescent="0.25">
      <c r="A38" s="7"/>
      <c r="B38" s="7" t="s">
        <v>771</v>
      </c>
      <c r="C38" s="7"/>
      <c r="D38" s="7"/>
      <c r="E38" s="7"/>
      <c r="F38" s="7"/>
      <c r="G38" s="7"/>
      <c r="H38" s="7"/>
      <c r="I38" s="7"/>
      <c r="J38" s="7"/>
      <c r="K38" s="7"/>
      <c r="L38" s="9"/>
      <c r="M38" s="10"/>
      <c r="N38" s="7"/>
      <c r="O38" s="10"/>
      <c r="P38" s="7"/>
      <c r="Q38" s="10"/>
      <c r="R38" s="7"/>
      <c r="S38" s="10"/>
      <c r="T38" s="7"/>
      <c r="U38" s="10"/>
      <c r="V38" s="7"/>
      <c r="W38" s="10"/>
      <c r="X38" s="7"/>
      <c r="Y38" s="10"/>
      <c r="Z38" s="7"/>
      <c r="AA38" s="10"/>
      <c r="AB38" s="7"/>
      <c r="AC38" s="10"/>
      <c r="AD38" s="7"/>
    </row>
    <row r="39" spans="1:30" ht="16.5" customHeight="1" x14ac:dyDescent="0.25">
      <c r="A39" s="7"/>
      <c r="B39" s="7"/>
      <c r="C39" s="7" t="s">
        <v>765</v>
      </c>
      <c r="D39" s="7"/>
      <c r="E39" s="7"/>
      <c r="F39" s="7"/>
      <c r="G39" s="7"/>
      <c r="H39" s="7"/>
      <c r="I39" s="7"/>
      <c r="J39" s="7"/>
      <c r="K39" s="7"/>
      <c r="L39" s="9"/>
      <c r="M39" s="10"/>
      <c r="N39" s="7"/>
      <c r="O39" s="10"/>
      <c r="P39" s="7"/>
      <c r="Q39" s="10"/>
      <c r="R39" s="7"/>
      <c r="S39" s="10"/>
      <c r="T39" s="7"/>
      <c r="U39" s="10"/>
      <c r="V39" s="7"/>
      <c r="W39" s="10"/>
      <c r="X39" s="7"/>
      <c r="Y39" s="10"/>
      <c r="Z39" s="7"/>
      <c r="AA39" s="10"/>
      <c r="AB39" s="7"/>
      <c r="AC39" s="10"/>
      <c r="AD39" s="7"/>
    </row>
    <row r="40" spans="1:30" ht="29.4" customHeight="1" x14ac:dyDescent="0.25">
      <c r="A40" s="7"/>
      <c r="B40" s="7"/>
      <c r="C40" s="7"/>
      <c r="D40" s="74" t="s">
        <v>766</v>
      </c>
      <c r="E40" s="74"/>
      <c r="F40" s="74"/>
      <c r="G40" s="74"/>
      <c r="H40" s="74"/>
      <c r="I40" s="74"/>
      <c r="J40" s="74"/>
      <c r="K40" s="74"/>
      <c r="L40" s="9" t="s">
        <v>216</v>
      </c>
      <c r="M40" s="44">
        <v>11.8</v>
      </c>
      <c r="N40" s="53">
        <v>8.9</v>
      </c>
      <c r="O40" s="32">
        <v>21.8</v>
      </c>
      <c r="P40" s="53">
        <v>9.5</v>
      </c>
      <c r="Q40" s="44">
        <v>21.9</v>
      </c>
      <c r="R40" s="51">
        <v>12.6</v>
      </c>
      <c r="S40" s="30" t="s">
        <v>337</v>
      </c>
      <c r="T40" s="7"/>
      <c r="U40" s="30" t="s">
        <v>337</v>
      </c>
      <c r="V40" s="7"/>
      <c r="W40" s="30" t="s">
        <v>337</v>
      </c>
      <c r="X40" s="7"/>
      <c r="Y40" s="30" t="s">
        <v>337</v>
      </c>
      <c r="Z40" s="7"/>
      <c r="AA40" s="31" t="s">
        <v>110</v>
      </c>
      <c r="AB40" s="7"/>
      <c r="AC40" s="32">
        <v>13</v>
      </c>
      <c r="AD40" s="53">
        <v>4.2</v>
      </c>
    </row>
    <row r="41" spans="1:30" ht="16.5" customHeight="1" x14ac:dyDescent="0.25">
      <c r="A41" s="7"/>
      <c r="B41" s="7"/>
      <c r="C41" s="7"/>
      <c r="D41" s="7" t="s">
        <v>767</v>
      </c>
      <c r="E41" s="7"/>
      <c r="F41" s="7"/>
      <c r="G41" s="7"/>
      <c r="H41" s="7"/>
      <c r="I41" s="7"/>
      <c r="J41" s="7"/>
      <c r="K41" s="7"/>
      <c r="L41" s="9" t="s">
        <v>216</v>
      </c>
      <c r="M41" s="31">
        <v>9.1</v>
      </c>
      <c r="N41" s="53">
        <v>3</v>
      </c>
      <c r="O41" s="32">
        <v>12.4</v>
      </c>
      <c r="P41" s="53">
        <v>2.6</v>
      </c>
      <c r="Q41" s="31">
        <v>7.3</v>
      </c>
      <c r="R41" s="53">
        <v>2.8</v>
      </c>
      <c r="S41" s="31">
        <v>8.9</v>
      </c>
      <c r="T41" s="53">
        <v>3.2</v>
      </c>
      <c r="U41" s="32">
        <v>11.5</v>
      </c>
      <c r="V41" s="53">
        <v>3.4</v>
      </c>
      <c r="W41" s="32">
        <v>12.5</v>
      </c>
      <c r="X41" s="53">
        <v>4</v>
      </c>
      <c r="Y41" s="30" t="s">
        <v>337</v>
      </c>
      <c r="Z41" s="7"/>
      <c r="AA41" s="47">
        <v>7</v>
      </c>
      <c r="AB41" s="53">
        <v>5.5</v>
      </c>
      <c r="AC41" s="31">
        <v>9.6</v>
      </c>
      <c r="AD41" s="53">
        <v>1.2</v>
      </c>
    </row>
    <row r="42" spans="1:30" ht="16.5" customHeight="1" x14ac:dyDescent="0.25">
      <c r="A42" s="7"/>
      <c r="B42" s="7"/>
      <c r="C42" s="7"/>
      <c r="D42" s="7" t="s">
        <v>768</v>
      </c>
      <c r="E42" s="7"/>
      <c r="F42" s="7"/>
      <c r="G42" s="7"/>
      <c r="H42" s="7"/>
      <c r="I42" s="7"/>
      <c r="J42" s="7"/>
      <c r="K42" s="7"/>
      <c r="L42" s="9" t="s">
        <v>216</v>
      </c>
      <c r="M42" s="31">
        <v>9.1999999999999993</v>
      </c>
      <c r="N42" s="53">
        <v>2.9</v>
      </c>
      <c r="O42" s="32">
        <v>13.2</v>
      </c>
      <c r="P42" s="53">
        <v>2.4</v>
      </c>
      <c r="Q42" s="31">
        <v>9</v>
      </c>
      <c r="R42" s="53">
        <v>2.7</v>
      </c>
      <c r="S42" s="31">
        <v>9</v>
      </c>
      <c r="T42" s="53">
        <v>3</v>
      </c>
      <c r="U42" s="32">
        <v>10.1</v>
      </c>
      <c r="V42" s="53">
        <v>3.2</v>
      </c>
      <c r="W42" s="32">
        <v>12.3</v>
      </c>
      <c r="X42" s="53">
        <v>3.7</v>
      </c>
      <c r="Y42" s="47">
        <v>8</v>
      </c>
      <c r="Z42" s="53">
        <v>4.3</v>
      </c>
      <c r="AA42" s="47">
        <v>6.1</v>
      </c>
      <c r="AB42" s="53">
        <v>4.7</v>
      </c>
      <c r="AC42" s="32">
        <v>10.1</v>
      </c>
      <c r="AD42" s="53">
        <v>1</v>
      </c>
    </row>
    <row r="43" spans="1:30" ht="16.5" customHeight="1" x14ac:dyDescent="0.25">
      <c r="A43" s="7"/>
      <c r="B43" s="7"/>
      <c r="C43" s="7"/>
      <c r="D43" s="7" t="s">
        <v>769</v>
      </c>
      <c r="E43" s="7"/>
      <c r="F43" s="7"/>
      <c r="G43" s="7"/>
      <c r="H43" s="7"/>
      <c r="I43" s="7"/>
      <c r="J43" s="7"/>
      <c r="K43" s="7"/>
      <c r="L43" s="9" t="s">
        <v>216</v>
      </c>
      <c r="M43" s="31">
        <v>7.4</v>
      </c>
      <c r="N43" s="53">
        <v>0.7</v>
      </c>
      <c r="O43" s="31">
        <v>8.1</v>
      </c>
      <c r="P43" s="53">
        <v>0.7</v>
      </c>
      <c r="Q43" s="31">
        <v>7.5</v>
      </c>
      <c r="R43" s="53">
        <v>0.8</v>
      </c>
      <c r="S43" s="31">
        <v>7.1</v>
      </c>
      <c r="T43" s="53">
        <v>0.9</v>
      </c>
      <c r="U43" s="31">
        <v>9.9</v>
      </c>
      <c r="V43" s="53">
        <v>1.1000000000000001</v>
      </c>
      <c r="W43" s="31">
        <v>9.1</v>
      </c>
      <c r="X43" s="53">
        <v>1.4</v>
      </c>
      <c r="Y43" s="31">
        <v>4.5999999999999996</v>
      </c>
      <c r="Z43" s="53">
        <v>0.7</v>
      </c>
      <c r="AA43" s="31">
        <v>2.2999999999999998</v>
      </c>
      <c r="AB43" s="53">
        <v>0.9</v>
      </c>
      <c r="AC43" s="31">
        <v>7.7</v>
      </c>
      <c r="AD43" s="53">
        <v>0.4</v>
      </c>
    </row>
    <row r="44" spans="1:30" ht="16.5" customHeight="1" x14ac:dyDescent="0.25">
      <c r="A44" s="7"/>
      <c r="B44" s="7"/>
      <c r="C44" s="7"/>
      <c r="D44" s="7" t="s">
        <v>453</v>
      </c>
      <c r="E44" s="7"/>
      <c r="F44" s="7"/>
      <c r="G44" s="7"/>
      <c r="H44" s="7"/>
      <c r="I44" s="7"/>
      <c r="J44" s="7"/>
      <c r="K44" s="7"/>
      <c r="L44" s="9" t="s">
        <v>216</v>
      </c>
      <c r="M44" s="31">
        <v>7.5</v>
      </c>
      <c r="N44" s="53">
        <v>0.7</v>
      </c>
      <c r="O44" s="31">
        <v>8.6</v>
      </c>
      <c r="P44" s="53">
        <v>0.6</v>
      </c>
      <c r="Q44" s="31">
        <v>7.6</v>
      </c>
      <c r="R44" s="53">
        <v>0.7</v>
      </c>
      <c r="S44" s="31">
        <v>7.1</v>
      </c>
      <c r="T44" s="53">
        <v>0.9</v>
      </c>
      <c r="U44" s="32">
        <v>10</v>
      </c>
      <c r="V44" s="53">
        <v>1.1000000000000001</v>
      </c>
      <c r="W44" s="31">
        <v>9.5</v>
      </c>
      <c r="X44" s="53">
        <v>1.2</v>
      </c>
      <c r="Y44" s="31">
        <v>4.8</v>
      </c>
      <c r="Z44" s="53">
        <v>0.8</v>
      </c>
      <c r="AA44" s="31">
        <v>2.5</v>
      </c>
      <c r="AB44" s="53">
        <v>0.9</v>
      </c>
      <c r="AC44" s="31">
        <v>7.9</v>
      </c>
      <c r="AD44" s="53">
        <v>0.3</v>
      </c>
    </row>
    <row r="45" spans="1:30" ht="16.5" customHeight="1" x14ac:dyDescent="0.25">
      <c r="A45" s="7" t="s">
        <v>427</v>
      </c>
      <c r="B45" s="7"/>
      <c r="C45" s="7"/>
      <c r="D45" s="7"/>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t="s">
        <v>764</v>
      </c>
      <c r="C46" s="7"/>
      <c r="D46" s="7"/>
      <c r="E46" s="7"/>
      <c r="F46" s="7"/>
      <c r="G46" s="7"/>
      <c r="H46" s="7"/>
      <c r="I46" s="7"/>
      <c r="J46" s="7"/>
      <c r="K46" s="7"/>
      <c r="L46" s="9"/>
      <c r="M46" s="10"/>
      <c r="N46" s="7"/>
      <c r="O46" s="10"/>
      <c r="P46" s="7"/>
      <c r="Q46" s="10"/>
      <c r="R46" s="7"/>
      <c r="S46" s="10"/>
      <c r="T46" s="7"/>
      <c r="U46" s="10"/>
      <c r="V46" s="7"/>
      <c r="W46" s="10"/>
      <c r="X46" s="7"/>
      <c r="Y46" s="10"/>
      <c r="Z46" s="7"/>
      <c r="AA46" s="10"/>
      <c r="AB46" s="7"/>
      <c r="AC46" s="10"/>
      <c r="AD46" s="7"/>
    </row>
    <row r="47" spans="1:30" ht="16.5" customHeight="1" x14ac:dyDescent="0.25">
      <c r="A47" s="7"/>
      <c r="B47" s="7"/>
      <c r="C47" s="7" t="s">
        <v>765</v>
      </c>
      <c r="D47" s="7"/>
      <c r="E47" s="7"/>
      <c r="F47" s="7"/>
      <c r="G47" s="7"/>
      <c r="H47" s="7"/>
      <c r="I47" s="7"/>
      <c r="J47" s="7"/>
      <c r="K47" s="7"/>
      <c r="L47" s="9"/>
      <c r="M47" s="10"/>
      <c r="N47" s="7"/>
      <c r="O47" s="10"/>
      <c r="P47" s="7"/>
      <c r="Q47" s="10"/>
      <c r="R47" s="7"/>
      <c r="S47" s="10"/>
      <c r="T47" s="7"/>
      <c r="U47" s="10"/>
      <c r="V47" s="7"/>
      <c r="W47" s="10"/>
      <c r="X47" s="7"/>
      <c r="Y47" s="10"/>
      <c r="Z47" s="7"/>
      <c r="AA47" s="10"/>
      <c r="AB47" s="7"/>
      <c r="AC47" s="10"/>
      <c r="AD47" s="7"/>
    </row>
    <row r="48" spans="1:30" ht="29.4" customHeight="1" x14ac:dyDescent="0.25">
      <c r="A48" s="7"/>
      <c r="B48" s="7"/>
      <c r="C48" s="7"/>
      <c r="D48" s="74" t="s">
        <v>766</v>
      </c>
      <c r="E48" s="74"/>
      <c r="F48" s="74"/>
      <c r="G48" s="74"/>
      <c r="H48" s="74"/>
      <c r="I48" s="74"/>
      <c r="J48" s="74"/>
      <c r="K48" s="74"/>
      <c r="L48" s="9" t="s">
        <v>300</v>
      </c>
      <c r="M48" s="30" t="s">
        <v>337</v>
      </c>
      <c r="N48" s="7"/>
      <c r="O48" s="47">
        <v>6.3</v>
      </c>
      <c r="P48" s="53">
        <v>4</v>
      </c>
      <c r="Q48" s="47">
        <v>3.1</v>
      </c>
      <c r="R48" s="53">
        <v>2.6</v>
      </c>
      <c r="S48" s="31" t="s">
        <v>110</v>
      </c>
      <c r="T48" s="7"/>
      <c r="U48" s="30" t="s">
        <v>337</v>
      </c>
      <c r="V48" s="7"/>
      <c r="W48" s="31" t="s">
        <v>110</v>
      </c>
      <c r="X48" s="7"/>
      <c r="Y48" s="30" t="s">
        <v>337</v>
      </c>
      <c r="Z48" s="7"/>
      <c r="AA48" s="31" t="s">
        <v>110</v>
      </c>
      <c r="AB48" s="7"/>
      <c r="AC48" s="32">
        <v>10.7</v>
      </c>
      <c r="AD48" s="53">
        <v>4.8</v>
      </c>
    </row>
    <row r="49" spans="1:30" ht="16.5" customHeight="1" x14ac:dyDescent="0.25">
      <c r="A49" s="7"/>
      <c r="B49" s="7"/>
      <c r="C49" s="7"/>
      <c r="D49" s="7" t="s">
        <v>767</v>
      </c>
      <c r="E49" s="7"/>
      <c r="F49" s="7"/>
      <c r="G49" s="7"/>
      <c r="H49" s="7"/>
      <c r="I49" s="7"/>
      <c r="J49" s="7"/>
      <c r="K49" s="7"/>
      <c r="L49" s="9" t="s">
        <v>300</v>
      </c>
      <c r="M49" s="32">
        <v>26.5</v>
      </c>
      <c r="N49" s="53">
        <v>7.1</v>
      </c>
      <c r="O49" s="32">
        <v>30.1</v>
      </c>
      <c r="P49" s="53">
        <v>6.9</v>
      </c>
      <c r="Q49" s="32">
        <v>12.7</v>
      </c>
      <c r="R49" s="53">
        <v>5.3</v>
      </c>
      <c r="S49" s="31">
        <v>9</v>
      </c>
      <c r="T49" s="53">
        <v>3.4</v>
      </c>
      <c r="U49" s="31">
        <v>8.1999999999999993</v>
      </c>
      <c r="V49" s="53">
        <v>2.8</v>
      </c>
      <c r="W49" s="47">
        <v>1.9</v>
      </c>
      <c r="X49" s="53">
        <v>1.2</v>
      </c>
      <c r="Y49" s="31">
        <v>1.6</v>
      </c>
      <c r="Z49" s="53">
        <v>0.7</v>
      </c>
      <c r="AA49" s="30" t="s">
        <v>337</v>
      </c>
      <c r="AB49" s="7"/>
      <c r="AC49" s="32">
        <v>91.7</v>
      </c>
      <c r="AD49" s="51">
        <v>11.3</v>
      </c>
    </row>
    <row r="50" spans="1:30" ht="16.5" customHeight="1" x14ac:dyDescent="0.25">
      <c r="A50" s="7"/>
      <c r="B50" s="7"/>
      <c r="C50" s="7"/>
      <c r="D50" s="7" t="s">
        <v>768</v>
      </c>
      <c r="E50" s="7"/>
      <c r="F50" s="7"/>
      <c r="G50" s="7"/>
      <c r="H50" s="7"/>
      <c r="I50" s="7"/>
      <c r="J50" s="7"/>
      <c r="K50" s="7"/>
      <c r="L50" s="9" t="s">
        <v>300</v>
      </c>
      <c r="M50" s="32">
        <v>29.3</v>
      </c>
      <c r="N50" s="53">
        <v>7.4</v>
      </c>
      <c r="O50" s="32">
        <v>32.299999999999997</v>
      </c>
      <c r="P50" s="53">
        <v>8.1</v>
      </c>
      <c r="Q50" s="32">
        <v>16.5</v>
      </c>
      <c r="R50" s="53">
        <v>5.4</v>
      </c>
      <c r="S50" s="31">
        <v>8.6999999999999993</v>
      </c>
      <c r="T50" s="53">
        <v>3.5</v>
      </c>
      <c r="U50" s="32">
        <v>10.199999999999999</v>
      </c>
      <c r="V50" s="53">
        <v>3</v>
      </c>
      <c r="W50" s="47">
        <v>1.9</v>
      </c>
      <c r="X50" s="53">
        <v>1.2</v>
      </c>
      <c r="Y50" s="47">
        <v>1.4</v>
      </c>
      <c r="Z50" s="53">
        <v>0.7</v>
      </c>
      <c r="AA50" s="47">
        <v>0.4</v>
      </c>
      <c r="AB50" s="53">
        <v>0.3</v>
      </c>
      <c r="AC50" s="29">
        <v>103.8</v>
      </c>
      <c r="AD50" s="51">
        <v>13.1</v>
      </c>
    </row>
    <row r="51" spans="1:30" ht="16.5" customHeight="1" x14ac:dyDescent="0.25">
      <c r="A51" s="7"/>
      <c r="B51" s="7"/>
      <c r="C51" s="7"/>
      <c r="D51" s="7" t="s">
        <v>769</v>
      </c>
      <c r="E51" s="7"/>
      <c r="F51" s="7"/>
      <c r="G51" s="7"/>
      <c r="H51" s="7"/>
      <c r="I51" s="7"/>
      <c r="J51" s="7"/>
      <c r="K51" s="7"/>
      <c r="L51" s="9" t="s">
        <v>300</v>
      </c>
      <c r="M51" s="29">
        <v>204.7</v>
      </c>
      <c r="N51" s="51">
        <v>20.2</v>
      </c>
      <c r="O51" s="29">
        <v>183.4</v>
      </c>
      <c r="P51" s="51">
        <v>18.100000000000001</v>
      </c>
      <c r="Q51" s="29">
        <v>144.9</v>
      </c>
      <c r="R51" s="51">
        <v>17</v>
      </c>
      <c r="S51" s="32">
        <v>70.5</v>
      </c>
      <c r="T51" s="53">
        <v>9.9</v>
      </c>
      <c r="U51" s="32">
        <v>58.8</v>
      </c>
      <c r="V51" s="53">
        <v>7.2</v>
      </c>
      <c r="W51" s="32">
        <v>18.100000000000001</v>
      </c>
      <c r="X51" s="53">
        <v>3</v>
      </c>
      <c r="Y51" s="31">
        <v>9.4</v>
      </c>
      <c r="Z51" s="53">
        <v>2</v>
      </c>
      <c r="AA51" s="31">
        <v>3</v>
      </c>
      <c r="AB51" s="53">
        <v>1</v>
      </c>
      <c r="AC51" s="29">
        <v>695</v>
      </c>
      <c r="AD51" s="51">
        <v>37.5</v>
      </c>
    </row>
    <row r="52" spans="1:30" ht="16.5" customHeight="1" x14ac:dyDescent="0.25">
      <c r="A52" s="7"/>
      <c r="B52" s="7"/>
      <c r="C52" s="7"/>
      <c r="D52" s="7" t="s">
        <v>453</v>
      </c>
      <c r="E52" s="7"/>
      <c r="F52" s="7"/>
      <c r="G52" s="7"/>
      <c r="H52" s="7"/>
      <c r="I52" s="7"/>
      <c r="J52" s="7"/>
      <c r="K52" s="7"/>
      <c r="L52" s="9" t="s">
        <v>300</v>
      </c>
      <c r="M52" s="29">
        <v>235</v>
      </c>
      <c r="N52" s="51">
        <v>20.3</v>
      </c>
      <c r="O52" s="29">
        <v>218.4</v>
      </c>
      <c r="P52" s="51">
        <v>19.8</v>
      </c>
      <c r="Q52" s="29">
        <v>162.6</v>
      </c>
      <c r="R52" s="51">
        <v>16.899999999999999</v>
      </c>
      <c r="S52" s="32">
        <v>79</v>
      </c>
      <c r="T52" s="51">
        <v>11.1</v>
      </c>
      <c r="U52" s="32">
        <v>68.900000000000006</v>
      </c>
      <c r="V52" s="53">
        <v>7.7</v>
      </c>
      <c r="W52" s="32">
        <v>20.7</v>
      </c>
      <c r="X52" s="53">
        <v>3.2</v>
      </c>
      <c r="Y52" s="32">
        <v>11.1</v>
      </c>
      <c r="Z52" s="53">
        <v>2.2000000000000002</v>
      </c>
      <c r="AA52" s="31">
        <v>3.4</v>
      </c>
      <c r="AB52" s="53">
        <v>1</v>
      </c>
      <c r="AC52" s="29">
        <v>797.7</v>
      </c>
      <c r="AD52" s="51">
        <v>40.200000000000003</v>
      </c>
    </row>
    <row r="53" spans="1:30" ht="16.5" customHeight="1" x14ac:dyDescent="0.25">
      <c r="A53" s="7"/>
      <c r="B53" s="7"/>
      <c r="C53" s="7" t="s">
        <v>770</v>
      </c>
      <c r="D53" s="7"/>
      <c r="E53" s="7"/>
      <c r="F53" s="7"/>
      <c r="G53" s="7"/>
      <c r="H53" s="7"/>
      <c r="I53" s="7"/>
      <c r="J53" s="7"/>
      <c r="K53" s="7"/>
      <c r="L53" s="9"/>
      <c r="M53" s="10"/>
      <c r="N53" s="7"/>
      <c r="O53" s="10"/>
      <c r="P53" s="7"/>
      <c r="Q53" s="10"/>
      <c r="R53" s="7"/>
      <c r="S53" s="10"/>
      <c r="T53" s="7"/>
      <c r="U53" s="10"/>
      <c r="V53" s="7"/>
      <c r="W53" s="10"/>
      <c r="X53" s="7"/>
      <c r="Y53" s="10"/>
      <c r="Z53" s="7"/>
      <c r="AA53" s="10"/>
      <c r="AB53" s="7"/>
      <c r="AC53" s="10"/>
      <c r="AD53" s="7"/>
    </row>
    <row r="54" spans="1:30" ht="29.4" customHeight="1" x14ac:dyDescent="0.25">
      <c r="A54" s="7"/>
      <c r="B54" s="7"/>
      <c r="C54" s="7"/>
      <c r="D54" s="74" t="s">
        <v>766</v>
      </c>
      <c r="E54" s="74"/>
      <c r="F54" s="74"/>
      <c r="G54" s="74"/>
      <c r="H54" s="74"/>
      <c r="I54" s="74"/>
      <c r="J54" s="74"/>
      <c r="K54" s="74"/>
      <c r="L54" s="9" t="s">
        <v>300</v>
      </c>
      <c r="M54" s="32">
        <v>51.7</v>
      </c>
      <c r="N54" s="51">
        <v>11.2</v>
      </c>
      <c r="O54" s="32">
        <v>41.7</v>
      </c>
      <c r="P54" s="53">
        <v>9.1999999999999993</v>
      </c>
      <c r="Q54" s="32">
        <v>35.799999999999997</v>
      </c>
      <c r="R54" s="53">
        <v>9.1</v>
      </c>
      <c r="S54" s="32">
        <v>10.7</v>
      </c>
      <c r="T54" s="53">
        <v>4.0999999999999996</v>
      </c>
      <c r="U54" s="32">
        <v>12.8</v>
      </c>
      <c r="V54" s="53">
        <v>2.6</v>
      </c>
      <c r="W54" s="31">
        <v>3.5</v>
      </c>
      <c r="X54" s="53">
        <v>1.3</v>
      </c>
      <c r="Y54" s="31">
        <v>3.8</v>
      </c>
      <c r="Z54" s="53">
        <v>1.3</v>
      </c>
      <c r="AA54" s="31">
        <v>1.2</v>
      </c>
      <c r="AB54" s="53">
        <v>0.4</v>
      </c>
      <c r="AC54" s="29">
        <v>162.6</v>
      </c>
      <c r="AD54" s="51">
        <v>17.600000000000001</v>
      </c>
    </row>
    <row r="55" spans="1:30" ht="16.5" customHeight="1" x14ac:dyDescent="0.25">
      <c r="A55" s="7"/>
      <c r="B55" s="7"/>
      <c r="C55" s="7"/>
      <c r="D55" s="7" t="s">
        <v>767</v>
      </c>
      <c r="E55" s="7"/>
      <c r="F55" s="7"/>
      <c r="G55" s="7"/>
      <c r="H55" s="7"/>
      <c r="I55" s="7"/>
      <c r="J55" s="7"/>
      <c r="K55" s="7"/>
      <c r="L55" s="9" t="s">
        <v>300</v>
      </c>
      <c r="M55" s="29">
        <v>296.89999999999998</v>
      </c>
      <c r="N55" s="51">
        <v>21.3</v>
      </c>
      <c r="O55" s="29">
        <v>270.10000000000002</v>
      </c>
      <c r="P55" s="51">
        <v>22.1</v>
      </c>
      <c r="Q55" s="29">
        <v>197.7</v>
      </c>
      <c r="R55" s="51">
        <v>17.399999999999999</v>
      </c>
      <c r="S55" s="29">
        <v>102.4</v>
      </c>
      <c r="T55" s="51">
        <v>12.9</v>
      </c>
      <c r="U55" s="32">
        <v>84.7</v>
      </c>
      <c r="V55" s="53">
        <v>7</v>
      </c>
      <c r="W55" s="32">
        <v>26.3</v>
      </c>
      <c r="X55" s="53">
        <v>3.4</v>
      </c>
      <c r="Y55" s="32">
        <v>17.7</v>
      </c>
      <c r="Z55" s="53">
        <v>2.7</v>
      </c>
      <c r="AA55" s="31">
        <v>4.9000000000000004</v>
      </c>
      <c r="AB55" s="53">
        <v>1.1000000000000001</v>
      </c>
      <c r="AC55" s="41">
        <v>1001.3</v>
      </c>
      <c r="AD55" s="51">
        <v>38.700000000000003</v>
      </c>
    </row>
    <row r="56" spans="1:30" ht="16.5" customHeight="1" x14ac:dyDescent="0.25">
      <c r="A56" s="7"/>
      <c r="B56" s="7"/>
      <c r="C56" s="7"/>
      <c r="D56" s="7" t="s">
        <v>768</v>
      </c>
      <c r="E56" s="7"/>
      <c r="F56" s="7"/>
      <c r="G56" s="7"/>
      <c r="H56" s="7"/>
      <c r="I56" s="7"/>
      <c r="J56" s="7"/>
      <c r="K56" s="7"/>
      <c r="L56" s="9" t="s">
        <v>300</v>
      </c>
      <c r="M56" s="29">
        <v>347.7</v>
      </c>
      <c r="N56" s="51">
        <v>25</v>
      </c>
      <c r="O56" s="29">
        <v>314.39999999999998</v>
      </c>
      <c r="P56" s="51">
        <v>26</v>
      </c>
      <c r="Q56" s="29">
        <v>237</v>
      </c>
      <c r="R56" s="51">
        <v>20</v>
      </c>
      <c r="S56" s="29">
        <v>111.9</v>
      </c>
      <c r="T56" s="51">
        <v>14.4</v>
      </c>
      <c r="U56" s="32">
        <v>97.5</v>
      </c>
      <c r="V56" s="53">
        <v>7.4</v>
      </c>
      <c r="W56" s="32">
        <v>30.1</v>
      </c>
      <c r="X56" s="53">
        <v>3.8</v>
      </c>
      <c r="Y56" s="32">
        <v>21.6</v>
      </c>
      <c r="Z56" s="53">
        <v>3.1</v>
      </c>
      <c r="AA56" s="31">
        <v>5.8</v>
      </c>
      <c r="AB56" s="53">
        <v>1.2</v>
      </c>
      <c r="AC56" s="41">
        <v>1163.5999999999999</v>
      </c>
      <c r="AD56" s="51">
        <v>45.3</v>
      </c>
    </row>
    <row r="57" spans="1:30" ht="16.5" customHeight="1" x14ac:dyDescent="0.25">
      <c r="A57" s="7"/>
      <c r="B57" s="7"/>
      <c r="C57" s="7"/>
      <c r="D57" s="7" t="s">
        <v>769</v>
      </c>
      <c r="E57" s="7"/>
      <c r="F57" s="7"/>
      <c r="G57" s="7"/>
      <c r="H57" s="7"/>
      <c r="I57" s="7"/>
      <c r="J57" s="7"/>
      <c r="K57" s="7"/>
      <c r="L57" s="9" t="s">
        <v>300</v>
      </c>
      <c r="M57" s="41">
        <v>3418.5</v>
      </c>
      <c r="N57" s="51">
        <v>49.6</v>
      </c>
      <c r="O57" s="41">
        <v>2695.9</v>
      </c>
      <c r="P57" s="51">
        <v>41.2</v>
      </c>
      <c r="Q57" s="41">
        <v>2234.5</v>
      </c>
      <c r="R57" s="51">
        <v>35.4</v>
      </c>
      <c r="S57" s="41">
        <v>1221.5999999999999</v>
      </c>
      <c r="T57" s="51">
        <v>25</v>
      </c>
      <c r="U57" s="29">
        <v>753.2</v>
      </c>
      <c r="V57" s="51">
        <v>15.1</v>
      </c>
      <c r="W57" s="29">
        <v>212.6</v>
      </c>
      <c r="X57" s="53">
        <v>9</v>
      </c>
      <c r="Y57" s="29">
        <v>198.3</v>
      </c>
      <c r="Z57" s="53">
        <v>4.5</v>
      </c>
      <c r="AA57" s="32">
        <v>88.6</v>
      </c>
      <c r="AB57" s="53">
        <v>2.2999999999999998</v>
      </c>
      <c r="AC57" s="42">
        <v>10824.4</v>
      </c>
      <c r="AD57" s="51">
        <v>69.5</v>
      </c>
    </row>
    <row r="58" spans="1:30" ht="16.5" customHeight="1" x14ac:dyDescent="0.25">
      <c r="A58" s="7"/>
      <c r="B58" s="7"/>
      <c r="C58" s="7"/>
      <c r="D58" s="7" t="s">
        <v>453</v>
      </c>
      <c r="E58" s="7"/>
      <c r="F58" s="7"/>
      <c r="G58" s="7"/>
      <c r="H58" s="7"/>
      <c r="I58" s="7"/>
      <c r="J58" s="7"/>
      <c r="K58" s="7"/>
      <c r="L58" s="9" t="s">
        <v>300</v>
      </c>
      <c r="M58" s="41">
        <v>3765.3</v>
      </c>
      <c r="N58" s="51">
        <v>47.4</v>
      </c>
      <c r="O58" s="41">
        <v>3010.8</v>
      </c>
      <c r="P58" s="51">
        <v>38.6</v>
      </c>
      <c r="Q58" s="41">
        <v>2469.1</v>
      </c>
      <c r="R58" s="51">
        <v>33.200000000000003</v>
      </c>
      <c r="S58" s="41">
        <v>1335</v>
      </c>
      <c r="T58" s="51">
        <v>23</v>
      </c>
      <c r="U58" s="29">
        <v>850.5</v>
      </c>
      <c r="V58" s="51">
        <v>14.1</v>
      </c>
      <c r="W58" s="29">
        <v>241.8</v>
      </c>
      <c r="X58" s="53">
        <v>8.8000000000000007</v>
      </c>
      <c r="Y58" s="29">
        <v>219.8</v>
      </c>
      <c r="Z58" s="53">
        <v>3.9</v>
      </c>
      <c r="AA58" s="32">
        <v>94.6</v>
      </c>
      <c r="AB58" s="53">
        <v>2</v>
      </c>
      <c r="AC58" s="42">
        <v>11986.3</v>
      </c>
      <c r="AD58" s="51">
        <v>65.8</v>
      </c>
    </row>
    <row r="59" spans="1:30" ht="16.5" customHeight="1" x14ac:dyDescent="0.25">
      <c r="A59" s="7"/>
      <c r="B59" s="7" t="s">
        <v>771</v>
      </c>
      <c r="C59" s="7"/>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c r="C60" s="7" t="s">
        <v>765</v>
      </c>
      <c r="D60" s="7"/>
      <c r="E60" s="7"/>
      <c r="F60" s="7"/>
      <c r="G60" s="7"/>
      <c r="H60" s="7"/>
      <c r="I60" s="7"/>
      <c r="J60" s="7"/>
      <c r="K60" s="7"/>
      <c r="L60" s="9"/>
      <c r="M60" s="10"/>
      <c r="N60" s="7"/>
      <c r="O60" s="10"/>
      <c r="P60" s="7"/>
      <c r="Q60" s="10"/>
      <c r="R60" s="7"/>
      <c r="S60" s="10"/>
      <c r="T60" s="7"/>
      <c r="U60" s="10"/>
      <c r="V60" s="7"/>
      <c r="W60" s="10"/>
      <c r="X60" s="7"/>
      <c r="Y60" s="10"/>
      <c r="Z60" s="7"/>
      <c r="AA60" s="10"/>
      <c r="AB60" s="7"/>
      <c r="AC60" s="10"/>
      <c r="AD60" s="7"/>
    </row>
    <row r="61" spans="1:30" ht="29.4" customHeight="1" x14ac:dyDescent="0.25">
      <c r="A61" s="7"/>
      <c r="B61" s="7"/>
      <c r="C61" s="7"/>
      <c r="D61" s="74" t="s">
        <v>766</v>
      </c>
      <c r="E61" s="74"/>
      <c r="F61" s="74"/>
      <c r="G61" s="74"/>
      <c r="H61" s="74"/>
      <c r="I61" s="74"/>
      <c r="J61" s="74"/>
      <c r="K61" s="74"/>
      <c r="L61" s="9" t="s">
        <v>216</v>
      </c>
      <c r="M61" s="30" t="s">
        <v>337</v>
      </c>
      <c r="N61" s="7"/>
      <c r="O61" s="44">
        <v>15</v>
      </c>
      <c r="P61" s="51">
        <v>11.9</v>
      </c>
      <c r="Q61" s="47">
        <v>8.6</v>
      </c>
      <c r="R61" s="53">
        <v>8.1</v>
      </c>
      <c r="S61" s="31" t="s">
        <v>110</v>
      </c>
      <c r="T61" s="7"/>
      <c r="U61" s="30" t="s">
        <v>337</v>
      </c>
      <c r="V61" s="7"/>
      <c r="W61" s="31" t="s">
        <v>110</v>
      </c>
      <c r="X61" s="7"/>
      <c r="Y61" s="30" t="s">
        <v>337</v>
      </c>
      <c r="Z61" s="7"/>
      <c r="AA61" s="31" t="s">
        <v>110</v>
      </c>
      <c r="AB61" s="7"/>
      <c r="AC61" s="31">
        <v>6.6</v>
      </c>
      <c r="AD61" s="53">
        <v>2.8</v>
      </c>
    </row>
    <row r="62" spans="1:30" ht="16.5" customHeight="1" x14ac:dyDescent="0.25">
      <c r="A62" s="7"/>
      <c r="B62" s="7"/>
      <c r="C62" s="7"/>
      <c r="D62" s="7" t="s">
        <v>767</v>
      </c>
      <c r="E62" s="7"/>
      <c r="F62" s="7"/>
      <c r="G62" s="7"/>
      <c r="H62" s="7"/>
      <c r="I62" s="7"/>
      <c r="J62" s="7"/>
      <c r="K62" s="7"/>
      <c r="L62" s="9" t="s">
        <v>216</v>
      </c>
      <c r="M62" s="31">
        <v>8.9</v>
      </c>
      <c r="N62" s="53">
        <v>2.2000000000000002</v>
      </c>
      <c r="O62" s="32">
        <v>11.1</v>
      </c>
      <c r="P62" s="53">
        <v>2.5</v>
      </c>
      <c r="Q62" s="31">
        <v>6.4</v>
      </c>
      <c r="R62" s="53">
        <v>2.4</v>
      </c>
      <c r="S62" s="31">
        <v>8.8000000000000007</v>
      </c>
      <c r="T62" s="53">
        <v>3.2</v>
      </c>
      <c r="U62" s="31">
        <v>9.6</v>
      </c>
      <c r="V62" s="53">
        <v>2.9</v>
      </c>
      <c r="W62" s="47">
        <v>7.1</v>
      </c>
      <c r="X62" s="53">
        <v>3.6</v>
      </c>
      <c r="Y62" s="31">
        <v>9.1999999999999993</v>
      </c>
      <c r="Z62" s="53">
        <v>4.0999999999999996</v>
      </c>
      <c r="AA62" s="30" t="s">
        <v>337</v>
      </c>
      <c r="AB62" s="7"/>
      <c r="AC62" s="31">
        <v>9.1999999999999993</v>
      </c>
      <c r="AD62" s="53">
        <v>1.1000000000000001</v>
      </c>
    </row>
    <row r="63" spans="1:30" ht="16.5" customHeight="1" x14ac:dyDescent="0.25">
      <c r="A63" s="7"/>
      <c r="B63" s="7"/>
      <c r="C63" s="7"/>
      <c r="D63" s="7" t="s">
        <v>768</v>
      </c>
      <c r="E63" s="7"/>
      <c r="F63" s="7"/>
      <c r="G63" s="7"/>
      <c r="H63" s="7"/>
      <c r="I63" s="7"/>
      <c r="J63" s="7"/>
      <c r="K63" s="7"/>
      <c r="L63" s="9" t="s">
        <v>216</v>
      </c>
      <c r="M63" s="31">
        <v>8.4</v>
      </c>
      <c r="N63" s="53">
        <v>2</v>
      </c>
      <c r="O63" s="32">
        <v>10.3</v>
      </c>
      <c r="P63" s="53">
        <v>2.2999999999999998</v>
      </c>
      <c r="Q63" s="31">
        <v>7</v>
      </c>
      <c r="R63" s="53">
        <v>2.2000000000000002</v>
      </c>
      <c r="S63" s="31">
        <v>7.8</v>
      </c>
      <c r="T63" s="53">
        <v>2.6</v>
      </c>
      <c r="U63" s="32">
        <v>10.5</v>
      </c>
      <c r="V63" s="53">
        <v>3.1</v>
      </c>
      <c r="W63" s="47">
        <v>6.5</v>
      </c>
      <c r="X63" s="53">
        <v>3.2</v>
      </c>
      <c r="Y63" s="31">
        <v>6.3</v>
      </c>
      <c r="Z63" s="53">
        <v>2.7</v>
      </c>
      <c r="AA63" s="47">
        <v>6.8</v>
      </c>
      <c r="AB63" s="53">
        <v>6.1</v>
      </c>
      <c r="AC63" s="31">
        <v>8.9</v>
      </c>
      <c r="AD63" s="53">
        <v>1.1000000000000001</v>
      </c>
    </row>
    <row r="64" spans="1:30" ht="16.5" customHeight="1" x14ac:dyDescent="0.25">
      <c r="A64" s="7"/>
      <c r="B64" s="7"/>
      <c r="C64" s="7"/>
      <c r="D64" s="7" t="s">
        <v>769</v>
      </c>
      <c r="E64" s="7"/>
      <c r="F64" s="7"/>
      <c r="G64" s="7"/>
      <c r="H64" s="7"/>
      <c r="I64" s="7"/>
      <c r="J64" s="7"/>
      <c r="K64" s="7"/>
      <c r="L64" s="9" t="s">
        <v>216</v>
      </c>
      <c r="M64" s="31">
        <v>6</v>
      </c>
      <c r="N64" s="53">
        <v>0.6</v>
      </c>
      <c r="O64" s="31">
        <v>6.8</v>
      </c>
      <c r="P64" s="53">
        <v>0.7</v>
      </c>
      <c r="Q64" s="31">
        <v>6.5</v>
      </c>
      <c r="R64" s="53">
        <v>0.7</v>
      </c>
      <c r="S64" s="31">
        <v>5.8</v>
      </c>
      <c r="T64" s="53">
        <v>0.8</v>
      </c>
      <c r="U64" s="31">
        <v>7.8</v>
      </c>
      <c r="V64" s="53">
        <v>0.9</v>
      </c>
      <c r="W64" s="31">
        <v>8.5</v>
      </c>
      <c r="X64" s="53">
        <v>1.4</v>
      </c>
      <c r="Y64" s="31">
        <v>4.7</v>
      </c>
      <c r="Z64" s="53">
        <v>1</v>
      </c>
      <c r="AA64" s="31">
        <v>3.4</v>
      </c>
      <c r="AB64" s="53">
        <v>1.1000000000000001</v>
      </c>
      <c r="AC64" s="31">
        <v>6.4</v>
      </c>
      <c r="AD64" s="53">
        <v>0.4</v>
      </c>
    </row>
    <row r="65" spans="1:30" ht="16.5" customHeight="1" x14ac:dyDescent="0.25">
      <c r="A65" s="14"/>
      <c r="B65" s="14"/>
      <c r="C65" s="14"/>
      <c r="D65" s="14" t="s">
        <v>453</v>
      </c>
      <c r="E65" s="14"/>
      <c r="F65" s="14"/>
      <c r="G65" s="14"/>
      <c r="H65" s="14"/>
      <c r="I65" s="14"/>
      <c r="J65" s="14"/>
      <c r="K65" s="14"/>
      <c r="L65" s="15" t="s">
        <v>216</v>
      </c>
      <c r="M65" s="36">
        <v>6.2</v>
      </c>
      <c r="N65" s="54">
        <v>0.5</v>
      </c>
      <c r="O65" s="36">
        <v>7.3</v>
      </c>
      <c r="P65" s="54">
        <v>0.7</v>
      </c>
      <c r="Q65" s="36">
        <v>6.6</v>
      </c>
      <c r="R65" s="54">
        <v>0.7</v>
      </c>
      <c r="S65" s="36">
        <v>5.9</v>
      </c>
      <c r="T65" s="54">
        <v>0.8</v>
      </c>
      <c r="U65" s="36">
        <v>8.1</v>
      </c>
      <c r="V65" s="54">
        <v>0.9</v>
      </c>
      <c r="W65" s="36">
        <v>8.6</v>
      </c>
      <c r="X65" s="54">
        <v>1.3</v>
      </c>
      <c r="Y65" s="36">
        <v>5</v>
      </c>
      <c r="Z65" s="54">
        <v>1</v>
      </c>
      <c r="AA65" s="36">
        <v>3.6</v>
      </c>
      <c r="AB65" s="54">
        <v>1.1000000000000001</v>
      </c>
      <c r="AC65" s="36">
        <v>6.7</v>
      </c>
      <c r="AD65" s="54">
        <v>0.3</v>
      </c>
    </row>
    <row r="66" spans="1:30" ht="4.5" customHeight="1" x14ac:dyDescent="0.25">
      <c r="A66" s="27"/>
      <c r="B66" s="27"/>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6.5" customHeight="1" x14ac:dyDescent="0.25">
      <c r="A67" s="27"/>
      <c r="B67" s="27"/>
      <c r="C67" s="67" t="s">
        <v>355</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ht="4.5" customHeight="1" x14ac:dyDescent="0.25">
      <c r="A68" s="27"/>
      <c r="B68" s="27"/>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6.5" customHeight="1" x14ac:dyDescent="0.25">
      <c r="A69" s="55"/>
      <c r="B69" s="55"/>
      <c r="C69" s="67" t="s">
        <v>456</v>
      </c>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row>
    <row r="70" spans="1:30" ht="16.5" customHeight="1" x14ac:dyDescent="0.25">
      <c r="A70" s="55"/>
      <c r="B70" s="55"/>
      <c r="C70" s="67" t="s">
        <v>457</v>
      </c>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1:30" ht="4.5" customHeight="1" x14ac:dyDescent="0.25">
      <c r="A71" s="27"/>
      <c r="B71" s="27"/>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29.4" customHeight="1" x14ac:dyDescent="0.25">
      <c r="A72" s="27" t="s">
        <v>139</v>
      </c>
      <c r="B72" s="27"/>
      <c r="C72" s="67" t="s">
        <v>307</v>
      </c>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1:30" ht="16.5" customHeight="1" x14ac:dyDescent="0.25">
      <c r="A73" s="27" t="s">
        <v>141</v>
      </c>
      <c r="B73" s="27"/>
      <c r="C73" s="67" t="s">
        <v>772</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ht="16.5" customHeight="1" x14ac:dyDescent="0.25">
      <c r="A74" s="27" t="s">
        <v>144</v>
      </c>
      <c r="B74" s="27"/>
      <c r="C74" s="67" t="s">
        <v>308</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ht="29.4" customHeight="1" x14ac:dyDescent="0.25">
      <c r="A75" s="27" t="s">
        <v>146</v>
      </c>
      <c r="B75" s="27"/>
      <c r="C75" s="67" t="s">
        <v>773</v>
      </c>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row>
    <row r="76" spans="1:30" ht="29.4" customHeight="1" x14ac:dyDescent="0.25">
      <c r="A76" s="27" t="s">
        <v>150</v>
      </c>
      <c r="B76" s="27"/>
      <c r="C76" s="67" t="s">
        <v>463</v>
      </c>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row>
    <row r="77" spans="1:30" ht="29.4" customHeight="1" x14ac:dyDescent="0.25">
      <c r="A77" s="27" t="s">
        <v>152</v>
      </c>
      <c r="B77" s="27"/>
      <c r="C77" s="67" t="s">
        <v>309</v>
      </c>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1:30" ht="29.4" customHeight="1" x14ac:dyDescent="0.25">
      <c r="A78" s="27" t="s">
        <v>155</v>
      </c>
      <c r="B78" s="27"/>
      <c r="C78" s="67" t="s">
        <v>774</v>
      </c>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row>
    <row r="79" spans="1:30" ht="16.5" customHeight="1" x14ac:dyDescent="0.25">
      <c r="A79" s="27" t="s">
        <v>157</v>
      </c>
      <c r="B79" s="27"/>
      <c r="C79" s="67" t="s">
        <v>775</v>
      </c>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row>
    <row r="80" spans="1:30" ht="16.5" customHeight="1" x14ac:dyDescent="0.25">
      <c r="A80" s="27" t="s">
        <v>159</v>
      </c>
      <c r="B80" s="27"/>
      <c r="C80" s="67" t="s">
        <v>776</v>
      </c>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row>
    <row r="81" spans="1:30" ht="16.5" customHeight="1" x14ac:dyDescent="0.25">
      <c r="A81" s="27" t="s">
        <v>467</v>
      </c>
      <c r="B81" s="27"/>
      <c r="C81" s="67" t="s">
        <v>468</v>
      </c>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row>
    <row r="82" spans="1:30" ht="16.5" customHeight="1" x14ac:dyDescent="0.25">
      <c r="A82" s="27" t="s">
        <v>469</v>
      </c>
      <c r="B82" s="27"/>
      <c r="C82" s="67" t="s">
        <v>470</v>
      </c>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row>
    <row r="83" spans="1:30" ht="4.5" customHeight="1" x14ac:dyDescent="0.25"/>
    <row r="84" spans="1:30" ht="16.5" customHeight="1" x14ac:dyDescent="0.25">
      <c r="A84" s="28" t="s">
        <v>167</v>
      </c>
      <c r="B84" s="27"/>
      <c r="C84" s="27"/>
      <c r="D84" s="27"/>
      <c r="E84" s="67" t="s">
        <v>471</v>
      </c>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row>
  </sheetData>
  <mergeCells count="34">
    <mergeCell ref="S2:T2"/>
    <mergeCell ref="U2:V2"/>
    <mergeCell ref="D48:K48"/>
    <mergeCell ref="D54:K54"/>
    <mergeCell ref="D61:K61"/>
    <mergeCell ref="K1:AD1"/>
    <mergeCell ref="C67:AD67"/>
    <mergeCell ref="D12:K12"/>
    <mergeCell ref="D19:K19"/>
    <mergeCell ref="D27:K27"/>
    <mergeCell ref="D33:K33"/>
    <mergeCell ref="D40:K40"/>
    <mergeCell ref="W2:X2"/>
    <mergeCell ref="Y2:Z2"/>
    <mergeCell ref="AA2:AB2"/>
    <mergeCell ref="AC2:AD2"/>
    <mergeCell ref="D6:K6"/>
    <mergeCell ref="M2:N2"/>
    <mergeCell ref="O2:P2"/>
    <mergeCell ref="Q2:R2"/>
    <mergeCell ref="C69:AD69"/>
    <mergeCell ref="C70:AD70"/>
    <mergeCell ref="C72:AD72"/>
    <mergeCell ref="C73:AD73"/>
    <mergeCell ref="C74:AD74"/>
    <mergeCell ref="C80:AD80"/>
    <mergeCell ref="C81:AD81"/>
    <mergeCell ref="C82:AD82"/>
    <mergeCell ref="E84:AD84"/>
    <mergeCell ref="C75:AD75"/>
    <mergeCell ref="C76:AD76"/>
    <mergeCell ref="C77:AD77"/>
    <mergeCell ref="C78:AD78"/>
    <mergeCell ref="C79:AD79"/>
  </mergeCells>
  <pageMargins left="0.7" right="0.7" top="0.75" bottom="0.75" header="0.3" footer="0.3"/>
  <pageSetup paperSize="9" fitToHeight="0" orientation="landscape" horizontalDpi="300" verticalDpi="300"/>
  <headerFooter scaleWithDoc="0" alignWithMargins="0">
    <oddHeader>&amp;C&amp;"Arial"&amp;8TABLE 15A.47</oddHeader>
    <oddFooter>&amp;L&amp;"Arial"&amp;8REPORT ON
GOVERNMENT
SERVICES 2022&amp;R&amp;"Arial"&amp;8SERVICES FOR PEOPLE
WITH DISABILITY
PAGE &amp;B&amp;P&amp;B</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AD96"/>
  <sheetViews>
    <sheetView showGridLines="0" workbookViewId="0"/>
  </sheetViews>
  <sheetFormatPr defaultRowHeight="13.2" x14ac:dyDescent="0.25"/>
  <cols>
    <col min="1" max="10" width="1.6640625" customWidth="1"/>
    <col min="11" max="11" width="6.6640625" customWidth="1"/>
    <col min="12" max="12" width="5.44140625" customWidth="1"/>
    <col min="13" max="13" width="7.5546875" customWidth="1"/>
    <col min="14" max="14" width="6.109375" customWidth="1"/>
    <col min="15" max="15" width="7.5546875" customWidth="1"/>
    <col min="16" max="16" width="6.109375" customWidth="1"/>
    <col min="17" max="17" width="7.5546875" customWidth="1"/>
    <col min="18" max="18" width="6.109375" customWidth="1"/>
    <col min="19" max="19" width="7.5546875" customWidth="1"/>
    <col min="20" max="20" width="6.109375" customWidth="1"/>
    <col min="21" max="21" width="7.5546875" customWidth="1"/>
    <col min="22" max="22" width="6.109375" customWidth="1"/>
    <col min="23" max="23" width="7.5546875" customWidth="1"/>
    <col min="24" max="24" width="6.109375" customWidth="1"/>
    <col min="25" max="25" width="7.5546875" customWidth="1"/>
    <col min="26" max="26" width="6.109375" customWidth="1"/>
    <col min="27" max="27" width="7.5546875" customWidth="1"/>
    <col min="28" max="28" width="6.109375" customWidth="1"/>
    <col min="29" max="29" width="8.5546875" customWidth="1"/>
    <col min="30" max="30" width="6.109375" customWidth="1"/>
  </cols>
  <sheetData>
    <row r="1" spans="1:30" ht="33.9" customHeight="1" x14ac:dyDescent="0.25">
      <c r="A1" s="8" t="s">
        <v>777</v>
      </c>
      <c r="B1" s="8"/>
      <c r="C1" s="8"/>
      <c r="D1" s="8"/>
      <c r="E1" s="8"/>
      <c r="F1" s="8"/>
      <c r="G1" s="8"/>
      <c r="H1" s="8"/>
      <c r="I1" s="8"/>
      <c r="J1" s="8"/>
      <c r="K1" s="72" t="s">
        <v>778</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360</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764</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29.4" customHeight="1" x14ac:dyDescent="0.25">
      <c r="A5" s="7"/>
      <c r="B5" s="7"/>
      <c r="C5" s="74" t="s">
        <v>779</v>
      </c>
      <c r="D5" s="74"/>
      <c r="E5" s="74"/>
      <c r="F5" s="74"/>
      <c r="G5" s="74"/>
      <c r="H5" s="74"/>
      <c r="I5" s="74"/>
      <c r="J5" s="74"/>
      <c r="K5" s="74"/>
      <c r="L5" s="9" t="s">
        <v>300</v>
      </c>
      <c r="M5" s="32">
        <v>38.299999999999997</v>
      </c>
      <c r="N5" s="51">
        <v>10.7</v>
      </c>
      <c r="O5" s="32">
        <v>38.5</v>
      </c>
      <c r="P5" s="51">
        <v>10.3</v>
      </c>
      <c r="Q5" s="32">
        <v>33</v>
      </c>
      <c r="R5" s="51">
        <v>10</v>
      </c>
      <c r="S5" s="32">
        <v>11.4</v>
      </c>
      <c r="T5" s="53">
        <v>3.8</v>
      </c>
      <c r="U5" s="46">
        <v>3.1</v>
      </c>
      <c r="V5" s="50" t="s">
        <v>337</v>
      </c>
      <c r="W5" s="47">
        <v>5.6</v>
      </c>
      <c r="X5" s="53">
        <v>3.4</v>
      </c>
      <c r="Y5" s="47">
        <v>2.7</v>
      </c>
      <c r="Z5" s="53">
        <v>2.5</v>
      </c>
      <c r="AA5" s="46">
        <v>1.1000000000000001</v>
      </c>
      <c r="AB5" s="50" t="s">
        <v>337</v>
      </c>
      <c r="AC5" s="29">
        <v>137.19999999999999</v>
      </c>
      <c r="AD5" s="51">
        <v>18.8</v>
      </c>
    </row>
    <row r="6" spans="1:30" ht="16.5" customHeight="1" x14ac:dyDescent="0.25">
      <c r="A6" s="7"/>
      <c r="B6" s="7"/>
      <c r="C6" s="7" t="s">
        <v>780</v>
      </c>
      <c r="D6" s="7"/>
      <c r="E6" s="7"/>
      <c r="F6" s="7"/>
      <c r="G6" s="7"/>
      <c r="H6" s="7"/>
      <c r="I6" s="7"/>
      <c r="J6" s="7"/>
      <c r="K6" s="7"/>
      <c r="L6" s="9" t="s">
        <v>300</v>
      </c>
      <c r="M6" s="29">
        <v>270.2</v>
      </c>
      <c r="N6" s="51">
        <v>25.4</v>
      </c>
      <c r="O6" s="29">
        <v>233.4</v>
      </c>
      <c r="P6" s="51">
        <v>25.6</v>
      </c>
      <c r="Q6" s="29">
        <v>219.5</v>
      </c>
      <c r="R6" s="51">
        <v>22.8</v>
      </c>
      <c r="S6" s="29">
        <v>102.6</v>
      </c>
      <c r="T6" s="51">
        <v>11.1</v>
      </c>
      <c r="U6" s="32">
        <v>79.400000000000006</v>
      </c>
      <c r="V6" s="51">
        <v>17.600000000000001</v>
      </c>
      <c r="W6" s="32">
        <v>23</v>
      </c>
      <c r="X6" s="53">
        <v>6.9</v>
      </c>
      <c r="Y6" s="32">
        <v>25.3</v>
      </c>
      <c r="Z6" s="53">
        <v>4.5999999999999996</v>
      </c>
      <c r="AA6" s="47">
        <v>6.4</v>
      </c>
      <c r="AB6" s="53">
        <v>3.7</v>
      </c>
      <c r="AC6" s="29">
        <v>960</v>
      </c>
      <c r="AD6" s="51">
        <v>50.8</v>
      </c>
    </row>
    <row r="7" spans="1:30" ht="16.5" customHeight="1" x14ac:dyDescent="0.25">
      <c r="A7" s="7"/>
      <c r="B7" s="7"/>
      <c r="C7" s="7" t="s">
        <v>781</v>
      </c>
      <c r="D7" s="7"/>
      <c r="E7" s="7"/>
      <c r="F7" s="7"/>
      <c r="G7" s="7"/>
      <c r="H7" s="7"/>
      <c r="I7" s="7"/>
      <c r="J7" s="7"/>
      <c r="K7" s="7"/>
      <c r="L7" s="9" t="s">
        <v>300</v>
      </c>
      <c r="M7" s="29">
        <v>309.5</v>
      </c>
      <c r="N7" s="51">
        <v>27.3</v>
      </c>
      <c r="O7" s="29">
        <v>271.39999999999998</v>
      </c>
      <c r="P7" s="51">
        <v>27.1</v>
      </c>
      <c r="Q7" s="29">
        <v>251.2</v>
      </c>
      <c r="R7" s="51">
        <v>24.1</v>
      </c>
      <c r="S7" s="29">
        <v>115.8</v>
      </c>
      <c r="T7" s="51">
        <v>11.3</v>
      </c>
      <c r="U7" s="32">
        <v>84.9</v>
      </c>
      <c r="V7" s="51">
        <v>18.600000000000001</v>
      </c>
      <c r="W7" s="32">
        <v>27.8</v>
      </c>
      <c r="X7" s="53">
        <v>6.9</v>
      </c>
      <c r="Y7" s="32">
        <v>29.9</v>
      </c>
      <c r="Z7" s="53">
        <v>4.9000000000000004</v>
      </c>
      <c r="AA7" s="47">
        <v>6.4</v>
      </c>
      <c r="AB7" s="53">
        <v>3.8</v>
      </c>
      <c r="AC7" s="41">
        <v>1098.5999999999999</v>
      </c>
      <c r="AD7" s="51">
        <v>51.7</v>
      </c>
    </row>
    <row r="8" spans="1:30" ht="16.5" customHeight="1" x14ac:dyDescent="0.25">
      <c r="A8" s="7"/>
      <c r="B8" s="7"/>
      <c r="C8" s="7" t="s">
        <v>769</v>
      </c>
      <c r="D8" s="7"/>
      <c r="E8" s="7"/>
      <c r="F8" s="7"/>
      <c r="G8" s="7"/>
      <c r="H8" s="7"/>
      <c r="I8" s="7"/>
      <c r="J8" s="7"/>
      <c r="K8" s="7"/>
      <c r="L8" s="9" t="s">
        <v>300</v>
      </c>
      <c r="M8" s="41">
        <v>3749.9</v>
      </c>
      <c r="N8" s="51">
        <v>58.8</v>
      </c>
      <c r="O8" s="41">
        <v>3185.8</v>
      </c>
      <c r="P8" s="51">
        <v>56.2</v>
      </c>
      <c r="Q8" s="41">
        <v>2303.6999999999998</v>
      </c>
      <c r="R8" s="51">
        <v>40.6</v>
      </c>
      <c r="S8" s="41">
        <v>1231.4000000000001</v>
      </c>
      <c r="T8" s="51">
        <v>21.7</v>
      </c>
      <c r="U8" s="29">
        <v>798.9</v>
      </c>
      <c r="V8" s="51">
        <v>32.9</v>
      </c>
      <c r="W8" s="29">
        <v>222.2</v>
      </c>
      <c r="X8" s="51">
        <v>12.6</v>
      </c>
      <c r="Y8" s="29">
        <v>205.7</v>
      </c>
      <c r="Z8" s="53">
        <v>8.5</v>
      </c>
      <c r="AA8" s="29">
        <v>100.9</v>
      </c>
      <c r="AB8" s="53">
        <v>5.5</v>
      </c>
      <c r="AC8" s="42">
        <v>11797.9</v>
      </c>
      <c r="AD8" s="51">
        <v>92.5</v>
      </c>
    </row>
    <row r="9" spans="1:30" ht="16.5" customHeight="1" x14ac:dyDescent="0.25">
      <c r="A9" s="7"/>
      <c r="B9" s="7"/>
      <c r="C9" s="7" t="s">
        <v>453</v>
      </c>
      <c r="D9" s="7"/>
      <c r="E9" s="7"/>
      <c r="F9" s="7"/>
      <c r="G9" s="7"/>
      <c r="H9" s="7"/>
      <c r="I9" s="7"/>
      <c r="J9" s="7"/>
      <c r="K9" s="7"/>
      <c r="L9" s="9" t="s">
        <v>300</v>
      </c>
      <c r="M9" s="41">
        <v>4058.3</v>
      </c>
      <c r="N9" s="51">
        <v>55.7</v>
      </c>
      <c r="O9" s="41">
        <v>3456.2</v>
      </c>
      <c r="P9" s="51">
        <v>47.4</v>
      </c>
      <c r="Q9" s="41">
        <v>2555.8000000000002</v>
      </c>
      <c r="R9" s="51">
        <v>35.1</v>
      </c>
      <c r="S9" s="41">
        <v>1346.1</v>
      </c>
      <c r="T9" s="51">
        <v>21.1</v>
      </c>
      <c r="U9" s="29">
        <v>882.1</v>
      </c>
      <c r="V9" s="51">
        <v>31.1</v>
      </c>
      <c r="W9" s="29">
        <v>252.4</v>
      </c>
      <c r="X9" s="51">
        <v>10.4</v>
      </c>
      <c r="Y9" s="29">
        <v>233.5</v>
      </c>
      <c r="Z9" s="53">
        <v>7.3</v>
      </c>
      <c r="AA9" s="29">
        <v>107</v>
      </c>
      <c r="AB9" s="53">
        <v>5.2</v>
      </c>
      <c r="AC9" s="42">
        <v>12895.2</v>
      </c>
      <c r="AD9" s="51">
        <v>75.8</v>
      </c>
    </row>
    <row r="10" spans="1:30" ht="16.5" customHeight="1" x14ac:dyDescent="0.25">
      <c r="A10" s="7"/>
      <c r="B10" s="7" t="s">
        <v>782</v>
      </c>
      <c r="C10" s="7"/>
      <c r="D10" s="7"/>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29.4" customHeight="1" x14ac:dyDescent="0.25">
      <c r="A11" s="7"/>
      <c r="B11" s="7"/>
      <c r="C11" s="74" t="s">
        <v>779</v>
      </c>
      <c r="D11" s="74"/>
      <c r="E11" s="74"/>
      <c r="F11" s="74"/>
      <c r="G11" s="74"/>
      <c r="H11" s="74"/>
      <c r="I11" s="74"/>
      <c r="J11" s="74"/>
      <c r="K11" s="74"/>
      <c r="L11" s="9" t="s">
        <v>300</v>
      </c>
      <c r="M11" s="29">
        <v>155.6</v>
      </c>
      <c r="N11" s="51">
        <v>21.7</v>
      </c>
      <c r="O11" s="29">
        <v>132.4</v>
      </c>
      <c r="P11" s="51">
        <v>17.7</v>
      </c>
      <c r="Q11" s="29">
        <v>117</v>
      </c>
      <c r="R11" s="51">
        <v>20.399999999999999</v>
      </c>
      <c r="S11" s="32">
        <v>40.9</v>
      </c>
      <c r="T11" s="53">
        <v>6.2</v>
      </c>
      <c r="U11" s="32">
        <v>26.3</v>
      </c>
      <c r="V11" s="51">
        <v>12.1</v>
      </c>
      <c r="W11" s="32">
        <v>20.7</v>
      </c>
      <c r="X11" s="53">
        <v>7.7</v>
      </c>
      <c r="Y11" s="31">
        <v>8.3000000000000007</v>
      </c>
      <c r="Z11" s="53">
        <v>3.8</v>
      </c>
      <c r="AA11" s="47">
        <v>4.4000000000000004</v>
      </c>
      <c r="AB11" s="53">
        <v>3.3</v>
      </c>
      <c r="AC11" s="29">
        <v>503.8</v>
      </c>
      <c r="AD11" s="51">
        <v>37.5</v>
      </c>
    </row>
    <row r="12" spans="1:30" ht="16.5" customHeight="1" x14ac:dyDescent="0.25">
      <c r="A12" s="7"/>
      <c r="B12" s="7"/>
      <c r="C12" s="7" t="s">
        <v>780</v>
      </c>
      <c r="D12" s="7"/>
      <c r="E12" s="7"/>
      <c r="F12" s="7"/>
      <c r="G12" s="7"/>
      <c r="H12" s="7"/>
      <c r="I12" s="7"/>
      <c r="J12" s="7"/>
      <c r="K12" s="7"/>
      <c r="L12" s="9" t="s">
        <v>300</v>
      </c>
      <c r="M12" s="29">
        <v>448.5</v>
      </c>
      <c r="N12" s="51">
        <v>30.8</v>
      </c>
      <c r="O12" s="29">
        <v>393.5</v>
      </c>
      <c r="P12" s="51">
        <v>32.4</v>
      </c>
      <c r="Q12" s="29">
        <v>346.5</v>
      </c>
      <c r="R12" s="51">
        <v>24.5</v>
      </c>
      <c r="S12" s="29">
        <v>155.4</v>
      </c>
      <c r="T12" s="51">
        <v>13.4</v>
      </c>
      <c r="U12" s="29">
        <v>116</v>
      </c>
      <c r="V12" s="51">
        <v>24.4</v>
      </c>
      <c r="W12" s="32">
        <v>45.7</v>
      </c>
      <c r="X12" s="51">
        <v>10.8</v>
      </c>
      <c r="Y12" s="32">
        <v>35.700000000000003</v>
      </c>
      <c r="Z12" s="53">
        <v>5.7</v>
      </c>
      <c r="AA12" s="31">
        <v>9.6</v>
      </c>
      <c r="AB12" s="53">
        <v>4.3</v>
      </c>
      <c r="AC12" s="41">
        <v>1551.5</v>
      </c>
      <c r="AD12" s="51">
        <v>63.9</v>
      </c>
    </row>
    <row r="13" spans="1:30" ht="16.5" customHeight="1" x14ac:dyDescent="0.25">
      <c r="A13" s="7"/>
      <c r="B13" s="7"/>
      <c r="C13" s="7" t="s">
        <v>781</v>
      </c>
      <c r="D13" s="7"/>
      <c r="E13" s="7"/>
      <c r="F13" s="7"/>
      <c r="G13" s="7"/>
      <c r="H13" s="7"/>
      <c r="I13" s="7"/>
      <c r="J13" s="7"/>
      <c r="K13" s="7"/>
      <c r="L13" s="9" t="s">
        <v>300</v>
      </c>
      <c r="M13" s="29">
        <v>606.70000000000005</v>
      </c>
      <c r="N13" s="51">
        <v>38.1</v>
      </c>
      <c r="O13" s="29">
        <v>523.1</v>
      </c>
      <c r="P13" s="51">
        <v>39</v>
      </c>
      <c r="Q13" s="29">
        <v>464.4</v>
      </c>
      <c r="R13" s="51">
        <v>36.4</v>
      </c>
      <c r="S13" s="29">
        <v>195.8</v>
      </c>
      <c r="T13" s="51">
        <v>14.6</v>
      </c>
      <c r="U13" s="29">
        <v>144.9</v>
      </c>
      <c r="V13" s="51">
        <v>27.5</v>
      </c>
      <c r="W13" s="32">
        <v>67.400000000000006</v>
      </c>
      <c r="X13" s="51">
        <v>13.5</v>
      </c>
      <c r="Y13" s="32">
        <v>43.5</v>
      </c>
      <c r="Z13" s="53">
        <v>6.2</v>
      </c>
      <c r="AA13" s="44">
        <v>11</v>
      </c>
      <c r="AB13" s="53">
        <v>5.7</v>
      </c>
      <c r="AC13" s="41">
        <v>2057.5</v>
      </c>
      <c r="AD13" s="51">
        <v>76.599999999999994</v>
      </c>
    </row>
    <row r="14" spans="1:30" ht="16.5" customHeight="1" x14ac:dyDescent="0.25">
      <c r="A14" s="7"/>
      <c r="B14" s="7"/>
      <c r="C14" s="7" t="s">
        <v>769</v>
      </c>
      <c r="D14" s="7"/>
      <c r="E14" s="7"/>
      <c r="F14" s="7"/>
      <c r="G14" s="7"/>
      <c r="H14" s="7"/>
      <c r="I14" s="7"/>
      <c r="J14" s="7"/>
      <c r="K14" s="7"/>
      <c r="L14" s="9" t="s">
        <v>300</v>
      </c>
      <c r="M14" s="41">
        <v>4552.8999999999996</v>
      </c>
      <c r="N14" s="51">
        <v>35.700000000000003</v>
      </c>
      <c r="O14" s="41">
        <v>3754.5</v>
      </c>
      <c r="P14" s="51">
        <v>36.799999999999997</v>
      </c>
      <c r="Q14" s="41">
        <v>2721.1</v>
      </c>
      <c r="R14" s="51">
        <v>37.299999999999997</v>
      </c>
      <c r="S14" s="41">
        <v>1444.1</v>
      </c>
      <c r="T14" s="51">
        <v>14.2</v>
      </c>
      <c r="U14" s="29">
        <v>942.2</v>
      </c>
      <c r="V14" s="51">
        <v>27.7</v>
      </c>
      <c r="W14" s="29">
        <v>259.60000000000002</v>
      </c>
      <c r="X14" s="51">
        <v>13.2</v>
      </c>
      <c r="Y14" s="29">
        <v>235.3</v>
      </c>
      <c r="Z14" s="53">
        <v>6.5</v>
      </c>
      <c r="AA14" s="29">
        <v>114</v>
      </c>
      <c r="AB14" s="53">
        <v>5.6</v>
      </c>
      <c r="AC14" s="42">
        <v>14025.3</v>
      </c>
      <c r="AD14" s="51">
        <v>82.5</v>
      </c>
    </row>
    <row r="15" spans="1:30" ht="16.5" customHeight="1" x14ac:dyDescent="0.25">
      <c r="A15" s="7"/>
      <c r="B15" s="7"/>
      <c r="C15" s="7" t="s">
        <v>453</v>
      </c>
      <c r="D15" s="7"/>
      <c r="E15" s="7"/>
      <c r="F15" s="7"/>
      <c r="G15" s="7"/>
      <c r="H15" s="7"/>
      <c r="I15" s="7"/>
      <c r="J15" s="7"/>
      <c r="K15" s="7"/>
      <c r="L15" s="9" t="s">
        <v>300</v>
      </c>
      <c r="M15" s="41">
        <v>5160.2</v>
      </c>
      <c r="N15" s="53" t="s">
        <v>110</v>
      </c>
      <c r="O15" s="41">
        <v>4278.5</v>
      </c>
      <c r="P15" s="53" t="s">
        <v>110</v>
      </c>
      <c r="Q15" s="41">
        <v>3188</v>
      </c>
      <c r="R15" s="53" t="s">
        <v>110</v>
      </c>
      <c r="S15" s="41">
        <v>1641.5</v>
      </c>
      <c r="T15" s="53" t="s">
        <v>110</v>
      </c>
      <c r="U15" s="41">
        <v>1089.8</v>
      </c>
      <c r="V15" s="53">
        <v>4.3</v>
      </c>
      <c r="W15" s="29">
        <v>326</v>
      </c>
      <c r="X15" s="53">
        <v>1.3</v>
      </c>
      <c r="Y15" s="29">
        <v>279.39999999999998</v>
      </c>
      <c r="Z15" s="53">
        <v>1.1000000000000001</v>
      </c>
      <c r="AA15" s="29">
        <v>124.3</v>
      </c>
      <c r="AB15" s="53">
        <v>1.5</v>
      </c>
      <c r="AC15" s="42">
        <v>16081.9</v>
      </c>
      <c r="AD15" s="53" t="s">
        <v>110</v>
      </c>
    </row>
    <row r="16" spans="1:30" ht="16.5" customHeight="1" x14ac:dyDescent="0.25">
      <c r="A16" s="7"/>
      <c r="B16" s="7" t="s">
        <v>771</v>
      </c>
      <c r="C16" s="7"/>
      <c r="D16" s="7"/>
      <c r="E16" s="7"/>
      <c r="F16" s="7"/>
      <c r="G16" s="7"/>
      <c r="H16" s="7"/>
      <c r="I16" s="7"/>
      <c r="J16" s="7"/>
      <c r="K16" s="7"/>
      <c r="L16" s="9"/>
      <c r="M16" s="10"/>
      <c r="N16" s="7"/>
      <c r="O16" s="10"/>
      <c r="P16" s="7"/>
      <c r="Q16" s="10"/>
      <c r="R16" s="7"/>
      <c r="S16" s="10"/>
      <c r="T16" s="7"/>
      <c r="U16" s="10"/>
      <c r="V16" s="7"/>
      <c r="W16" s="10"/>
      <c r="X16" s="7"/>
      <c r="Y16" s="10"/>
      <c r="Z16" s="7"/>
      <c r="AA16" s="10"/>
      <c r="AB16" s="7"/>
      <c r="AC16" s="10"/>
      <c r="AD16" s="7"/>
    </row>
    <row r="17" spans="1:30" ht="29.4" customHeight="1" x14ac:dyDescent="0.25">
      <c r="A17" s="7"/>
      <c r="B17" s="7"/>
      <c r="C17" s="74" t="s">
        <v>779</v>
      </c>
      <c r="D17" s="74"/>
      <c r="E17" s="74"/>
      <c r="F17" s="74"/>
      <c r="G17" s="74"/>
      <c r="H17" s="74"/>
      <c r="I17" s="74"/>
      <c r="J17" s="74"/>
      <c r="K17" s="74"/>
      <c r="L17" s="9" t="s">
        <v>216</v>
      </c>
      <c r="M17" s="32">
        <v>24.6</v>
      </c>
      <c r="N17" s="53">
        <v>6</v>
      </c>
      <c r="O17" s="32">
        <v>29.1</v>
      </c>
      <c r="P17" s="53">
        <v>6.7</v>
      </c>
      <c r="Q17" s="32">
        <v>28.2</v>
      </c>
      <c r="R17" s="53">
        <v>7</v>
      </c>
      <c r="S17" s="32">
        <v>27.9</v>
      </c>
      <c r="T17" s="53">
        <v>8.4</v>
      </c>
      <c r="U17" s="48">
        <v>11.8</v>
      </c>
      <c r="V17" s="50" t="s">
        <v>337</v>
      </c>
      <c r="W17" s="32">
        <v>27.1</v>
      </c>
      <c r="X17" s="51">
        <v>13</v>
      </c>
      <c r="Y17" s="44">
        <v>32.5</v>
      </c>
      <c r="Z17" s="51">
        <v>26.9</v>
      </c>
      <c r="AA17" s="48">
        <v>25</v>
      </c>
      <c r="AB17" s="50" t="s">
        <v>337</v>
      </c>
      <c r="AC17" s="32">
        <v>27.2</v>
      </c>
      <c r="AD17" s="53">
        <v>3.1</v>
      </c>
    </row>
    <row r="18" spans="1:30" ht="16.5" customHeight="1" x14ac:dyDescent="0.25">
      <c r="A18" s="7"/>
      <c r="B18" s="7"/>
      <c r="C18" s="7" t="s">
        <v>780</v>
      </c>
      <c r="D18" s="7"/>
      <c r="E18" s="7"/>
      <c r="F18" s="7"/>
      <c r="G18" s="7"/>
      <c r="H18" s="7"/>
      <c r="I18" s="7"/>
      <c r="J18" s="7"/>
      <c r="K18" s="7"/>
      <c r="L18" s="9" t="s">
        <v>216</v>
      </c>
      <c r="M18" s="32">
        <v>60.2</v>
      </c>
      <c r="N18" s="53">
        <v>3.9</v>
      </c>
      <c r="O18" s="32">
        <v>59.3</v>
      </c>
      <c r="P18" s="53">
        <v>4.3</v>
      </c>
      <c r="Q18" s="32">
        <v>63.3</v>
      </c>
      <c r="R18" s="53">
        <v>4.8</v>
      </c>
      <c r="S18" s="32">
        <v>66</v>
      </c>
      <c r="T18" s="53">
        <v>4.3</v>
      </c>
      <c r="U18" s="32">
        <v>68.400000000000006</v>
      </c>
      <c r="V18" s="53">
        <v>4.8</v>
      </c>
      <c r="W18" s="32">
        <v>50.3</v>
      </c>
      <c r="X18" s="53">
        <v>9.6</v>
      </c>
      <c r="Y18" s="32">
        <v>70.900000000000006</v>
      </c>
      <c r="Z18" s="53">
        <v>6.1</v>
      </c>
      <c r="AA18" s="32">
        <v>66.7</v>
      </c>
      <c r="AB18" s="51">
        <v>24.1</v>
      </c>
      <c r="AC18" s="32">
        <v>61.9</v>
      </c>
      <c r="AD18" s="53">
        <v>2.1</v>
      </c>
    </row>
    <row r="19" spans="1:30" ht="16.5" customHeight="1" x14ac:dyDescent="0.25">
      <c r="A19" s="7"/>
      <c r="B19" s="7"/>
      <c r="C19" s="7" t="s">
        <v>781</v>
      </c>
      <c r="D19" s="7"/>
      <c r="E19" s="7"/>
      <c r="F19" s="7"/>
      <c r="G19" s="7"/>
      <c r="H19" s="7"/>
      <c r="I19" s="7"/>
      <c r="J19" s="7"/>
      <c r="K19" s="7"/>
      <c r="L19" s="9" t="s">
        <v>216</v>
      </c>
      <c r="M19" s="32">
        <v>51</v>
      </c>
      <c r="N19" s="53">
        <v>3.2</v>
      </c>
      <c r="O19" s="32">
        <v>51.9</v>
      </c>
      <c r="P19" s="53">
        <v>3.5</v>
      </c>
      <c r="Q19" s="32">
        <v>54.1</v>
      </c>
      <c r="R19" s="53">
        <v>3</v>
      </c>
      <c r="S19" s="32">
        <v>59.1</v>
      </c>
      <c r="T19" s="53">
        <v>3.7</v>
      </c>
      <c r="U19" s="32">
        <v>58.6</v>
      </c>
      <c r="V19" s="53">
        <v>6.4</v>
      </c>
      <c r="W19" s="32">
        <v>41.2</v>
      </c>
      <c r="X19" s="53">
        <v>6</v>
      </c>
      <c r="Y19" s="32">
        <v>68.7</v>
      </c>
      <c r="Z19" s="53">
        <v>5.3</v>
      </c>
      <c r="AA19" s="32">
        <v>58.2</v>
      </c>
      <c r="AB19" s="51">
        <v>16.7</v>
      </c>
      <c r="AC19" s="32">
        <v>53.4</v>
      </c>
      <c r="AD19" s="53">
        <v>1.6</v>
      </c>
    </row>
    <row r="20" spans="1:30" ht="16.5" customHeight="1" x14ac:dyDescent="0.25">
      <c r="A20" s="7"/>
      <c r="B20" s="7"/>
      <c r="C20" s="7" t="s">
        <v>769</v>
      </c>
      <c r="D20" s="7"/>
      <c r="E20" s="7"/>
      <c r="F20" s="7"/>
      <c r="G20" s="7"/>
      <c r="H20" s="7"/>
      <c r="I20" s="7"/>
      <c r="J20" s="7"/>
      <c r="K20" s="7"/>
      <c r="L20" s="9" t="s">
        <v>216</v>
      </c>
      <c r="M20" s="32">
        <v>82.4</v>
      </c>
      <c r="N20" s="53">
        <v>1.1000000000000001</v>
      </c>
      <c r="O20" s="32">
        <v>84.9</v>
      </c>
      <c r="P20" s="53">
        <v>1.2</v>
      </c>
      <c r="Q20" s="32">
        <v>84.7</v>
      </c>
      <c r="R20" s="53">
        <v>1</v>
      </c>
      <c r="S20" s="32">
        <v>85.3</v>
      </c>
      <c r="T20" s="53">
        <v>1.2</v>
      </c>
      <c r="U20" s="32">
        <v>84.8</v>
      </c>
      <c r="V20" s="53">
        <v>2.5</v>
      </c>
      <c r="W20" s="32">
        <v>85.6</v>
      </c>
      <c r="X20" s="53">
        <v>2.2000000000000002</v>
      </c>
      <c r="Y20" s="32">
        <v>87.4</v>
      </c>
      <c r="Z20" s="53">
        <v>2.7</v>
      </c>
      <c r="AA20" s="32">
        <v>88.5</v>
      </c>
      <c r="AB20" s="53">
        <v>2.2999999999999998</v>
      </c>
      <c r="AC20" s="32">
        <v>84.1</v>
      </c>
      <c r="AD20" s="53">
        <v>0.5</v>
      </c>
    </row>
    <row r="21" spans="1:30" ht="16.5" customHeight="1" x14ac:dyDescent="0.25">
      <c r="A21" s="7"/>
      <c r="B21" s="7"/>
      <c r="C21" s="7" t="s">
        <v>453</v>
      </c>
      <c r="D21" s="7"/>
      <c r="E21" s="7"/>
      <c r="F21" s="7"/>
      <c r="G21" s="7"/>
      <c r="H21" s="7"/>
      <c r="I21" s="7"/>
      <c r="J21" s="7"/>
      <c r="K21" s="7"/>
      <c r="L21" s="9" t="s">
        <v>216</v>
      </c>
      <c r="M21" s="32">
        <v>78.599999999999994</v>
      </c>
      <c r="N21" s="53">
        <v>1.1000000000000001</v>
      </c>
      <c r="O21" s="32">
        <v>80.8</v>
      </c>
      <c r="P21" s="53">
        <v>1.1000000000000001</v>
      </c>
      <c r="Q21" s="32">
        <v>80.2</v>
      </c>
      <c r="R21" s="53">
        <v>1.1000000000000001</v>
      </c>
      <c r="S21" s="32">
        <v>82</v>
      </c>
      <c r="T21" s="53">
        <v>1.3</v>
      </c>
      <c r="U21" s="32">
        <v>80.900000000000006</v>
      </c>
      <c r="V21" s="53">
        <v>2.9</v>
      </c>
      <c r="W21" s="32">
        <v>77.400000000000006</v>
      </c>
      <c r="X21" s="53">
        <v>3.2</v>
      </c>
      <c r="Y21" s="32">
        <v>83.6</v>
      </c>
      <c r="Z21" s="53">
        <v>2.6</v>
      </c>
      <c r="AA21" s="32">
        <v>86.1</v>
      </c>
      <c r="AB21" s="53">
        <v>4.0999999999999996</v>
      </c>
      <c r="AC21" s="32">
        <v>80.2</v>
      </c>
      <c r="AD21" s="53">
        <v>0.5</v>
      </c>
    </row>
    <row r="22" spans="1:30" ht="16.5" customHeight="1" x14ac:dyDescent="0.25">
      <c r="A22" s="7" t="s">
        <v>305</v>
      </c>
      <c r="B22" s="7"/>
      <c r="C22" s="7"/>
      <c r="D22" s="7"/>
      <c r="E22" s="7"/>
      <c r="F22" s="7"/>
      <c r="G22" s="7"/>
      <c r="H22" s="7"/>
      <c r="I22" s="7"/>
      <c r="J22" s="7"/>
      <c r="K22" s="7"/>
      <c r="L22" s="9"/>
      <c r="M22" s="10"/>
      <c r="N22" s="7"/>
      <c r="O22" s="10"/>
      <c r="P22" s="7"/>
      <c r="Q22" s="10"/>
      <c r="R22" s="7"/>
      <c r="S22" s="10"/>
      <c r="T22" s="7"/>
      <c r="U22" s="10"/>
      <c r="V22" s="7"/>
      <c r="W22" s="10"/>
      <c r="X22" s="7"/>
      <c r="Y22" s="10"/>
      <c r="Z22" s="7"/>
      <c r="AA22" s="10"/>
      <c r="AB22" s="7"/>
      <c r="AC22" s="10"/>
      <c r="AD22" s="7"/>
    </row>
    <row r="23" spans="1:30" ht="16.5" customHeight="1" x14ac:dyDescent="0.25">
      <c r="A23" s="7"/>
      <c r="B23" s="7" t="s">
        <v>764</v>
      </c>
      <c r="C23" s="7"/>
      <c r="D23" s="7"/>
      <c r="E23" s="7"/>
      <c r="F23" s="7"/>
      <c r="G23" s="7"/>
      <c r="H23" s="7"/>
      <c r="I23" s="7"/>
      <c r="J23" s="7"/>
      <c r="K23" s="7"/>
      <c r="L23" s="9"/>
      <c r="M23" s="10"/>
      <c r="N23" s="7"/>
      <c r="O23" s="10"/>
      <c r="P23" s="7"/>
      <c r="Q23" s="10"/>
      <c r="R23" s="7"/>
      <c r="S23" s="10"/>
      <c r="T23" s="7"/>
      <c r="U23" s="10"/>
      <c r="V23" s="7"/>
      <c r="W23" s="10"/>
      <c r="X23" s="7"/>
      <c r="Y23" s="10"/>
      <c r="Z23" s="7"/>
      <c r="AA23" s="10"/>
      <c r="AB23" s="7"/>
      <c r="AC23" s="10"/>
      <c r="AD23" s="7"/>
    </row>
    <row r="24" spans="1:30" ht="29.4" customHeight="1" x14ac:dyDescent="0.25">
      <c r="A24" s="7"/>
      <c r="B24" s="7"/>
      <c r="C24" s="74" t="s">
        <v>779</v>
      </c>
      <c r="D24" s="74"/>
      <c r="E24" s="74"/>
      <c r="F24" s="74"/>
      <c r="G24" s="74"/>
      <c r="H24" s="74"/>
      <c r="I24" s="74"/>
      <c r="J24" s="74"/>
      <c r="K24" s="74"/>
      <c r="L24" s="9" t="s">
        <v>300</v>
      </c>
      <c r="M24" s="32">
        <v>41.8</v>
      </c>
      <c r="N24" s="51">
        <v>10.8</v>
      </c>
      <c r="O24" s="32">
        <v>36.9</v>
      </c>
      <c r="P24" s="51">
        <v>11.5</v>
      </c>
      <c r="Q24" s="32">
        <v>24.6</v>
      </c>
      <c r="R24" s="53">
        <v>6.7</v>
      </c>
      <c r="S24" s="31">
        <v>8.6</v>
      </c>
      <c r="T24" s="53">
        <v>3.4</v>
      </c>
      <c r="U24" s="32">
        <v>12.9</v>
      </c>
      <c r="V24" s="53">
        <v>4.0999999999999996</v>
      </c>
      <c r="W24" s="31">
        <v>4.7</v>
      </c>
      <c r="X24" s="53">
        <v>1.7</v>
      </c>
      <c r="Y24" s="31">
        <v>2.4</v>
      </c>
      <c r="Z24" s="53">
        <v>1.1000000000000001</v>
      </c>
      <c r="AA24" s="31">
        <v>1.3</v>
      </c>
      <c r="AB24" s="53">
        <v>0.6</v>
      </c>
      <c r="AC24" s="29">
        <v>131</v>
      </c>
      <c r="AD24" s="51">
        <v>15.8</v>
      </c>
    </row>
    <row r="25" spans="1:30" ht="16.5" customHeight="1" x14ac:dyDescent="0.25">
      <c r="A25" s="7"/>
      <c r="B25" s="7"/>
      <c r="C25" s="7" t="s">
        <v>780</v>
      </c>
      <c r="D25" s="7"/>
      <c r="E25" s="7"/>
      <c r="F25" s="7"/>
      <c r="G25" s="7"/>
      <c r="H25" s="7"/>
      <c r="I25" s="7"/>
      <c r="J25" s="7"/>
      <c r="K25" s="7"/>
      <c r="L25" s="9" t="s">
        <v>300</v>
      </c>
      <c r="M25" s="29">
        <v>301.10000000000002</v>
      </c>
      <c r="N25" s="51">
        <v>28.3</v>
      </c>
      <c r="O25" s="29">
        <v>263.8</v>
      </c>
      <c r="P25" s="51">
        <v>26.9</v>
      </c>
      <c r="Q25" s="29">
        <v>214.6</v>
      </c>
      <c r="R25" s="51">
        <v>21.6</v>
      </c>
      <c r="S25" s="32">
        <v>92.2</v>
      </c>
      <c r="T25" s="51">
        <v>11.9</v>
      </c>
      <c r="U25" s="32">
        <v>87.8</v>
      </c>
      <c r="V25" s="53">
        <v>9.5</v>
      </c>
      <c r="W25" s="32">
        <v>31.7</v>
      </c>
      <c r="X25" s="53">
        <v>3.7</v>
      </c>
      <c r="Y25" s="32">
        <v>18.399999999999999</v>
      </c>
      <c r="Z25" s="53">
        <v>2.6</v>
      </c>
      <c r="AA25" s="31">
        <v>6.8</v>
      </c>
      <c r="AB25" s="53">
        <v>1.3</v>
      </c>
      <c r="AC25" s="41">
        <v>1016.2</v>
      </c>
      <c r="AD25" s="51">
        <v>49.8</v>
      </c>
    </row>
    <row r="26" spans="1:30" ht="16.5" customHeight="1" x14ac:dyDescent="0.25">
      <c r="A26" s="7"/>
      <c r="B26" s="7"/>
      <c r="C26" s="7" t="s">
        <v>781</v>
      </c>
      <c r="D26" s="7"/>
      <c r="E26" s="7"/>
      <c r="F26" s="7"/>
      <c r="G26" s="7"/>
      <c r="H26" s="7"/>
      <c r="I26" s="7"/>
      <c r="J26" s="7"/>
      <c r="K26" s="7"/>
      <c r="L26" s="9" t="s">
        <v>300</v>
      </c>
      <c r="M26" s="29">
        <v>339.6</v>
      </c>
      <c r="N26" s="51">
        <v>30.2</v>
      </c>
      <c r="O26" s="29">
        <v>300.2</v>
      </c>
      <c r="P26" s="51">
        <v>29.1</v>
      </c>
      <c r="Q26" s="29">
        <v>240</v>
      </c>
      <c r="R26" s="51">
        <v>22.1</v>
      </c>
      <c r="S26" s="29">
        <v>101.6</v>
      </c>
      <c r="T26" s="51">
        <v>12.6</v>
      </c>
      <c r="U26" s="32">
        <v>99</v>
      </c>
      <c r="V26" s="51">
        <v>10.199999999999999</v>
      </c>
      <c r="W26" s="32">
        <v>36.700000000000003</v>
      </c>
      <c r="X26" s="53">
        <v>3.7</v>
      </c>
      <c r="Y26" s="32">
        <v>20.8</v>
      </c>
      <c r="Z26" s="53">
        <v>2.9</v>
      </c>
      <c r="AA26" s="31">
        <v>7.9</v>
      </c>
      <c r="AB26" s="53">
        <v>1.5</v>
      </c>
      <c r="AC26" s="41">
        <v>1147.2</v>
      </c>
      <c r="AD26" s="51">
        <v>48</v>
      </c>
    </row>
    <row r="27" spans="1:30" ht="16.5" customHeight="1" x14ac:dyDescent="0.25">
      <c r="A27" s="7"/>
      <c r="B27" s="7"/>
      <c r="C27" s="7" t="s">
        <v>769</v>
      </c>
      <c r="D27" s="7"/>
      <c r="E27" s="7"/>
      <c r="F27" s="7"/>
      <c r="G27" s="7"/>
      <c r="H27" s="7"/>
      <c r="I27" s="7"/>
      <c r="J27" s="7"/>
      <c r="K27" s="7"/>
      <c r="L27" s="9" t="s">
        <v>300</v>
      </c>
      <c r="M27" s="41">
        <v>3547.2</v>
      </c>
      <c r="N27" s="51">
        <v>56.5</v>
      </c>
      <c r="O27" s="41">
        <v>2780.2</v>
      </c>
      <c r="P27" s="51">
        <v>37.4</v>
      </c>
      <c r="Q27" s="41">
        <v>2202.9</v>
      </c>
      <c r="R27" s="51">
        <v>39.299999999999997</v>
      </c>
      <c r="S27" s="41">
        <v>1244.2</v>
      </c>
      <c r="T27" s="51">
        <v>23.5</v>
      </c>
      <c r="U27" s="29">
        <v>756.6</v>
      </c>
      <c r="V27" s="51">
        <v>15.3</v>
      </c>
      <c r="W27" s="29">
        <v>212</v>
      </c>
      <c r="X27" s="53">
        <v>6.8</v>
      </c>
      <c r="Y27" s="29">
        <v>194.4</v>
      </c>
      <c r="Z27" s="53">
        <v>4.8</v>
      </c>
      <c r="AA27" s="29">
        <v>101</v>
      </c>
      <c r="AB27" s="53">
        <v>2.1</v>
      </c>
      <c r="AC27" s="42">
        <v>11037.6</v>
      </c>
      <c r="AD27" s="51">
        <v>75.400000000000006</v>
      </c>
    </row>
    <row r="28" spans="1:30" ht="16.5" customHeight="1" x14ac:dyDescent="0.25">
      <c r="A28" s="7"/>
      <c r="B28" s="7"/>
      <c r="C28" s="7" t="s">
        <v>453</v>
      </c>
      <c r="D28" s="7"/>
      <c r="E28" s="7"/>
      <c r="F28" s="7"/>
      <c r="G28" s="7"/>
      <c r="H28" s="7"/>
      <c r="I28" s="7"/>
      <c r="J28" s="7"/>
      <c r="K28" s="7"/>
      <c r="L28" s="9" t="s">
        <v>300</v>
      </c>
      <c r="M28" s="41">
        <v>3889.1</v>
      </c>
      <c r="N28" s="51">
        <v>51.6</v>
      </c>
      <c r="O28" s="41">
        <v>3079.4</v>
      </c>
      <c r="P28" s="51">
        <v>37.9</v>
      </c>
      <c r="Q28" s="41">
        <v>2442.6</v>
      </c>
      <c r="R28" s="51">
        <v>31.8</v>
      </c>
      <c r="S28" s="41">
        <v>1345.8</v>
      </c>
      <c r="T28" s="51">
        <v>21</v>
      </c>
      <c r="U28" s="29">
        <v>855.6</v>
      </c>
      <c r="V28" s="51">
        <v>15</v>
      </c>
      <c r="W28" s="29">
        <v>248.9</v>
      </c>
      <c r="X28" s="53">
        <v>5.5</v>
      </c>
      <c r="Y28" s="29">
        <v>215.8</v>
      </c>
      <c r="Z28" s="53">
        <v>4.0999999999999996</v>
      </c>
      <c r="AA28" s="29">
        <v>108.7</v>
      </c>
      <c r="AB28" s="53">
        <v>1.7</v>
      </c>
      <c r="AC28" s="42">
        <v>12186</v>
      </c>
      <c r="AD28" s="51">
        <v>71.099999999999994</v>
      </c>
    </row>
    <row r="29" spans="1:30" ht="16.5" customHeight="1" x14ac:dyDescent="0.25">
      <c r="A29" s="7"/>
      <c r="B29" s="7" t="s">
        <v>782</v>
      </c>
      <c r="C29" s="7"/>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29.4" customHeight="1" x14ac:dyDescent="0.25">
      <c r="A30" s="7"/>
      <c r="B30" s="7"/>
      <c r="C30" s="74" t="s">
        <v>779</v>
      </c>
      <c r="D30" s="74"/>
      <c r="E30" s="74"/>
      <c r="F30" s="74"/>
      <c r="G30" s="74"/>
      <c r="H30" s="74"/>
      <c r="I30" s="74"/>
      <c r="J30" s="74"/>
      <c r="K30" s="74"/>
      <c r="L30" s="9" t="s">
        <v>300</v>
      </c>
      <c r="M30" s="29">
        <v>169.5</v>
      </c>
      <c r="N30" s="51">
        <v>20.3</v>
      </c>
      <c r="O30" s="29">
        <v>148.4</v>
      </c>
      <c r="P30" s="51">
        <v>22.2</v>
      </c>
      <c r="Q30" s="32">
        <v>99.6</v>
      </c>
      <c r="R30" s="51">
        <v>15.1</v>
      </c>
      <c r="S30" s="32">
        <v>37.299999999999997</v>
      </c>
      <c r="T30" s="53">
        <v>8.4</v>
      </c>
      <c r="U30" s="32">
        <v>47.1</v>
      </c>
      <c r="V30" s="53">
        <v>7</v>
      </c>
      <c r="W30" s="32">
        <v>16.600000000000001</v>
      </c>
      <c r="X30" s="53">
        <v>3.4</v>
      </c>
      <c r="Y30" s="31">
        <v>6.4</v>
      </c>
      <c r="Z30" s="53">
        <v>1.6</v>
      </c>
      <c r="AA30" s="31">
        <v>2.2000000000000002</v>
      </c>
      <c r="AB30" s="53">
        <v>0.7</v>
      </c>
      <c r="AC30" s="29">
        <v>523.4</v>
      </c>
      <c r="AD30" s="51">
        <v>31.3</v>
      </c>
    </row>
    <row r="31" spans="1:30" ht="16.5" customHeight="1" x14ac:dyDescent="0.25">
      <c r="A31" s="7"/>
      <c r="B31" s="7"/>
      <c r="C31" s="7" t="s">
        <v>780</v>
      </c>
      <c r="D31" s="7"/>
      <c r="E31" s="7"/>
      <c r="F31" s="7"/>
      <c r="G31" s="7"/>
      <c r="H31" s="7"/>
      <c r="I31" s="7"/>
      <c r="J31" s="7"/>
      <c r="K31" s="7"/>
      <c r="L31" s="9" t="s">
        <v>300</v>
      </c>
      <c r="M31" s="29">
        <v>494.3</v>
      </c>
      <c r="N31" s="51">
        <v>36.9</v>
      </c>
      <c r="O31" s="29">
        <v>414.7</v>
      </c>
      <c r="P31" s="51">
        <v>30.6</v>
      </c>
      <c r="Q31" s="29">
        <v>343.6</v>
      </c>
      <c r="R31" s="51">
        <v>29.2</v>
      </c>
      <c r="S31" s="29">
        <v>141.19999999999999</v>
      </c>
      <c r="T31" s="51">
        <v>14.6</v>
      </c>
      <c r="U31" s="29">
        <v>142.5</v>
      </c>
      <c r="V31" s="51">
        <v>11</v>
      </c>
      <c r="W31" s="32">
        <v>51.4</v>
      </c>
      <c r="X31" s="53">
        <v>4.7</v>
      </c>
      <c r="Y31" s="32">
        <v>27.4</v>
      </c>
      <c r="Z31" s="53">
        <v>3</v>
      </c>
      <c r="AA31" s="31">
        <v>9.6</v>
      </c>
      <c r="AB31" s="53">
        <v>1.4</v>
      </c>
      <c r="AC31" s="41">
        <v>1624.4</v>
      </c>
      <c r="AD31" s="51">
        <v>61.6</v>
      </c>
    </row>
    <row r="32" spans="1:30" ht="16.5" customHeight="1" x14ac:dyDescent="0.25">
      <c r="A32" s="7"/>
      <c r="B32" s="7"/>
      <c r="C32" s="7" t="s">
        <v>781</v>
      </c>
      <c r="D32" s="7"/>
      <c r="E32" s="7"/>
      <c r="F32" s="7"/>
      <c r="G32" s="7"/>
      <c r="H32" s="7"/>
      <c r="I32" s="7"/>
      <c r="J32" s="7"/>
      <c r="K32" s="7"/>
      <c r="L32" s="9" t="s">
        <v>300</v>
      </c>
      <c r="M32" s="29">
        <v>662.8</v>
      </c>
      <c r="N32" s="51">
        <v>46</v>
      </c>
      <c r="O32" s="29">
        <v>565</v>
      </c>
      <c r="P32" s="51">
        <v>37.200000000000003</v>
      </c>
      <c r="Q32" s="29">
        <v>442.8</v>
      </c>
      <c r="R32" s="51">
        <v>35</v>
      </c>
      <c r="S32" s="29">
        <v>175.9</v>
      </c>
      <c r="T32" s="51">
        <v>17.600000000000001</v>
      </c>
      <c r="U32" s="29">
        <v>188.2</v>
      </c>
      <c r="V32" s="51">
        <v>13.6</v>
      </c>
      <c r="W32" s="32">
        <v>67.599999999999994</v>
      </c>
      <c r="X32" s="53">
        <v>5.6</v>
      </c>
      <c r="Y32" s="32">
        <v>34.6</v>
      </c>
      <c r="Z32" s="53">
        <v>3.6</v>
      </c>
      <c r="AA32" s="32">
        <v>11.8</v>
      </c>
      <c r="AB32" s="53">
        <v>1.6</v>
      </c>
      <c r="AC32" s="41">
        <v>2148.9</v>
      </c>
      <c r="AD32" s="51">
        <v>65.5</v>
      </c>
    </row>
    <row r="33" spans="1:30" ht="16.5" customHeight="1" x14ac:dyDescent="0.25">
      <c r="A33" s="7"/>
      <c r="B33" s="7"/>
      <c r="C33" s="7" t="s">
        <v>769</v>
      </c>
      <c r="D33" s="7"/>
      <c r="E33" s="7"/>
      <c r="F33" s="7"/>
      <c r="G33" s="7"/>
      <c r="H33" s="7"/>
      <c r="I33" s="7"/>
      <c r="J33" s="7"/>
      <c r="K33" s="7"/>
      <c r="L33" s="9" t="s">
        <v>300</v>
      </c>
      <c r="M33" s="41">
        <v>4283.1000000000004</v>
      </c>
      <c r="N33" s="51">
        <v>42</v>
      </c>
      <c r="O33" s="41">
        <v>3373.8</v>
      </c>
      <c r="P33" s="51">
        <v>40</v>
      </c>
      <c r="Q33" s="41">
        <v>2630.1</v>
      </c>
      <c r="R33" s="51">
        <v>36.1</v>
      </c>
      <c r="S33" s="41">
        <v>1489</v>
      </c>
      <c r="T33" s="51">
        <v>17.5</v>
      </c>
      <c r="U33" s="29">
        <v>894.2</v>
      </c>
      <c r="V33" s="51">
        <v>14</v>
      </c>
      <c r="W33" s="29">
        <v>254.4</v>
      </c>
      <c r="X33" s="53">
        <v>5.5</v>
      </c>
      <c r="Y33" s="29">
        <v>227.3</v>
      </c>
      <c r="Z33" s="53">
        <v>3.6</v>
      </c>
      <c r="AA33" s="29">
        <v>114.3</v>
      </c>
      <c r="AB33" s="53">
        <v>1.6</v>
      </c>
      <c r="AC33" s="42">
        <v>13267.6</v>
      </c>
      <c r="AD33" s="51">
        <v>78</v>
      </c>
    </row>
    <row r="34" spans="1:30" ht="16.5" customHeight="1" x14ac:dyDescent="0.25">
      <c r="A34" s="7"/>
      <c r="B34" s="7"/>
      <c r="C34" s="7" t="s">
        <v>453</v>
      </c>
      <c r="D34" s="7"/>
      <c r="E34" s="7"/>
      <c r="F34" s="7"/>
      <c r="G34" s="7"/>
      <c r="H34" s="7"/>
      <c r="I34" s="7"/>
      <c r="J34" s="7"/>
      <c r="K34" s="7"/>
      <c r="L34" s="9" t="s">
        <v>300</v>
      </c>
      <c r="M34" s="41">
        <v>4947</v>
      </c>
      <c r="N34" s="53">
        <v>2.2000000000000002</v>
      </c>
      <c r="O34" s="41">
        <v>3939.8</v>
      </c>
      <c r="P34" s="53">
        <v>1.9</v>
      </c>
      <c r="Q34" s="41">
        <v>3070</v>
      </c>
      <c r="R34" s="53">
        <v>1.7</v>
      </c>
      <c r="S34" s="41">
        <v>1665.5</v>
      </c>
      <c r="T34" s="53">
        <v>1.2</v>
      </c>
      <c r="U34" s="41">
        <v>1082.3</v>
      </c>
      <c r="V34" s="53">
        <v>1</v>
      </c>
      <c r="W34" s="29">
        <v>322.7</v>
      </c>
      <c r="X34" s="53">
        <v>0.5</v>
      </c>
      <c r="Y34" s="29">
        <v>261.89999999999998</v>
      </c>
      <c r="Z34" s="53">
        <v>0.4</v>
      </c>
      <c r="AA34" s="29">
        <v>125.7</v>
      </c>
      <c r="AB34" s="53">
        <v>0.3</v>
      </c>
      <c r="AC34" s="42">
        <v>15413.5</v>
      </c>
      <c r="AD34" s="53">
        <v>1.5</v>
      </c>
    </row>
    <row r="35" spans="1:30" ht="16.5" customHeight="1" x14ac:dyDescent="0.25">
      <c r="A35" s="7"/>
      <c r="B35" s="7" t="s">
        <v>771</v>
      </c>
      <c r="C35" s="7"/>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29.4" customHeight="1" x14ac:dyDescent="0.25">
      <c r="A36" s="7"/>
      <c r="B36" s="7"/>
      <c r="C36" s="74" t="s">
        <v>779</v>
      </c>
      <c r="D36" s="74"/>
      <c r="E36" s="74"/>
      <c r="F36" s="74"/>
      <c r="G36" s="74"/>
      <c r="H36" s="74"/>
      <c r="I36" s="74"/>
      <c r="J36" s="74"/>
      <c r="K36" s="74"/>
      <c r="L36" s="9" t="s">
        <v>216</v>
      </c>
      <c r="M36" s="32">
        <v>24.6</v>
      </c>
      <c r="N36" s="53">
        <v>5.7</v>
      </c>
      <c r="O36" s="32">
        <v>24.9</v>
      </c>
      <c r="P36" s="53">
        <v>6.8</v>
      </c>
      <c r="Q36" s="32">
        <v>24.7</v>
      </c>
      <c r="R36" s="53">
        <v>5.6</v>
      </c>
      <c r="S36" s="32">
        <v>23</v>
      </c>
      <c r="T36" s="53">
        <v>7.7</v>
      </c>
      <c r="U36" s="32">
        <v>27.4</v>
      </c>
      <c r="V36" s="53">
        <v>7.6</v>
      </c>
      <c r="W36" s="32">
        <v>28.1</v>
      </c>
      <c r="X36" s="53">
        <v>8.1999999999999993</v>
      </c>
      <c r="Y36" s="32">
        <v>37.1</v>
      </c>
      <c r="Z36" s="51">
        <v>13.8</v>
      </c>
      <c r="AA36" s="32">
        <v>61.1</v>
      </c>
      <c r="AB36" s="51">
        <v>19.3</v>
      </c>
      <c r="AC36" s="32">
        <v>25</v>
      </c>
      <c r="AD36" s="53">
        <v>2.6</v>
      </c>
    </row>
    <row r="37" spans="1:30" ht="16.5" customHeight="1" x14ac:dyDescent="0.25">
      <c r="A37" s="7"/>
      <c r="B37" s="7"/>
      <c r="C37" s="7" t="s">
        <v>780</v>
      </c>
      <c r="D37" s="7"/>
      <c r="E37" s="7"/>
      <c r="F37" s="7"/>
      <c r="G37" s="7"/>
      <c r="H37" s="7"/>
      <c r="I37" s="7"/>
      <c r="J37" s="7"/>
      <c r="K37" s="7"/>
      <c r="L37" s="9" t="s">
        <v>216</v>
      </c>
      <c r="M37" s="32">
        <v>60.9</v>
      </c>
      <c r="N37" s="53">
        <v>3.5</v>
      </c>
      <c r="O37" s="32">
        <v>63.6</v>
      </c>
      <c r="P37" s="53">
        <v>4.5</v>
      </c>
      <c r="Q37" s="32">
        <v>62.5</v>
      </c>
      <c r="R37" s="53">
        <v>3.4</v>
      </c>
      <c r="S37" s="32">
        <v>65.3</v>
      </c>
      <c r="T37" s="53">
        <v>5</v>
      </c>
      <c r="U37" s="32">
        <v>61.6</v>
      </c>
      <c r="V37" s="53">
        <v>4.5999999999999996</v>
      </c>
      <c r="W37" s="32">
        <v>61.7</v>
      </c>
      <c r="X37" s="53">
        <v>4.5</v>
      </c>
      <c r="Y37" s="32">
        <v>67.2</v>
      </c>
      <c r="Z37" s="53">
        <v>5.9</v>
      </c>
      <c r="AA37" s="32">
        <v>71</v>
      </c>
      <c r="AB37" s="53">
        <v>8.6</v>
      </c>
      <c r="AC37" s="32">
        <v>62.6</v>
      </c>
      <c r="AD37" s="53">
        <v>1.9</v>
      </c>
    </row>
    <row r="38" spans="1:30" ht="16.5" customHeight="1" x14ac:dyDescent="0.25">
      <c r="A38" s="7"/>
      <c r="B38" s="7"/>
      <c r="C38" s="7" t="s">
        <v>781</v>
      </c>
      <c r="D38" s="7"/>
      <c r="E38" s="7"/>
      <c r="F38" s="7"/>
      <c r="G38" s="7"/>
      <c r="H38" s="7"/>
      <c r="I38" s="7"/>
      <c r="J38" s="7"/>
      <c r="K38" s="7"/>
      <c r="L38" s="9" t="s">
        <v>216</v>
      </c>
      <c r="M38" s="32">
        <v>51.2</v>
      </c>
      <c r="N38" s="53">
        <v>2.8</v>
      </c>
      <c r="O38" s="32">
        <v>53.1</v>
      </c>
      <c r="P38" s="53">
        <v>3.8</v>
      </c>
      <c r="Q38" s="32">
        <v>54.2</v>
      </c>
      <c r="R38" s="53">
        <v>2.6</v>
      </c>
      <c r="S38" s="32">
        <v>57.8</v>
      </c>
      <c r="T38" s="53">
        <v>4.3</v>
      </c>
      <c r="U38" s="32">
        <v>52.6</v>
      </c>
      <c r="V38" s="53">
        <v>3.9</v>
      </c>
      <c r="W38" s="32">
        <v>54.3</v>
      </c>
      <c r="X38" s="53">
        <v>3.2</v>
      </c>
      <c r="Y38" s="32">
        <v>60.1</v>
      </c>
      <c r="Z38" s="53">
        <v>5.6</v>
      </c>
      <c r="AA38" s="32">
        <v>67.099999999999994</v>
      </c>
      <c r="AB38" s="53">
        <v>8.6999999999999993</v>
      </c>
      <c r="AC38" s="32">
        <v>53.4</v>
      </c>
      <c r="AD38" s="53">
        <v>1.5</v>
      </c>
    </row>
    <row r="39" spans="1:30" ht="16.5" customHeight="1" x14ac:dyDescent="0.25">
      <c r="A39" s="7"/>
      <c r="B39" s="7"/>
      <c r="C39" s="7" t="s">
        <v>769</v>
      </c>
      <c r="D39" s="7"/>
      <c r="E39" s="7"/>
      <c r="F39" s="7"/>
      <c r="G39" s="7"/>
      <c r="H39" s="7"/>
      <c r="I39" s="7"/>
      <c r="J39" s="7"/>
      <c r="K39" s="7"/>
      <c r="L39" s="9" t="s">
        <v>216</v>
      </c>
      <c r="M39" s="32">
        <v>82.8</v>
      </c>
      <c r="N39" s="53">
        <v>1</v>
      </c>
      <c r="O39" s="32">
        <v>82.4</v>
      </c>
      <c r="P39" s="53">
        <v>0.6</v>
      </c>
      <c r="Q39" s="32">
        <v>83.8</v>
      </c>
      <c r="R39" s="53">
        <v>1</v>
      </c>
      <c r="S39" s="32">
        <v>83.6</v>
      </c>
      <c r="T39" s="53">
        <v>1.2</v>
      </c>
      <c r="U39" s="32">
        <v>84.6</v>
      </c>
      <c r="V39" s="53">
        <v>1.1000000000000001</v>
      </c>
      <c r="W39" s="32">
        <v>83.3</v>
      </c>
      <c r="X39" s="53">
        <v>1.9</v>
      </c>
      <c r="Y39" s="32">
        <v>85.5</v>
      </c>
      <c r="Z39" s="53">
        <v>1.6</v>
      </c>
      <c r="AA39" s="32">
        <v>88.3</v>
      </c>
      <c r="AB39" s="53">
        <v>1.3</v>
      </c>
      <c r="AC39" s="32">
        <v>83.2</v>
      </c>
      <c r="AD39" s="53">
        <v>0.4</v>
      </c>
    </row>
    <row r="40" spans="1:30" ht="16.5" customHeight="1" x14ac:dyDescent="0.25">
      <c r="A40" s="7"/>
      <c r="B40" s="7"/>
      <c r="C40" s="7" t="s">
        <v>453</v>
      </c>
      <c r="D40" s="7"/>
      <c r="E40" s="7"/>
      <c r="F40" s="7"/>
      <c r="G40" s="7"/>
      <c r="H40" s="7"/>
      <c r="I40" s="7"/>
      <c r="J40" s="7"/>
      <c r="K40" s="7"/>
      <c r="L40" s="9" t="s">
        <v>216</v>
      </c>
      <c r="M40" s="32">
        <v>78.599999999999994</v>
      </c>
      <c r="N40" s="53">
        <v>1</v>
      </c>
      <c r="O40" s="32">
        <v>78.2</v>
      </c>
      <c r="P40" s="53">
        <v>1</v>
      </c>
      <c r="Q40" s="32">
        <v>79.599999999999994</v>
      </c>
      <c r="R40" s="53">
        <v>1</v>
      </c>
      <c r="S40" s="32">
        <v>80.8</v>
      </c>
      <c r="T40" s="53">
        <v>1.3</v>
      </c>
      <c r="U40" s="32">
        <v>79</v>
      </c>
      <c r="V40" s="53">
        <v>1.4</v>
      </c>
      <c r="W40" s="32">
        <v>77.099999999999994</v>
      </c>
      <c r="X40" s="53">
        <v>1.7</v>
      </c>
      <c r="Y40" s="32">
        <v>82.4</v>
      </c>
      <c r="Z40" s="53">
        <v>1.5</v>
      </c>
      <c r="AA40" s="32">
        <v>86.5</v>
      </c>
      <c r="AB40" s="53">
        <v>1.4</v>
      </c>
      <c r="AC40" s="32">
        <v>79.099999999999994</v>
      </c>
      <c r="AD40" s="53">
        <v>0.5</v>
      </c>
    </row>
    <row r="41" spans="1:30" ht="16.5" customHeight="1" x14ac:dyDescent="0.25">
      <c r="A41" s="7" t="s">
        <v>427</v>
      </c>
      <c r="B41" s="7"/>
      <c r="C41" s="7"/>
      <c r="D41" s="7"/>
      <c r="E41" s="7"/>
      <c r="F41" s="7"/>
      <c r="G41" s="7"/>
      <c r="H41" s="7"/>
      <c r="I41" s="7"/>
      <c r="J41" s="7"/>
      <c r="K41" s="7"/>
      <c r="L41" s="9"/>
      <c r="M41" s="10"/>
      <c r="N41" s="7"/>
      <c r="O41" s="10"/>
      <c r="P41" s="7"/>
      <c r="Q41" s="10"/>
      <c r="R41" s="7"/>
      <c r="S41" s="10"/>
      <c r="T41" s="7"/>
      <c r="U41" s="10"/>
      <c r="V41" s="7"/>
      <c r="W41" s="10"/>
      <c r="X41" s="7"/>
      <c r="Y41" s="10"/>
      <c r="Z41" s="7"/>
      <c r="AA41" s="10"/>
      <c r="AB41" s="7"/>
      <c r="AC41" s="10"/>
      <c r="AD41" s="7"/>
    </row>
    <row r="42" spans="1:30" ht="16.5" customHeight="1" x14ac:dyDescent="0.25">
      <c r="A42" s="7"/>
      <c r="B42" s="7" t="s">
        <v>764</v>
      </c>
      <c r="C42" s="7"/>
      <c r="D42" s="7"/>
      <c r="E42" s="7"/>
      <c r="F42" s="7"/>
      <c r="G42" s="7"/>
      <c r="H42" s="7"/>
      <c r="I42" s="7"/>
      <c r="J42" s="7"/>
      <c r="K42" s="7"/>
      <c r="L42" s="9"/>
      <c r="M42" s="10"/>
      <c r="N42" s="7"/>
      <c r="O42" s="10"/>
      <c r="P42" s="7"/>
      <c r="Q42" s="10"/>
      <c r="R42" s="7"/>
      <c r="S42" s="10"/>
      <c r="T42" s="7"/>
      <c r="U42" s="10"/>
      <c r="V42" s="7"/>
      <c r="W42" s="10"/>
      <c r="X42" s="7"/>
      <c r="Y42" s="10"/>
      <c r="Z42" s="7"/>
      <c r="AA42" s="10"/>
      <c r="AB42" s="7"/>
      <c r="AC42" s="10"/>
      <c r="AD42" s="7"/>
    </row>
    <row r="43" spans="1:30" ht="29.4" customHeight="1" x14ac:dyDescent="0.25">
      <c r="A43" s="7"/>
      <c r="B43" s="7"/>
      <c r="C43" s="74" t="s">
        <v>779</v>
      </c>
      <c r="D43" s="74"/>
      <c r="E43" s="74"/>
      <c r="F43" s="74"/>
      <c r="G43" s="74"/>
      <c r="H43" s="74"/>
      <c r="I43" s="74"/>
      <c r="J43" s="74"/>
      <c r="K43" s="74"/>
      <c r="L43" s="9" t="s">
        <v>300</v>
      </c>
      <c r="M43" s="32">
        <v>51.7</v>
      </c>
      <c r="N43" s="51">
        <v>11.2</v>
      </c>
      <c r="O43" s="32">
        <v>41.7</v>
      </c>
      <c r="P43" s="53">
        <v>9.1999999999999993</v>
      </c>
      <c r="Q43" s="32">
        <v>35.799999999999997</v>
      </c>
      <c r="R43" s="53">
        <v>9.1</v>
      </c>
      <c r="S43" s="32">
        <v>10.7</v>
      </c>
      <c r="T43" s="53">
        <v>4.0999999999999996</v>
      </c>
      <c r="U43" s="32">
        <v>12.8</v>
      </c>
      <c r="V43" s="53">
        <v>2.6</v>
      </c>
      <c r="W43" s="31">
        <v>3.5</v>
      </c>
      <c r="X43" s="53">
        <v>1.3</v>
      </c>
      <c r="Y43" s="31">
        <v>3.8</v>
      </c>
      <c r="Z43" s="53">
        <v>1.3</v>
      </c>
      <c r="AA43" s="31">
        <v>1.2</v>
      </c>
      <c r="AB43" s="53">
        <v>0.4</v>
      </c>
      <c r="AC43" s="29">
        <v>162.6</v>
      </c>
      <c r="AD43" s="51">
        <v>17.600000000000001</v>
      </c>
    </row>
    <row r="44" spans="1:30" ht="16.5" customHeight="1" x14ac:dyDescent="0.25">
      <c r="A44" s="7"/>
      <c r="B44" s="7"/>
      <c r="C44" s="7" t="s">
        <v>780</v>
      </c>
      <c r="D44" s="7"/>
      <c r="E44" s="7"/>
      <c r="F44" s="7"/>
      <c r="G44" s="7"/>
      <c r="H44" s="7"/>
      <c r="I44" s="7"/>
      <c r="J44" s="7"/>
      <c r="K44" s="7"/>
      <c r="L44" s="9" t="s">
        <v>300</v>
      </c>
      <c r="M44" s="29">
        <v>296.89999999999998</v>
      </c>
      <c r="N44" s="51">
        <v>21.3</v>
      </c>
      <c r="O44" s="29">
        <v>270.10000000000002</v>
      </c>
      <c r="P44" s="51">
        <v>22.1</v>
      </c>
      <c r="Q44" s="29">
        <v>197.7</v>
      </c>
      <c r="R44" s="51">
        <v>17.399999999999999</v>
      </c>
      <c r="S44" s="29">
        <v>102.4</v>
      </c>
      <c r="T44" s="51">
        <v>12.9</v>
      </c>
      <c r="U44" s="32">
        <v>84.7</v>
      </c>
      <c r="V44" s="53">
        <v>7</v>
      </c>
      <c r="W44" s="32">
        <v>26.3</v>
      </c>
      <c r="X44" s="53">
        <v>3.4</v>
      </c>
      <c r="Y44" s="32">
        <v>17.7</v>
      </c>
      <c r="Z44" s="53">
        <v>2.7</v>
      </c>
      <c r="AA44" s="31">
        <v>4.9000000000000004</v>
      </c>
      <c r="AB44" s="53">
        <v>1.1000000000000001</v>
      </c>
      <c r="AC44" s="41">
        <v>1001.3</v>
      </c>
      <c r="AD44" s="51">
        <v>38.700000000000003</v>
      </c>
    </row>
    <row r="45" spans="1:30" ht="16.5" customHeight="1" x14ac:dyDescent="0.25">
      <c r="A45" s="7"/>
      <c r="B45" s="7"/>
      <c r="C45" s="7" t="s">
        <v>781</v>
      </c>
      <c r="D45" s="7"/>
      <c r="E45" s="7"/>
      <c r="F45" s="7"/>
      <c r="G45" s="7"/>
      <c r="H45" s="7"/>
      <c r="I45" s="7"/>
      <c r="J45" s="7"/>
      <c r="K45" s="7"/>
      <c r="L45" s="9" t="s">
        <v>300</v>
      </c>
      <c r="M45" s="29">
        <v>347.7</v>
      </c>
      <c r="N45" s="51">
        <v>25</v>
      </c>
      <c r="O45" s="29">
        <v>314.39999999999998</v>
      </c>
      <c r="P45" s="51">
        <v>26</v>
      </c>
      <c r="Q45" s="29">
        <v>237</v>
      </c>
      <c r="R45" s="51">
        <v>20</v>
      </c>
      <c r="S45" s="29">
        <v>111.9</v>
      </c>
      <c r="T45" s="51">
        <v>14.4</v>
      </c>
      <c r="U45" s="32">
        <v>97.5</v>
      </c>
      <c r="V45" s="53">
        <v>7.4</v>
      </c>
      <c r="W45" s="32">
        <v>30.1</v>
      </c>
      <c r="X45" s="53">
        <v>3.8</v>
      </c>
      <c r="Y45" s="32">
        <v>21.6</v>
      </c>
      <c r="Z45" s="53">
        <v>3.1</v>
      </c>
      <c r="AA45" s="31">
        <v>5.8</v>
      </c>
      <c r="AB45" s="53">
        <v>1.2</v>
      </c>
      <c r="AC45" s="41">
        <v>1163.5999999999999</v>
      </c>
      <c r="AD45" s="51">
        <v>45.3</v>
      </c>
    </row>
    <row r="46" spans="1:30" ht="16.5" customHeight="1" x14ac:dyDescent="0.25">
      <c r="A46" s="7"/>
      <c r="B46" s="7"/>
      <c r="C46" s="7" t="s">
        <v>769</v>
      </c>
      <c r="D46" s="7"/>
      <c r="E46" s="7"/>
      <c r="F46" s="7"/>
      <c r="G46" s="7"/>
      <c r="H46" s="7"/>
      <c r="I46" s="7"/>
      <c r="J46" s="7"/>
      <c r="K46" s="7"/>
      <c r="L46" s="9" t="s">
        <v>300</v>
      </c>
      <c r="M46" s="41">
        <v>3418.5</v>
      </c>
      <c r="N46" s="51">
        <v>49.6</v>
      </c>
      <c r="O46" s="41">
        <v>2695.9</v>
      </c>
      <c r="P46" s="51">
        <v>41.2</v>
      </c>
      <c r="Q46" s="41">
        <v>2234.5</v>
      </c>
      <c r="R46" s="51">
        <v>35.4</v>
      </c>
      <c r="S46" s="41">
        <v>1221.5999999999999</v>
      </c>
      <c r="T46" s="51">
        <v>25</v>
      </c>
      <c r="U46" s="29">
        <v>753.2</v>
      </c>
      <c r="V46" s="51">
        <v>15.1</v>
      </c>
      <c r="W46" s="29">
        <v>212.6</v>
      </c>
      <c r="X46" s="53">
        <v>9</v>
      </c>
      <c r="Y46" s="29">
        <v>198.3</v>
      </c>
      <c r="Z46" s="53">
        <v>4.5</v>
      </c>
      <c r="AA46" s="32">
        <v>88.6</v>
      </c>
      <c r="AB46" s="53">
        <v>2.2999999999999998</v>
      </c>
      <c r="AC46" s="42">
        <v>10824.4</v>
      </c>
      <c r="AD46" s="51">
        <v>69.5</v>
      </c>
    </row>
    <row r="47" spans="1:30" ht="16.5" customHeight="1" x14ac:dyDescent="0.25">
      <c r="A47" s="7"/>
      <c r="B47" s="7"/>
      <c r="C47" s="7" t="s">
        <v>453</v>
      </c>
      <c r="D47" s="7"/>
      <c r="E47" s="7"/>
      <c r="F47" s="7"/>
      <c r="G47" s="7"/>
      <c r="H47" s="7"/>
      <c r="I47" s="7"/>
      <c r="J47" s="7"/>
      <c r="K47" s="7"/>
      <c r="L47" s="9" t="s">
        <v>300</v>
      </c>
      <c r="M47" s="41">
        <v>3765.3</v>
      </c>
      <c r="N47" s="51">
        <v>47.4</v>
      </c>
      <c r="O47" s="41">
        <v>3010.8</v>
      </c>
      <c r="P47" s="51">
        <v>38.6</v>
      </c>
      <c r="Q47" s="41">
        <v>2469.1</v>
      </c>
      <c r="R47" s="51">
        <v>33.200000000000003</v>
      </c>
      <c r="S47" s="41">
        <v>1335</v>
      </c>
      <c r="T47" s="51">
        <v>23</v>
      </c>
      <c r="U47" s="29">
        <v>850.5</v>
      </c>
      <c r="V47" s="51">
        <v>14.1</v>
      </c>
      <c r="W47" s="29">
        <v>241.8</v>
      </c>
      <c r="X47" s="53">
        <v>8.8000000000000007</v>
      </c>
      <c r="Y47" s="29">
        <v>219.8</v>
      </c>
      <c r="Z47" s="53">
        <v>3.9</v>
      </c>
      <c r="AA47" s="32">
        <v>94.6</v>
      </c>
      <c r="AB47" s="53">
        <v>2</v>
      </c>
      <c r="AC47" s="42">
        <v>11986.3</v>
      </c>
      <c r="AD47" s="51">
        <v>65.8</v>
      </c>
    </row>
    <row r="48" spans="1:30" ht="16.5" customHeight="1" x14ac:dyDescent="0.25">
      <c r="A48" s="7"/>
      <c r="B48" s="7" t="s">
        <v>782</v>
      </c>
      <c r="C48" s="7"/>
      <c r="D48" s="7"/>
      <c r="E48" s="7"/>
      <c r="F48" s="7"/>
      <c r="G48" s="7"/>
      <c r="H48" s="7"/>
      <c r="I48" s="7"/>
      <c r="J48" s="7"/>
      <c r="K48" s="7"/>
      <c r="L48" s="9"/>
      <c r="M48" s="10"/>
      <c r="N48" s="7"/>
      <c r="O48" s="10"/>
      <c r="P48" s="7"/>
      <c r="Q48" s="10"/>
      <c r="R48" s="7"/>
      <c r="S48" s="10"/>
      <c r="T48" s="7"/>
      <c r="U48" s="10"/>
      <c r="V48" s="7"/>
      <c r="W48" s="10"/>
      <c r="X48" s="7"/>
      <c r="Y48" s="10"/>
      <c r="Z48" s="7"/>
      <c r="AA48" s="10"/>
      <c r="AB48" s="7"/>
      <c r="AC48" s="10"/>
      <c r="AD48" s="7"/>
    </row>
    <row r="49" spans="1:30" ht="29.4" customHeight="1" x14ac:dyDescent="0.25">
      <c r="A49" s="7"/>
      <c r="B49" s="7"/>
      <c r="C49" s="74" t="s">
        <v>779</v>
      </c>
      <c r="D49" s="74"/>
      <c r="E49" s="74"/>
      <c r="F49" s="74"/>
      <c r="G49" s="74"/>
      <c r="H49" s="74"/>
      <c r="I49" s="74"/>
      <c r="J49" s="74"/>
      <c r="K49" s="74"/>
      <c r="L49" s="9" t="s">
        <v>300</v>
      </c>
      <c r="M49" s="29">
        <v>184.6</v>
      </c>
      <c r="N49" s="51">
        <v>24.2</v>
      </c>
      <c r="O49" s="29">
        <v>144.1</v>
      </c>
      <c r="P49" s="51">
        <v>20.9</v>
      </c>
      <c r="Q49" s="29">
        <v>109.1</v>
      </c>
      <c r="R49" s="51">
        <v>14.7</v>
      </c>
      <c r="S49" s="32">
        <v>36.200000000000003</v>
      </c>
      <c r="T49" s="53">
        <v>7.1</v>
      </c>
      <c r="U49" s="32">
        <v>44.3</v>
      </c>
      <c r="V49" s="53">
        <v>6.1</v>
      </c>
      <c r="W49" s="32">
        <v>15.9</v>
      </c>
      <c r="X49" s="53">
        <v>3</v>
      </c>
      <c r="Y49" s="31">
        <v>8.4</v>
      </c>
      <c r="Z49" s="53">
        <v>2</v>
      </c>
      <c r="AA49" s="31">
        <v>2.4</v>
      </c>
      <c r="AB49" s="53">
        <v>0.7</v>
      </c>
      <c r="AC49" s="29">
        <v>546.70000000000005</v>
      </c>
      <c r="AD49" s="51">
        <v>35.1</v>
      </c>
    </row>
    <row r="50" spans="1:30" ht="16.5" customHeight="1" x14ac:dyDescent="0.25">
      <c r="A50" s="7"/>
      <c r="B50" s="7"/>
      <c r="C50" s="7" t="s">
        <v>780</v>
      </c>
      <c r="D50" s="7"/>
      <c r="E50" s="7"/>
      <c r="F50" s="7"/>
      <c r="G50" s="7"/>
      <c r="H50" s="7"/>
      <c r="I50" s="7"/>
      <c r="J50" s="7"/>
      <c r="K50" s="7"/>
      <c r="L50" s="9" t="s">
        <v>300</v>
      </c>
      <c r="M50" s="29">
        <v>503.1</v>
      </c>
      <c r="N50" s="51">
        <v>30.4</v>
      </c>
      <c r="O50" s="29">
        <v>436.7</v>
      </c>
      <c r="P50" s="51">
        <v>29.8</v>
      </c>
      <c r="Q50" s="29">
        <v>330.3</v>
      </c>
      <c r="R50" s="51">
        <v>24.9</v>
      </c>
      <c r="S50" s="29">
        <v>162.6</v>
      </c>
      <c r="T50" s="51">
        <v>15.7</v>
      </c>
      <c r="U50" s="29">
        <v>142.1</v>
      </c>
      <c r="V50" s="51">
        <v>10.7</v>
      </c>
      <c r="W50" s="32">
        <v>48.9</v>
      </c>
      <c r="X50" s="53">
        <v>5.9</v>
      </c>
      <c r="Y50" s="32">
        <v>26</v>
      </c>
      <c r="Z50" s="53">
        <v>3.1</v>
      </c>
      <c r="AA50" s="31">
        <v>7.2</v>
      </c>
      <c r="AB50" s="53">
        <v>1.4</v>
      </c>
      <c r="AC50" s="41">
        <v>1658.2</v>
      </c>
      <c r="AD50" s="51">
        <v>49.5</v>
      </c>
    </row>
    <row r="51" spans="1:30" ht="16.5" customHeight="1" x14ac:dyDescent="0.25">
      <c r="A51" s="7"/>
      <c r="B51" s="7"/>
      <c r="C51" s="7" t="s">
        <v>781</v>
      </c>
      <c r="D51" s="7"/>
      <c r="E51" s="7"/>
      <c r="F51" s="7"/>
      <c r="G51" s="7"/>
      <c r="H51" s="7"/>
      <c r="I51" s="7"/>
      <c r="J51" s="7"/>
      <c r="K51" s="7"/>
      <c r="L51" s="9" t="s">
        <v>300</v>
      </c>
      <c r="M51" s="29">
        <v>687.3</v>
      </c>
      <c r="N51" s="51">
        <v>43.8</v>
      </c>
      <c r="O51" s="29">
        <v>583.29999999999995</v>
      </c>
      <c r="P51" s="51">
        <v>38.299999999999997</v>
      </c>
      <c r="Q51" s="29">
        <v>438.6</v>
      </c>
      <c r="R51" s="51">
        <v>29.4</v>
      </c>
      <c r="S51" s="29">
        <v>198.2</v>
      </c>
      <c r="T51" s="51">
        <v>18</v>
      </c>
      <c r="U51" s="29">
        <v>185.3</v>
      </c>
      <c r="V51" s="51">
        <v>12.4</v>
      </c>
      <c r="W51" s="32">
        <v>65.7</v>
      </c>
      <c r="X51" s="53">
        <v>7.1</v>
      </c>
      <c r="Y51" s="32">
        <v>34.299999999999997</v>
      </c>
      <c r="Z51" s="53">
        <v>4</v>
      </c>
      <c r="AA51" s="31">
        <v>9.9</v>
      </c>
      <c r="AB51" s="53">
        <v>1.6</v>
      </c>
      <c r="AC51" s="41">
        <v>2204</v>
      </c>
      <c r="AD51" s="51">
        <v>67.2</v>
      </c>
    </row>
    <row r="52" spans="1:30" ht="16.5" customHeight="1" x14ac:dyDescent="0.25">
      <c r="A52" s="7"/>
      <c r="B52" s="7"/>
      <c r="C52" s="7" t="s">
        <v>769</v>
      </c>
      <c r="D52" s="7"/>
      <c r="E52" s="7"/>
      <c r="F52" s="7"/>
      <c r="G52" s="7"/>
      <c r="H52" s="7"/>
      <c r="I52" s="7"/>
      <c r="J52" s="7"/>
      <c r="K52" s="7"/>
      <c r="L52" s="9" t="s">
        <v>300</v>
      </c>
      <c r="M52" s="41">
        <v>4247</v>
      </c>
      <c r="N52" s="51">
        <v>43.8</v>
      </c>
      <c r="O52" s="41">
        <v>3281.6</v>
      </c>
      <c r="P52" s="51">
        <v>38.299999999999997</v>
      </c>
      <c r="Q52" s="41">
        <v>2652.3</v>
      </c>
      <c r="R52" s="51">
        <v>29.6</v>
      </c>
      <c r="S52" s="41">
        <v>1438</v>
      </c>
      <c r="T52" s="51">
        <v>18</v>
      </c>
      <c r="U52" s="29">
        <v>905.4</v>
      </c>
      <c r="V52" s="51">
        <v>12.5</v>
      </c>
      <c r="W52" s="29">
        <v>261.39999999999998</v>
      </c>
      <c r="X52" s="53">
        <v>7.1</v>
      </c>
      <c r="Y52" s="29">
        <v>228.9</v>
      </c>
      <c r="Z52" s="53">
        <v>4</v>
      </c>
      <c r="AA52" s="29">
        <v>100.3</v>
      </c>
      <c r="AB52" s="53">
        <v>1.7</v>
      </c>
      <c r="AC52" s="42">
        <v>13117.9</v>
      </c>
      <c r="AD52" s="51">
        <v>67.599999999999994</v>
      </c>
    </row>
    <row r="53" spans="1:30" ht="16.5" customHeight="1" x14ac:dyDescent="0.25">
      <c r="A53" s="7"/>
      <c r="B53" s="7"/>
      <c r="C53" s="7" t="s">
        <v>453</v>
      </c>
      <c r="D53" s="7"/>
      <c r="E53" s="7"/>
      <c r="F53" s="7"/>
      <c r="G53" s="7"/>
      <c r="H53" s="7"/>
      <c r="I53" s="7"/>
      <c r="J53" s="7"/>
      <c r="K53" s="7"/>
      <c r="L53" s="9" t="s">
        <v>300</v>
      </c>
      <c r="M53" s="41">
        <v>4937.6000000000004</v>
      </c>
      <c r="N53" s="53">
        <v>2.7</v>
      </c>
      <c r="O53" s="41">
        <v>3867.5</v>
      </c>
      <c r="P53" s="53">
        <v>2.2000000000000002</v>
      </c>
      <c r="Q53" s="41">
        <v>3091.7</v>
      </c>
      <c r="R53" s="53">
        <v>1.8</v>
      </c>
      <c r="S53" s="41">
        <v>1635</v>
      </c>
      <c r="T53" s="53">
        <v>1.2</v>
      </c>
      <c r="U53" s="41">
        <v>1091.3</v>
      </c>
      <c r="V53" s="53">
        <v>1.1000000000000001</v>
      </c>
      <c r="W53" s="29">
        <v>327.10000000000002</v>
      </c>
      <c r="X53" s="53">
        <v>0.6</v>
      </c>
      <c r="Y53" s="29">
        <v>263.2</v>
      </c>
      <c r="Z53" s="53">
        <v>0.4</v>
      </c>
      <c r="AA53" s="29">
        <v>110</v>
      </c>
      <c r="AB53" s="53">
        <v>0.5</v>
      </c>
      <c r="AC53" s="42">
        <v>15322.8</v>
      </c>
      <c r="AD53" s="53">
        <v>2.9</v>
      </c>
    </row>
    <row r="54" spans="1:30" ht="16.5" customHeight="1" x14ac:dyDescent="0.25">
      <c r="A54" s="7"/>
      <c r="B54" s="7" t="s">
        <v>771</v>
      </c>
      <c r="C54" s="7"/>
      <c r="D54" s="7"/>
      <c r="E54" s="7"/>
      <c r="F54" s="7"/>
      <c r="G54" s="7"/>
      <c r="H54" s="7"/>
      <c r="I54" s="7"/>
      <c r="J54" s="7"/>
      <c r="K54" s="7"/>
      <c r="L54" s="9"/>
      <c r="M54" s="10"/>
      <c r="N54" s="7"/>
      <c r="O54" s="10"/>
      <c r="P54" s="7"/>
      <c r="Q54" s="10"/>
      <c r="R54" s="7"/>
      <c r="S54" s="10"/>
      <c r="T54" s="7"/>
      <c r="U54" s="10"/>
      <c r="V54" s="7"/>
      <c r="W54" s="10"/>
      <c r="X54" s="7"/>
      <c r="Y54" s="10"/>
      <c r="Z54" s="7"/>
      <c r="AA54" s="10"/>
      <c r="AB54" s="7"/>
      <c r="AC54" s="10"/>
      <c r="AD54" s="7"/>
    </row>
    <row r="55" spans="1:30" ht="29.4" customHeight="1" x14ac:dyDescent="0.25">
      <c r="A55" s="7"/>
      <c r="B55" s="7"/>
      <c r="C55" s="74" t="s">
        <v>779</v>
      </c>
      <c r="D55" s="74"/>
      <c r="E55" s="74"/>
      <c r="F55" s="74"/>
      <c r="G55" s="74"/>
      <c r="H55" s="74"/>
      <c r="I55" s="74"/>
      <c r="J55" s="74"/>
      <c r="K55" s="74"/>
      <c r="L55" s="9" t="s">
        <v>216</v>
      </c>
      <c r="M55" s="32">
        <v>28</v>
      </c>
      <c r="N55" s="53">
        <v>4.8</v>
      </c>
      <c r="O55" s="32">
        <v>29</v>
      </c>
      <c r="P55" s="53">
        <v>4.7</v>
      </c>
      <c r="Q55" s="32">
        <v>32.799999999999997</v>
      </c>
      <c r="R55" s="53">
        <v>6.9</v>
      </c>
      <c r="S55" s="32">
        <v>29.6</v>
      </c>
      <c r="T55" s="53">
        <v>9.6999999999999993</v>
      </c>
      <c r="U55" s="32">
        <v>29</v>
      </c>
      <c r="V55" s="53">
        <v>5.2</v>
      </c>
      <c r="W55" s="32">
        <v>22.3</v>
      </c>
      <c r="X55" s="53">
        <v>7.2</v>
      </c>
      <c r="Y55" s="32">
        <v>45</v>
      </c>
      <c r="Z55" s="51">
        <v>11.7</v>
      </c>
      <c r="AA55" s="32">
        <v>48</v>
      </c>
      <c r="AB55" s="51">
        <v>11.9</v>
      </c>
      <c r="AC55" s="32">
        <v>29.7</v>
      </c>
      <c r="AD55" s="53">
        <v>2.6</v>
      </c>
    </row>
    <row r="56" spans="1:30" ht="16.5" customHeight="1" x14ac:dyDescent="0.25">
      <c r="A56" s="7"/>
      <c r="B56" s="7"/>
      <c r="C56" s="7" t="s">
        <v>780</v>
      </c>
      <c r="D56" s="7"/>
      <c r="E56" s="7"/>
      <c r="F56" s="7"/>
      <c r="G56" s="7"/>
      <c r="H56" s="7"/>
      <c r="I56" s="7"/>
      <c r="J56" s="7"/>
      <c r="K56" s="7"/>
      <c r="L56" s="9" t="s">
        <v>216</v>
      </c>
      <c r="M56" s="32">
        <v>59</v>
      </c>
      <c r="N56" s="53">
        <v>2.2999999999999998</v>
      </c>
      <c r="O56" s="32">
        <v>61.9</v>
      </c>
      <c r="P56" s="53">
        <v>2.8</v>
      </c>
      <c r="Q56" s="32">
        <v>59.9</v>
      </c>
      <c r="R56" s="53">
        <v>2.7</v>
      </c>
      <c r="S56" s="32">
        <v>63</v>
      </c>
      <c r="T56" s="53">
        <v>5.2</v>
      </c>
      <c r="U56" s="32">
        <v>59.6</v>
      </c>
      <c r="V56" s="53">
        <v>2</v>
      </c>
      <c r="W56" s="32">
        <v>53.7</v>
      </c>
      <c r="X56" s="53">
        <v>2.4</v>
      </c>
      <c r="Y56" s="32">
        <v>67.900000000000006</v>
      </c>
      <c r="Z56" s="53">
        <v>6</v>
      </c>
      <c r="AA56" s="32">
        <v>67.2</v>
      </c>
      <c r="AB56" s="53">
        <v>8.6999999999999993</v>
      </c>
      <c r="AC56" s="32">
        <v>60.4</v>
      </c>
      <c r="AD56" s="53">
        <v>1.5</v>
      </c>
    </row>
    <row r="57" spans="1:30" ht="16.5" customHeight="1" x14ac:dyDescent="0.25">
      <c r="A57" s="7"/>
      <c r="B57" s="7"/>
      <c r="C57" s="7" t="s">
        <v>781</v>
      </c>
      <c r="D57" s="7"/>
      <c r="E57" s="7"/>
      <c r="F57" s="7"/>
      <c r="G57" s="7"/>
      <c r="H57" s="7"/>
      <c r="I57" s="7"/>
      <c r="J57" s="7"/>
      <c r="K57" s="7"/>
      <c r="L57" s="9" t="s">
        <v>216</v>
      </c>
      <c r="M57" s="32">
        <v>50.6</v>
      </c>
      <c r="N57" s="53">
        <v>1.7</v>
      </c>
      <c r="O57" s="32">
        <v>53.9</v>
      </c>
      <c r="P57" s="53">
        <v>2.7</v>
      </c>
      <c r="Q57" s="32">
        <v>54</v>
      </c>
      <c r="R57" s="53">
        <v>2.8</v>
      </c>
      <c r="S57" s="32">
        <v>56.5</v>
      </c>
      <c r="T57" s="53">
        <v>5.0999999999999996</v>
      </c>
      <c r="U57" s="32">
        <v>52.6</v>
      </c>
      <c r="V57" s="53">
        <v>1.9</v>
      </c>
      <c r="W57" s="32">
        <v>45.8</v>
      </c>
      <c r="X57" s="53">
        <v>3.1</v>
      </c>
      <c r="Y57" s="32">
        <v>63</v>
      </c>
      <c r="Z57" s="53">
        <v>5.3</v>
      </c>
      <c r="AA57" s="32">
        <v>58.6</v>
      </c>
      <c r="AB57" s="53">
        <v>7</v>
      </c>
      <c r="AC57" s="32">
        <v>52.8</v>
      </c>
      <c r="AD57" s="53">
        <v>1.3</v>
      </c>
    </row>
    <row r="58" spans="1:30" ht="16.5" customHeight="1" x14ac:dyDescent="0.25">
      <c r="A58" s="7"/>
      <c r="B58" s="7"/>
      <c r="C58" s="7" t="s">
        <v>769</v>
      </c>
      <c r="D58" s="7"/>
      <c r="E58" s="7"/>
      <c r="F58" s="7"/>
      <c r="G58" s="7"/>
      <c r="H58" s="7"/>
      <c r="I58" s="7"/>
      <c r="J58" s="7"/>
      <c r="K58" s="7"/>
      <c r="L58" s="9" t="s">
        <v>216</v>
      </c>
      <c r="M58" s="32">
        <v>80.5</v>
      </c>
      <c r="N58" s="53">
        <v>0.8</v>
      </c>
      <c r="O58" s="32">
        <v>82.2</v>
      </c>
      <c r="P58" s="53">
        <v>0.8</v>
      </c>
      <c r="Q58" s="32">
        <v>84.2</v>
      </c>
      <c r="R58" s="53">
        <v>0.9</v>
      </c>
      <c r="S58" s="32">
        <v>85</v>
      </c>
      <c r="T58" s="53">
        <v>1.4</v>
      </c>
      <c r="U58" s="32">
        <v>83.2</v>
      </c>
      <c r="V58" s="53">
        <v>1.2</v>
      </c>
      <c r="W58" s="32">
        <v>81.3</v>
      </c>
      <c r="X58" s="53">
        <v>2.7</v>
      </c>
      <c r="Y58" s="32">
        <v>86.7</v>
      </c>
      <c r="Z58" s="53">
        <v>1.2</v>
      </c>
      <c r="AA58" s="32">
        <v>88.3</v>
      </c>
      <c r="AB58" s="53">
        <v>1.8</v>
      </c>
      <c r="AC58" s="32">
        <v>82.5</v>
      </c>
      <c r="AD58" s="53">
        <v>0.3</v>
      </c>
    </row>
    <row r="59" spans="1:30" ht="16.5" customHeight="1" x14ac:dyDescent="0.25">
      <c r="A59" s="7"/>
      <c r="B59" s="7"/>
      <c r="C59" s="7" t="s">
        <v>453</v>
      </c>
      <c r="D59" s="7"/>
      <c r="E59" s="7"/>
      <c r="F59" s="7"/>
      <c r="G59" s="7"/>
      <c r="H59" s="7"/>
      <c r="I59" s="7"/>
      <c r="J59" s="7"/>
      <c r="K59" s="7"/>
      <c r="L59" s="9" t="s">
        <v>216</v>
      </c>
      <c r="M59" s="32">
        <v>76.3</v>
      </c>
      <c r="N59" s="53">
        <v>1</v>
      </c>
      <c r="O59" s="32">
        <v>77.8</v>
      </c>
      <c r="P59" s="53">
        <v>1</v>
      </c>
      <c r="Q59" s="32">
        <v>79.900000000000006</v>
      </c>
      <c r="R59" s="53">
        <v>1.1000000000000001</v>
      </c>
      <c r="S59" s="32">
        <v>81.7</v>
      </c>
      <c r="T59" s="53">
        <v>1.4</v>
      </c>
      <c r="U59" s="32">
        <v>77.900000000000006</v>
      </c>
      <c r="V59" s="53">
        <v>1.3</v>
      </c>
      <c r="W59" s="32">
        <v>73.900000000000006</v>
      </c>
      <c r="X59" s="53">
        <v>2.7</v>
      </c>
      <c r="Y59" s="32">
        <v>83.5</v>
      </c>
      <c r="Z59" s="53">
        <v>1.5</v>
      </c>
      <c r="AA59" s="32">
        <v>86</v>
      </c>
      <c r="AB59" s="53">
        <v>1.8</v>
      </c>
      <c r="AC59" s="32">
        <v>78.2</v>
      </c>
      <c r="AD59" s="53">
        <v>0.4</v>
      </c>
    </row>
    <row r="60" spans="1:30" ht="16.5" customHeight="1" x14ac:dyDescent="0.25">
      <c r="A60" s="7" t="s">
        <v>455</v>
      </c>
      <c r="B60" s="7"/>
      <c r="C60" s="7"/>
      <c r="D60" s="7"/>
      <c r="E60" s="7"/>
      <c r="F60" s="7"/>
      <c r="G60" s="7"/>
      <c r="H60" s="7"/>
      <c r="I60" s="7"/>
      <c r="J60" s="7"/>
      <c r="K60" s="7"/>
      <c r="L60" s="9"/>
      <c r="M60" s="10"/>
      <c r="N60" s="7"/>
      <c r="O60" s="10"/>
      <c r="P60" s="7"/>
      <c r="Q60" s="10"/>
      <c r="R60" s="7"/>
      <c r="S60" s="10"/>
      <c r="T60" s="7"/>
      <c r="U60" s="10"/>
      <c r="V60" s="7"/>
      <c r="W60" s="10"/>
      <c r="X60" s="7"/>
      <c r="Y60" s="10"/>
      <c r="Z60" s="7"/>
      <c r="AA60" s="10"/>
      <c r="AB60" s="7"/>
      <c r="AC60" s="10"/>
      <c r="AD60" s="7"/>
    </row>
    <row r="61" spans="1:30" ht="16.5" customHeight="1" x14ac:dyDescent="0.25">
      <c r="A61" s="7"/>
      <c r="B61" s="7" t="s">
        <v>764</v>
      </c>
      <c r="C61" s="7"/>
      <c r="D61" s="7"/>
      <c r="E61" s="7"/>
      <c r="F61" s="7"/>
      <c r="G61" s="7"/>
      <c r="H61" s="7"/>
      <c r="I61" s="7"/>
      <c r="J61" s="7"/>
      <c r="K61" s="7"/>
      <c r="L61" s="9"/>
      <c r="M61" s="10"/>
      <c r="N61" s="7"/>
      <c r="O61" s="10"/>
      <c r="P61" s="7"/>
      <c r="Q61" s="10"/>
      <c r="R61" s="7"/>
      <c r="S61" s="10"/>
      <c r="T61" s="7"/>
      <c r="U61" s="10"/>
      <c r="V61" s="7"/>
      <c r="W61" s="10"/>
      <c r="X61" s="7"/>
      <c r="Y61" s="10"/>
      <c r="Z61" s="7"/>
      <c r="AA61" s="10"/>
      <c r="AB61" s="7"/>
      <c r="AC61" s="10"/>
      <c r="AD61" s="7"/>
    </row>
    <row r="62" spans="1:30" ht="29.4" customHeight="1" x14ac:dyDescent="0.25">
      <c r="A62" s="7"/>
      <c r="B62" s="7"/>
      <c r="C62" s="74" t="s">
        <v>779</v>
      </c>
      <c r="D62" s="74"/>
      <c r="E62" s="74"/>
      <c r="F62" s="74"/>
      <c r="G62" s="74"/>
      <c r="H62" s="74"/>
      <c r="I62" s="74"/>
      <c r="J62" s="74"/>
      <c r="K62" s="74"/>
      <c r="L62" s="9" t="s">
        <v>300</v>
      </c>
      <c r="M62" s="32">
        <v>48.3</v>
      </c>
      <c r="N62" s="51">
        <v>10.199999999999999</v>
      </c>
      <c r="O62" s="32">
        <v>42.5</v>
      </c>
      <c r="P62" s="53">
        <v>7.9</v>
      </c>
      <c r="Q62" s="32">
        <v>29.1</v>
      </c>
      <c r="R62" s="53">
        <v>7.6</v>
      </c>
      <c r="S62" s="32">
        <v>16.3</v>
      </c>
      <c r="T62" s="53">
        <v>3.7</v>
      </c>
      <c r="U62" s="32">
        <v>12.1</v>
      </c>
      <c r="V62" s="53">
        <v>3.2</v>
      </c>
      <c r="W62" s="31">
        <v>3.9</v>
      </c>
      <c r="X62" s="53">
        <v>1.4</v>
      </c>
      <c r="Y62" s="31">
        <v>3.1</v>
      </c>
      <c r="Z62" s="53">
        <v>1.3</v>
      </c>
      <c r="AA62" s="31">
        <v>2.1</v>
      </c>
      <c r="AB62" s="53">
        <v>1</v>
      </c>
      <c r="AC62" s="29">
        <v>157.4</v>
      </c>
      <c r="AD62" s="51">
        <v>17.600000000000001</v>
      </c>
    </row>
    <row r="63" spans="1:30" ht="16.5" customHeight="1" x14ac:dyDescent="0.25">
      <c r="A63" s="7"/>
      <c r="B63" s="7"/>
      <c r="C63" s="7" t="s">
        <v>780</v>
      </c>
      <c r="D63" s="7"/>
      <c r="E63" s="7"/>
      <c r="F63" s="7"/>
      <c r="G63" s="7"/>
      <c r="H63" s="7"/>
      <c r="I63" s="7"/>
      <c r="J63" s="7"/>
      <c r="K63" s="7"/>
      <c r="L63" s="9" t="s">
        <v>300</v>
      </c>
      <c r="M63" s="29">
        <v>325.3</v>
      </c>
      <c r="N63" s="51">
        <v>22.3</v>
      </c>
      <c r="O63" s="29">
        <v>231.8</v>
      </c>
      <c r="P63" s="51">
        <v>20.2</v>
      </c>
      <c r="Q63" s="29">
        <v>200.7</v>
      </c>
      <c r="R63" s="51">
        <v>17.399999999999999</v>
      </c>
      <c r="S63" s="29">
        <v>118.7</v>
      </c>
      <c r="T63" s="51">
        <v>14</v>
      </c>
      <c r="U63" s="32">
        <v>85.7</v>
      </c>
      <c r="V63" s="53">
        <v>9.9</v>
      </c>
      <c r="W63" s="32">
        <v>27.3</v>
      </c>
      <c r="X63" s="53">
        <v>3.6</v>
      </c>
      <c r="Y63" s="32">
        <v>20.9</v>
      </c>
      <c r="Z63" s="53">
        <v>3.7</v>
      </c>
      <c r="AA63" s="32">
        <v>10.5</v>
      </c>
      <c r="AB63" s="53">
        <v>2</v>
      </c>
      <c r="AC63" s="41">
        <v>1021.1</v>
      </c>
      <c r="AD63" s="51">
        <v>40.1</v>
      </c>
    </row>
    <row r="64" spans="1:30" ht="16.5" customHeight="1" x14ac:dyDescent="0.25">
      <c r="A64" s="7"/>
      <c r="B64" s="7"/>
      <c r="C64" s="7" t="s">
        <v>781</v>
      </c>
      <c r="D64" s="7"/>
      <c r="E64" s="7"/>
      <c r="F64" s="7"/>
      <c r="G64" s="7"/>
      <c r="H64" s="7"/>
      <c r="I64" s="7"/>
      <c r="J64" s="7"/>
      <c r="K64" s="7"/>
      <c r="L64" s="9" t="s">
        <v>300</v>
      </c>
      <c r="M64" s="29">
        <v>373.6</v>
      </c>
      <c r="N64" s="51">
        <v>25.8</v>
      </c>
      <c r="O64" s="29">
        <v>274.39999999999998</v>
      </c>
      <c r="P64" s="51">
        <v>21.8</v>
      </c>
      <c r="Q64" s="29">
        <v>229.8</v>
      </c>
      <c r="R64" s="51">
        <v>19.2</v>
      </c>
      <c r="S64" s="29">
        <v>135</v>
      </c>
      <c r="T64" s="51">
        <v>14.9</v>
      </c>
      <c r="U64" s="32">
        <v>97.8</v>
      </c>
      <c r="V64" s="51">
        <v>10.5</v>
      </c>
      <c r="W64" s="32">
        <v>31.2</v>
      </c>
      <c r="X64" s="53">
        <v>3.9</v>
      </c>
      <c r="Y64" s="32">
        <v>24</v>
      </c>
      <c r="Z64" s="53">
        <v>4.3</v>
      </c>
      <c r="AA64" s="32">
        <v>12.6</v>
      </c>
      <c r="AB64" s="53">
        <v>2.2999999999999998</v>
      </c>
      <c r="AC64" s="41">
        <v>1178.5</v>
      </c>
      <c r="AD64" s="51">
        <v>43.3</v>
      </c>
    </row>
    <row r="65" spans="1:30" ht="16.5" customHeight="1" x14ac:dyDescent="0.25">
      <c r="A65" s="7"/>
      <c r="B65" s="7"/>
      <c r="C65" s="7" t="s">
        <v>769</v>
      </c>
      <c r="D65" s="7"/>
      <c r="E65" s="7"/>
      <c r="F65" s="7"/>
      <c r="G65" s="7"/>
      <c r="H65" s="7"/>
      <c r="I65" s="7"/>
      <c r="J65" s="7"/>
      <c r="K65" s="7"/>
      <c r="L65" s="9" t="s">
        <v>300</v>
      </c>
      <c r="M65" s="41">
        <v>3331.6</v>
      </c>
      <c r="N65" s="51">
        <v>47</v>
      </c>
      <c r="O65" s="41">
        <v>2619.1</v>
      </c>
      <c r="P65" s="51">
        <v>46.8</v>
      </c>
      <c r="Q65" s="41">
        <v>2118.6999999999998</v>
      </c>
      <c r="R65" s="51">
        <v>26.3</v>
      </c>
      <c r="S65" s="41">
        <v>1082.2</v>
      </c>
      <c r="T65" s="51">
        <v>18.8</v>
      </c>
      <c r="U65" s="29">
        <v>745.2</v>
      </c>
      <c r="V65" s="51">
        <v>15.9</v>
      </c>
      <c r="W65" s="29">
        <v>212.9</v>
      </c>
      <c r="X65" s="53">
        <v>6.2</v>
      </c>
      <c r="Y65" s="29">
        <v>188.6</v>
      </c>
      <c r="Z65" s="53">
        <v>5.3</v>
      </c>
      <c r="AA65" s="32">
        <v>93.6</v>
      </c>
      <c r="AB65" s="53">
        <v>3.8</v>
      </c>
      <c r="AC65" s="42">
        <v>10392</v>
      </c>
      <c r="AD65" s="51">
        <v>80.5</v>
      </c>
    </row>
    <row r="66" spans="1:30" ht="16.5" customHeight="1" x14ac:dyDescent="0.25">
      <c r="A66" s="7"/>
      <c r="B66" s="7"/>
      <c r="C66" s="7" t="s">
        <v>453</v>
      </c>
      <c r="D66" s="7"/>
      <c r="E66" s="7"/>
      <c r="F66" s="7"/>
      <c r="G66" s="7"/>
      <c r="H66" s="7"/>
      <c r="I66" s="7"/>
      <c r="J66" s="7"/>
      <c r="K66" s="7"/>
      <c r="L66" s="9" t="s">
        <v>300</v>
      </c>
      <c r="M66" s="41">
        <v>3705.2</v>
      </c>
      <c r="N66" s="51">
        <v>44.3</v>
      </c>
      <c r="O66" s="41">
        <v>2893.5</v>
      </c>
      <c r="P66" s="51">
        <v>44.6</v>
      </c>
      <c r="Q66" s="41">
        <v>2348.5</v>
      </c>
      <c r="R66" s="51">
        <v>29.5</v>
      </c>
      <c r="S66" s="41">
        <v>1217.2</v>
      </c>
      <c r="T66" s="51">
        <v>17</v>
      </c>
      <c r="U66" s="29">
        <v>843</v>
      </c>
      <c r="V66" s="51">
        <v>14.6</v>
      </c>
      <c r="W66" s="29">
        <v>244.1</v>
      </c>
      <c r="X66" s="53">
        <v>6.1</v>
      </c>
      <c r="Y66" s="29">
        <v>212.6</v>
      </c>
      <c r="Z66" s="53">
        <v>4.4000000000000004</v>
      </c>
      <c r="AA66" s="29">
        <v>106.3</v>
      </c>
      <c r="AB66" s="53">
        <v>3.6</v>
      </c>
      <c r="AC66" s="42">
        <v>11570.4</v>
      </c>
      <c r="AD66" s="51">
        <v>80.3</v>
      </c>
    </row>
    <row r="67" spans="1:30" ht="16.5" customHeight="1" x14ac:dyDescent="0.25">
      <c r="A67" s="7"/>
      <c r="B67" s="7" t="s">
        <v>782</v>
      </c>
      <c r="C67" s="7"/>
      <c r="D67" s="7"/>
      <c r="E67" s="7"/>
      <c r="F67" s="7"/>
      <c r="G67" s="7"/>
      <c r="H67" s="7"/>
      <c r="I67" s="7"/>
      <c r="J67" s="7"/>
      <c r="K67" s="7"/>
      <c r="L67" s="9"/>
      <c r="M67" s="10"/>
      <c r="N67" s="7"/>
      <c r="O67" s="10"/>
      <c r="P67" s="7"/>
      <c r="Q67" s="10"/>
      <c r="R67" s="7"/>
      <c r="S67" s="10"/>
      <c r="T67" s="7"/>
      <c r="U67" s="10"/>
      <c r="V67" s="7"/>
      <c r="W67" s="10"/>
      <c r="X67" s="7"/>
      <c r="Y67" s="10"/>
      <c r="Z67" s="7"/>
      <c r="AA67" s="10"/>
      <c r="AB67" s="7"/>
      <c r="AC67" s="10"/>
      <c r="AD67" s="7"/>
    </row>
    <row r="68" spans="1:30" ht="29.4" customHeight="1" x14ac:dyDescent="0.25">
      <c r="A68" s="7"/>
      <c r="B68" s="7"/>
      <c r="C68" s="74" t="s">
        <v>779</v>
      </c>
      <c r="D68" s="74"/>
      <c r="E68" s="74"/>
      <c r="F68" s="74"/>
      <c r="G68" s="74"/>
      <c r="H68" s="74"/>
      <c r="I68" s="74"/>
      <c r="J68" s="74"/>
      <c r="K68" s="74"/>
      <c r="L68" s="9" t="s">
        <v>300</v>
      </c>
      <c r="M68" s="29">
        <v>157.9</v>
      </c>
      <c r="N68" s="51">
        <v>17.7</v>
      </c>
      <c r="O68" s="29">
        <v>131.1</v>
      </c>
      <c r="P68" s="51">
        <v>13.6</v>
      </c>
      <c r="Q68" s="29">
        <v>106.4</v>
      </c>
      <c r="R68" s="51">
        <v>13</v>
      </c>
      <c r="S68" s="32">
        <v>41.6</v>
      </c>
      <c r="T68" s="53">
        <v>5.4</v>
      </c>
      <c r="U68" s="32">
        <v>40.4</v>
      </c>
      <c r="V68" s="53">
        <v>5.8</v>
      </c>
      <c r="W68" s="32">
        <v>15.4</v>
      </c>
      <c r="X68" s="53">
        <v>3.1</v>
      </c>
      <c r="Y68" s="31">
        <v>6</v>
      </c>
      <c r="Z68" s="53">
        <v>1.7</v>
      </c>
      <c r="AA68" s="31">
        <v>4.5999999999999996</v>
      </c>
      <c r="AB68" s="53">
        <v>1.7</v>
      </c>
      <c r="AC68" s="29">
        <v>503.4</v>
      </c>
      <c r="AD68" s="51">
        <v>27.9</v>
      </c>
    </row>
    <row r="69" spans="1:30" ht="16.5" customHeight="1" x14ac:dyDescent="0.25">
      <c r="A69" s="7"/>
      <c r="B69" s="7"/>
      <c r="C69" s="7" t="s">
        <v>780</v>
      </c>
      <c r="D69" s="7"/>
      <c r="E69" s="7"/>
      <c r="F69" s="7"/>
      <c r="G69" s="7"/>
      <c r="H69" s="7"/>
      <c r="I69" s="7"/>
      <c r="J69" s="7"/>
      <c r="K69" s="7"/>
      <c r="L69" s="9" t="s">
        <v>300</v>
      </c>
      <c r="M69" s="29">
        <v>541.29999999999995</v>
      </c>
      <c r="N69" s="51">
        <v>33.9</v>
      </c>
      <c r="O69" s="29">
        <v>392.6</v>
      </c>
      <c r="P69" s="51">
        <v>26.2</v>
      </c>
      <c r="Q69" s="29">
        <v>331.8</v>
      </c>
      <c r="R69" s="51">
        <v>19.100000000000001</v>
      </c>
      <c r="S69" s="29">
        <v>174.9</v>
      </c>
      <c r="T69" s="51">
        <v>16.100000000000001</v>
      </c>
      <c r="U69" s="29">
        <v>139.19999999999999</v>
      </c>
      <c r="V69" s="51">
        <v>13</v>
      </c>
      <c r="W69" s="32">
        <v>45.7</v>
      </c>
      <c r="X69" s="53">
        <v>4.2</v>
      </c>
      <c r="Y69" s="32">
        <v>27.6</v>
      </c>
      <c r="Z69" s="53">
        <v>3.8</v>
      </c>
      <c r="AA69" s="32">
        <v>14.8</v>
      </c>
      <c r="AB69" s="53">
        <v>2.2000000000000002</v>
      </c>
      <c r="AC69" s="41">
        <v>1667.8</v>
      </c>
      <c r="AD69" s="51">
        <v>55.9</v>
      </c>
    </row>
    <row r="70" spans="1:30" ht="16.5" customHeight="1" x14ac:dyDescent="0.25">
      <c r="A70" s="7"/>
      <c r="B70" s="7"/>
      <c r="C70" s="7" t="s">
        <v>781</v>
      </c>
      <c r="D70" s="7"/>
      <c r="E70" s="7"/>
      <c r="F70" s="7"/>
      <c r="G70" s="7"/>
      <c r="H70" s="7"/>
      <c r="I70" s="7"/>
      <c r="J70" s="7"/>
      <c r="K70" s="7"/>
      <c r="L70" s="9" t="s">
        <v>300</v>
      </c>
      <c r="M70" s="29">
        <v>699.2</v>
      </c>
      <c r="N70" s="51">
        <v>41.3</v>
      </c>
      <c r="O70" s="29">
        <v>523.70000000000005</v>
      </c>
      <c r="P70" s="51">
        <v>32</v>
      </c>
      <c r="Q70" s="29">
        <v>438.2</v>
      </c>
      <c r="R70" s="51">
        <v>24.3</v>
      </c>
      <c r="S70" s="29">
        <v>216.5</v>
      </c>
      <c r="T70" s="51">
        <v>16.7</v>
      </c>
      <c r="U70" s="29">
        <v>179.6</v>
      </c>
      <c r="V70" s="51">
        <v>12.9</v>
      </c>
      <c r="W70" s="32">
        <v>61.1</v>
      </c>
      <c r="X70" s="53">
        <v>5.8</v>
      </c>
      <c r="Y70" s="32">
        <v>33.6</v>
      </c>
      <c r="Z70" s="53">
        <v>4.8</v>
      </c>
      <c r="AA70" s="32">
        <v>19.3</v>
      </c>
      <c r="AB70" s="53">
        <v>3.2</v>
      </c>
      <c r="AC70" s="41">
        <v>2171.3000000000002</v>
      </c>
      <c r="AD70" s="51">
        <v>66.5</v>
      </c>
    </row>
    <row r="71" spans="1:30" ht="16.5" customHeight="1" x14ac:dyDescent="0.25">
      <c r="A71" s="7"/>
      <c r="B71" s="7"/>
      <c r="C71" s="7" t="s">
        <v>769</v>
      </c>
      <c r="D71" s="7"/>
      <c r="E71" s="7"/>
      <c r="F71" s="7"/>
      <c r="G71" s="7"/>
      <c r="H71" s="7"/>
      <c r="I71" s="7"/>
      <c r="J71" s="7"/>
      <c r="K71" s="7"/>
      <c r="L71" s="9" t="s">
        <v>300</v>
      </c>
      <c r="M71" s="41">
        <v>4087.1</v>
      </c>
      <c r="N71" s="51">
        <v>40.700000000000003</v>
      </c>
      <c r="O71" s="41">
        <v>3171.6</v>
      </c>
      <c r="P71" s="51">
        <v>31.7</v>
      </c>
      <c r="Q71" s="41">
        <v>2517.3000000000002</v>
      </c>
      <c r="R71" s="51">
        <v>24.5</v>
      </c>
      <c r="S71" s="41">
        <v>1288.2</v>
      </c>
      <c r="T71" s="51">
        <v>16.600000000000001</v>
      </c>
      <c r="U71" s="29">
        <v>892.3</v>
      </c>
      <c r="V71" s="51">
        <v>13</v>
      </c>
      <c r="W71" s="29">
        <v>265.5</v>
      </c>
      <c r="X71" s="53">
        <v>5.8</v>
      </c>
      <c r="Y71" s="29">
        <v>217.9</v>
      </c>
      <c r="Z71" s="53">
        <v>4.8</v>
      </c>
      <c r="AA71" s="29">
        <v>107.9</v>
      </c>
      <c r="AB71" s="53">
        <v>3.1</v>
      </c>
      <c r="AC71" s="42">
        <v>12547.9</v>
      </c>
      <c r="AD71" s="51">
        <v>66.2</v>
      </c>
    </row>
    <row r="72" spans="1:30" ht="16.5" customHeight="1" x14ac:dyDescent="0.25">
      <c r="A72" s="7"/>
      <c r="B72" s="7"/>
      <c r="C72" s="7" t="s">
        <v>453</v>
      </c>
      <c r="D72" s="7"/>
      <c r="E72" s="7"/>
      <c r="F72" s="7"/>
      <c r="G72" s="7"/>
      <c r="H72" s="7"/>
      <c r="I72" s="7"/>
      <c r="J72" s="7"/>
      <c r="K72" s="7"/>
      <c r="L72" s="9" t="s">
        <v>300</v>
      </c>
      <c r="M72" s="41">
        <v>4786.3999999999996</v>
      </c>
      <c r="N72" s="53">
        <v>2.8</v>
      </c>
      <c r="O72" s="41">
        <v>3695.3</v>
      </c>
      <c r="P72" s="53">
        <v>1.6</v>
      </c>
      <c r="Q72" s="41">
        <v>2955.5</v>
      </c>
      <c r="R72" s="53">
        <v>1.1000000000000001</v>
      </c>
      <c r="S72" s="41">
        <v>1504.7</v>
      </c>
      <c r="T72" s="53">
        <v>0.4</v>
      </c>
      <c r="U72" s="41">
        <v>1071.9000000000001</v>
      </c>
      <c r="V72" s="53">
        <v>0.6</v>
      </c>
      <c r="W72" s="29">
        <v>326.7</v>
      </c>
      <c r="X72" s="53">
        <v>0.3</v>
      </c>
      <c r="Y72" s="29">
        <v>251.5</v>
      </c>
      <c r="Z72" s="53">
        <v>0.1</v>
      </c>
      <c r="AA72" s="29">
        <v>127.3</v>
      </c>
      <c r="AB72" s="53">
        <v>0.8</v>
      </c>
      <c r="AC72" s="42">
        <v>14719.2</v>
      </c>
      <c r="AD72" s="53">
        <v>3.3</v>
      </c>
    </row>
    <row r="73" spans="1:30" ht="16.5" customHeight="1" x14ac:dyDescent="0.25">
      <c r="A73" s="7"/>
      <c r="B73" s="7" t="s">
        <v>771</v>
      </c>
      <c r="C73" s="7"/>
      <c r="D73" s="7"/>
      <c r="E73" s="7"/>
      <c r="F73" s="7"/>
      <c r="G73" s="7"/>
      <c r="H73" s="7"/>
      <c r="I73" s="7"/>
      <c r="J73" s="7"/>
      <c r="K73" s="7"/>
      <c r="L73" s="9"/>
      <c r="M73" s="10"/>
      <c r="N73" s="7"/>
      <c r="O73" s="10"/>
      <c r="P73" s="7"/>
      <c r="Q73" s="10"/>
      <c r="R73" s="7"/>
      <c r="S73" s="10"/>
      <c r="T73" s="7"/>
      <c r="U73" s="10"/>
      <c r="V73" s="7"/>
      <c r="W73" s="10"/>
      <c r="X73" s="7"/>
      <c r="Y73" s="10"/>
      <c r="Z73" s="7"/>
      <c r="AA73" s="10"/>
      <c r="AB73" s="7"/>
      <c r="AC73" s="10"/>
      <c r="AD73" s="7"/>
    </row>
    <row r="74" spans="1:30" ht="29.4" customHeight="1" x14ac:dyDescent="0.25">
      <c r="A74" s="7"/>
      <c r="B74" s="7"/>
      <c r="C74" s="74" t="s">
        <v>779</v>
      </c>
      <c r="D74" s="74"/>
      <c r="E74" s="74"/>
      <c r="F74" s="74"/>
      <c r="G74" s="74"/>
      <c r="H74" s="74"/>
      <c r="I74" s="74"/>
      <c r="J74" s="74"/>
      <c r="K74" s="74"/>
      <c r="L74" s="9" t="s">
        <v>216</v>
      </c>
      <c r="M74" s="32">
        <v>30.6</v>
      </c>
      <c r="N74" s="53">
        <v>5.4</v>
      </c>
      <c r="O74" s="32">
        <v>32.4</v>
      </c>
      <c r="P74" s="53">
        <v>5</v>
      </c>
      <c r="Q74" s="32">
        <v>27.3</v>
      </c>
      <c r="R74" s="53">
        <v>6.4</v>
      </c>
      <c r="S74" s="32">
        <v>39.200000000000003</v>
      </c>
      <c r="T74" s="53">
        <v>7.4</v>
      </c>
      <c r="U74" s="32">
        <v>30</v>
      </c>
      <c r="V74" s="53">
        <v>6.7</v>
      </c>
      <c r="W74" s="32">
        <v>25.3</v>
      </c>
      <c r="X74" s="53">
        <v>7.3</v>
      </c>
      <c r="Y74" s="32">
        <v>51.7</v>
      </c>
      <c r="Z74" s="51">
        <v>16.600000000000001</v>
      </c>
      <c r="AA74" s="32">
        <v>45.7</v>
      </c>
      <c r="AB74" s="51">
        <v>14.7</v>
      </c>
      <c r="AC74" s="32">
        <v>31.3</v>
      </c>
      <c r="AD74" s="53">
        <v>3</v>
      </c>
    </row>
    <row r="75" spans="1:30" ht="16.5" customHeight="1" x14ac:dyDescent="0.25">
      <c r="A75" s="7"/>
      <c r="B75" s="7"/>
      <c r="C75" s="7" t="s">
        <v>780</v>
      </c>
      <c r="D75" s="7"/>
      <c r="E75" s="7"/>
      <c r="F75" s="7"/>
      <c r="G75" s="7"/>
      <c r="H75" s="7"/>
      <c r="I75" s="7"/>
      <c r="J75" s="7"/>
      <c r="K75" s="7"/>
      <c r="L75" s="9" t="s">
        <v>216</v>
      </c>
      <c r="M75" s="32">
        <v>60.1</v>
      </c>
      <c r="N75" s="53">
        <v>1.7</v>
      </c>
      <c r="O75" s="32">
        <v>59</v>
      </c>
      <c r="P75" s="53">
        <v>3.2</v>
      </c>
      <c r="Q75" s="32">
        <v>60.5</v>
      </c>
      <c r="R75" s="53">
        <v>3.9</v>
      </c>
      <c r="S75" s="32">
        <v>67.900000000000006</v>
      </c>
      <c r="T75" s="53">
        <v>5</v>
      </c>
      <c r="U75" s="32">
        <v>61.6</v>
      </c>
      <c r="V75" s="53">
        <v>4.0999999999999996</v>
      </c>
      <c r="W75" s="32">
        <v>59.7</v>
      </c>
      <c r="X75" s="53">
        <v>5.6</v>
      </c>
      <c r="Y75" s="32">
        <v>75.7</v>
      </c>
      <c r="Z75" s="53">
        <v>8.1999999999999993</v>
      </c>
      <c r="AA75" s="32">
        <v>70.900000000000006</v>
      </c>
      <c r="AB75" s="53">
        <v>8.4</v>
      </c>
      <c r="AC75" s="32">
        <v>61.2</v>
      </c>
      <c r="AD75" s="53">
        <v>1.3</v>
      </c>
    </row>
    <row r="76" spans="1:30" ht="16.5" customHeight="1" x14ac:dyDescent="0.25">
      <c r="A76" s="7"/>
      <c r="B76" s="7"/>
      <c r="C76" s="7" t="s">
        <v>781</v>
      </c>
      <c r="D76" s="7"/>
      <c r="E76" s="7"/>
      <c r="F76" s="7"/>
      <c r="G76" s="7"/>
      <c r="H76" s="7"/>
      <c r="I76" s="7"/>
      <c r="J76" s="7"/>
      <c r="K76" s="7"/>
      <c r="L76" s="9" t="s">
        <v>216</v>
      </c>
      <c r="M76" s="32">
        <v>53.4</v>
      </c>
      <c r="N76" s="53">
        <v>1.9</v>
      </c>
      <c r="O76" s="32">
        <v>52.4</v>
      </c>
      <c r="P76" s="53">
        <v>2.8</v>
      </c>
      <c r="Q76" s="32">
        <v>52.4</v>
      </c>
      <c r="R76" s="53">
        <v>3.4</v>
      </c>
      <c r="S76" s="32">
        <v>62.4</v>
      </c>
      <c r="T76" s="53">
        <v>4.9000000000000004</v>
      </c>
      <c r="U76" s="32">
        <v>54.5</v>
      </c>
      <c r="V76" s="53">
        <v>4.3</v>
      </c>
      <c r="W76" s="32">
        <v>51.1</v>
      </c>
      <c r="X76" s="53">
        <v>4.0999999999999996</v>
      </c>
      <c r="Y76" s="32">
        <v>71.400000000000006</v>
      </c>
      <c r="Z76" s="53">
        <v>7.8</v>
      </c>
      <c r="AA76" s="32">
        <v>65.3</v>
      </c>
      <c r="AB76" s="53">
        <v>5.9</v>
      </c>
      <c r="AC76" s="32">
        <v>54.3</v>
      </c>
      <c r="AD76" s="53">
        <v>1.1000000000000001</v>
      </c>
    </row>
    <row r="77" spans="1:30" ht="16.5" customHeight="1" x14ac:dyDescent="0.25">
      <c r="A77" s="7"/>
      <c r="B77" s="7"/>
      <c r="C77" s="7" t="s">
        <v>769</v>
      </c>
      <c r="D77" s="7"/>
      <c r="E77" s="7"/>
      <c r="F77" s="7"/>
      <c r="G77" s="7"/>
      <c r="H77" s="7"/>
      <c r="I77" s="7"/>
      <c r="J77" s="7"/>
      <c r="K77" s="7"/>
      <c r="L77" s="9" t="s">
        <v>216</v>
      </c>
      <c r="M77" s="32">
        <v>81.5</v>
      </c>
      <c r="N77" s="53">
        <v>0.8</v>
      </c>
      <c r="O77" s="32">
        <v>82.6</v>
      </c>
      <c r="P77" s="53">
        <v>1.2</v>
      </c>
      <c r="Q77" s="32">
        <v>84.2</v>
      </c>
      <c r="R77" s="53">
        <v>0.5</v>
      </c>
      <c r="S77" s="32">
        <v>84</v>
      </c>
      <c r="T77" s="53">
        <v>0.9</v>
      </c>
      <c r="U77" s="32">
        <v>83.5</v>
      </c>
      <c r="V77" s="53">
        <v>1.4</v>
      </c>
      <c r="W77" s="32">
        <v>80.2</v>
      </c>
      <c r="X77" s="53">
        <v>1.6</v>
      </c>
      <c r="Y77" s="32">
        <v>86.6</v>
      </c>
      <c r="Z77" s="53">
        <v>1.5</v>
      </c>
      <c r="AA77" s="32">
        <v>86.7</v>
      </c>
      <c r="AB77" s="53">
        <v>2.5</v>
      </c>
      <c r="AC77" s="32">
        <v>82.8</v>
      </c>
      <c r="AD77" s="53">
        <v>0.4</v>
      </c>
    </row>
    <row r="78" spans="1:30" ht="16.5" customHeight="1" x14ac:dyDescent="0.25">
      <c r="A78" s="14"/>
      <c r="B78" s="14"/>
      <c r="C78" s="14" t="s">
        <v>453</v>
      </c>
      <c r="D78" s="14"/>
      <c r="E78" s="14"/>
      <c r="F78" s="14"/>
      <c r="G78" s="14"/>
      <c r="H78" s="14"/>
      <c r="I78" s="14"/>
      <c r="J78" s="14"/>
      <c r="K78" s="14"/>
      <c r="L78" s="15" t="s">
        <v>216</v>
      </c>
      <c r="M78" s="33">
        <v>77.400000000000006</v>
      </c>
      <c r="N78" s="54">
        <v>0.9</v>
      </c>
      <c r="O78" s="33">
        <v>78.3</v>
      </c>
      <c r="P78" s="54">
        <v>1.2</v>
      </c>
      <c r="Q78" s="33">
        <v>79.5</v>
      </c>
      <c r="R78" s="54">
        <v>0.9</v>
      </c>
      <c r="S78" s="33">
        <v>80.900000000000006</v>
      </c>
      <c r="T78" s="54">
        <v>1.1000000000000001</v>
      </c>
      <c r="U78" s="33">
        <v>78.599999999999994</v>
      </c>
      <c r="V78" s="54">
        <v>1.4</v>
      </c>
      <c r="W78" s="33">
        <v>74.7</v>
      </c>
      <c r="X78" s="54">
        <v>1.9</v>
      </c>
      <c r="Y78" s="33">
        <v>84.5</v>
      </c>
      <c r="Z78" s="54">
        <v>1.8</v>
      </c>
      <c r="AA78" s="33">
        <v>83.5</v>
      </c>
      <c r="AB78" s="54">
        <v>2.7</v>
      </c>
      <c r="AC78" s="33">
        <v>78.599999999999994</v>
      </c>
      <c r="AD78" s="54">
        <v>0.6</v>
      </c>
    </row>
    <row r="79" spans="1:30" ht="4.5" customHeight="1" x14ac:dyDescent="0.25">
      <c r="A79" s="27"/>
      <c r="B79" s="27"/>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ht="16.5" customHeight="1" x14ac:dyDescent="0.25">
      <c r="A80" s="27"/>
      <c r="B80" s="27"/>
      <c r="C80" s="67" t="s">
        <v>689</v>
      </c>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row>
    <row r="81" spans="1:30" ht="4.5" customHeight="1" x14ac:dyDescent="0.25">
      <c r="A81" s="27"/>
      <c r="B81" s="27"/>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ht="16.5" customHeight="1" x14ac:dyDescent="0.25">
      <c r="A82" s="55"/>
      <c r="B82" s="55"/>
      <c r="C82" s="67" t="s">
        <v>456</v>
      </c>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row>
    <row r="83" spans="1:30" ht="16.5" customHeight="1" x14ac:dyDescent="0.25">
      <c r="A83" s="55"/>
      <c r="B83" s="55"/>
      <c r="C83" s="67" t="s">
        <v>457</v>
      </c>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row>
    <row r="84" spans="1:30" ht="4.5" customHeight="1" x14ac:dyDescent="0.25">
      <c r="A84" s="27"/>
      <c r="B84" s="27"/>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ht="29.4" customHeight="1" x14ac:dyDescent="0.25">
      <c r="A85" s="27" t="s">
        <v>139</v>
      </c>
      <c r="B85" s="27"/>
      <c r="C85" s="67" t="s">
        <v>307</v>
      </c>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row>
    <row r="86" spans="1:30" ht="16.5" customHeight="1" x14ac:dyDescent="0.25">
      <c r="A86" s="27" t="s">
        <v>141</v>
      </c>
      <c r="B86" s="27"/>
      <c r="C86" s="67" t="s">
        <v>772</v>
      </c>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row>
    <row r="87" spans="1:30" ht="16.5" customHeight="1" x14ac:dyDescent="0.25">
      <c r="A87" s="27" t="s">
        <v>144</v>
      </c>
      <c r="B87" s="27"/>
      <c r="C87" s="67" t="s">
        <v>308</v>
      </c>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row>
    <row r="88" spans="1:30" ht="29.4" customHeight="1" x14ac:dyDescent="0.25">
      <c r="A88" s="27" t="s">
        <v>146</v>
      </c>
      <c r="B88" s="27"/>
      <c r="C88" s="67" t="s">
        <v>463</v>
      </c>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row>
    <row r="89" spans="1:30" ht="29.4" customHeight="1" x14ac:dyDescent="0.25">
      <c r="A89" s="27" t="s">
        <v>150</v>
      </c>
      <c r="B89" s="27"/>
      <c r="C89" s="67" t="s">
        <v>309</v>
      </c>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row>
    <row r="90" spans="1:30" ht="29.4" customHeight="1" x14ac:dyDescent="0.25">
      <c r="A90" s="27" t="s">
        <v>152</v>
      </c>
      <c r="B90" s="27"/>
      <c r="C90" s="67" t="s">
        <v>774</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row>
    <row r="91" spans="1:30" ht="16.5" customHeight="1" x14ac:dyDescent="0.25">
      <c r="A91" s="27" t="s">
        <v>155</v>
      </c>
      <c r="B91" s="27"/>
      <c r="C91" s="67" t="s">
        <v>775</v>
      </c>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row>
    <row r="92" spans="1:30" ht="16.5" customHeight="1" x14ac:dyDescent="0.25">
      <c r="A92" s="27" t="s">
        <v>157</v>
      </c>
      <c r="B92" s="27"/>
      <c r="C92" s="67" t="s">
        <v>776</v>
      </c>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row>
    <row r="93" spans="1:30" ht="16.5" customHeight="1" x14ac:dyDescent="0.25">
      <c r="A93" s="27" t="s">
        <v>467</v>
      </c>
      <c r="B93" s="27"/>
      <c r="C93" s="67" t="s">
        <v>468</v>
      </c>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row>
    <row r="94" spans="1:30" ht="16.5" customHeight="1" x14ac:dyDescent="0.25">
      <c r="A94" s="27" t="s">
        <v>469</v>
      </c>
      <c r="B94" s="27"/>
      <c r="C94" s="67" t="s">
        <v>470</v>
      </c>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row>
    <row r="95" spans="1:30" ht="4.5" customHeight="1" x14ac:dyDescent="0.25"/>
    <row r="96" spans="1:30" ht="16.5" customHeight="1" x14ac:dyDescent="0.25">
      <c r="A96" s="28" t="s">
        <v>167</v>
      </c>
      <c r="B96" s="27"/>
      <c r="C96" s="27"/>
      <c r="D96" s="27"/>
      <c r="E96" s="67" t="s">
        <v>471</v>
      </c>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row>
  </sheetData>
  <mergeCells count="36">
    <mergeCell ref="Y2:Z2"/>
    <mergeCell ref="AA2:AB2"/>
    <mergeCell ref="AC2:AD2"/>
    <mergeCell ref="C5:K5"/>
    <mergeCell ref="M2:N2"/>
    <mergeCell ref="O2:P2"/>
    <mergeCell ref="Q2:R2"/>
    <mergeCell ref="S2:T2"/>
    <mergeCell ref="U2:V2"/>
    <mergeCell ref="C74:K74"/>
    <mergeCell ref="K1:AD1"/>
    <mergeCell ref="C80:AD80"/>
    <mergeCell ref="C82:AD82"/>
    <mergeCell ref="C83:AD83"/>
    <mergeCell ref="C43:K43"/>
    <mergeCell ref="C49:K49"/>
    <mergeCell ref="C55:K55"/>
    <mergeCell ref="C62:K62"/>
    <mergeCell ref="C68:K68"/>
    <mergeCell ref="C11:K11"/>
    <mergeCell ref="C17:K17"/>
    <mergeCell ref="C24:K24"/>
    <mergeCell ref="C30:K30"/>
    <mergeCell ref="C36:K36"/>
    <mergeCell ref="W2:X2"/>
    <mergeCell ref="C85:AD85"/>
    <mergeCell ref="C86:AD86"/>
    <mergeCell ref="C87:AD87"/>
    <mergeCell ref="C88:AD88"/>
    <mergeCell ref="C89:AD89"/>
    <mergeCell ref="E96:AD96"/>
    <mergeCell ref="C90:AD90"/>
    <mergeCell ref="C91:AD91"/>
    <mergeCell ref="C92:AD92"/>
    <mergeCell ref="C93:AD93"/>
    <mergeCell ref="C94:AD94"/>
  </mergeCells>
  <pageMargins left="0.7" right="0.7" top="0.75" bottom="0.75" header="0.3" footer="0.3"/>
  <pageSetup paperSize="9" fitToHeight="0" orientation="landscape" horizontalDpi="300" verticalDpi="300"/>
  <headerFooter scaleWithDoc="0" alignWithMargins="0">
    <oddHeader>&amp;C&amp;"Arial"&amp;8TABLE 15A.48</oddHeader>
    <oddFooter>&amp;L&amp;"Arial"&amp;8REPORT ON
GOVERNMENT
SERVICES 2022&amp;R&amp;"Arial"&amp;8SERVICES FOR PEOPLE
WITH DISABILITY
PAGE &amp;B&amp;P&amp;B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110"/>
  <sheetViews>
    <sheetView showGridLines="0" workbookViewId="0"/>
  </sheetViews>
  <sheetFormatPr defaultRowHeight="13.2" x14ac:dyDescent="0.25"/>
  <cols>
    <col min="1" max="11" width="1.6640625" customWidth="1"/>
    <col min="12" max="12" width="5.6640625" customWidth="1"/>
    <col min="13" max="23" width="11.33203125" customWidth="1"/>
  </cols>
  <sheetData>
    <row r="1" spans="1:23" ht="17.399999999999999" customHeight="1" x14ac:dyDescent="0.25">
      <c r="A1" s="8" t="s">
        <v>218</v>
      </c>
      <c r="B1" s="8"/>
      <c r="C1" s="8"/>
      <c r="D1" s="8"/>
      <c r="E1" s="8"/>
      <c r="F1" s="8"/>
      <c r="G1" s="8"/>
      <c r="H1" s="8"/>
      <c r="I1" s="8"/>
      <c r="J1" s="8"/>
      <c r="K1" s="72" t="s">
        <v>219</v>
      </c>
      <c r="L1" s="73"/>
      <c r="M1" s="73"/>
      <c r="N1" s="73"/>
      <c r="O1" s="73"/>
      <c r="P1" s="73"/>
      <c r="Q1" s="73"/>
      <c r="R1" s="73"/>
      <c r="S1" s="73"/>
      <c r="T1" s="73"/>
      <c r="U1" s="73"/>
      <c r="V1" s="73"/>
      <c r="W1" s="73"/>
    </row>
    <row r="2" spans="1:23" ht="16.5" customHeight="1" x14ac:dyDescent="0.25">
      <c r="A2" s="11"/>
      <c r="B2" s="11"/>
      <c r="C2" s="11"/>
      <c r="D2" s="11"/>
      <c r="E2" s="11"/>
      <c r="F2" s="11"/>
      <c r="G2" s="11"/>
      <c r="H2" s="11"/>
      <c r="I2" s="11"/>
      <c r="J2" s="11"/>
      <c r="K2" s="11"/>
      <c r="L2" s="12" t="s">
        <v>92</v>
      </c>
      <c r="M2" s="13" t="s">
        <v>93</v>
      </c>
      <c r="N2" s="13" t="s">
        <v>171</v>
      </c>
      <c r="O2" s="13" t="s">
        <v>172</v>
      </c>
      <c r="P2" s="13" t="s">
        <v>173</v>
      </c>
      <c r="Q2" s="13" t="s">
        <v>174</v>
      </c>
      <c r="R2" s="13" t="s">
        <v>175</v>
      </c>
      <c r="S2" s="13" t="s">
        <v>99</v>
      </c>
      <c r="T2" s="13" t="s">
        <v>100</v>
      </c>
      <c r="U2" s="13" t="s">
        <v>220</v>
      </c>
      <c r="V2" s="13" t="s">
        <v>221</v>
      </c>
      <c r="W2" s="13" t="s">
        <v>103</v>
      </c>
    </row>
    <row r="3" spans="1:23" ht="16.5" customHeight="1" x14ac:dyDescent="0.25">
      <c r="A3" s="7" t="s">
        <v>108</v>
      </c>
      <c r="B3" s="7"/>
      <c r="C3" s="7"/>
      <c r="D3" s="7"/>
      <c r="E3" s="7"/>
      <c r="F3" s="7"/>
      <c r="G3" s="7"/>
      <c r="H3" s="7"/>
      <c r="I3" s="7"/>
      <c r="J3" s="7"/>
      <c r="K3" s="7"/>
      <c r="L3" s="9"/>
      <c r="M3" s="10"/>
      <c r="N3" s="10"/>
      <c r="O3" s="10"/>
      <c r="P3" s="10"/>
      <c r="Q3" s="10"/>
      <c r="R3" s="10"/>
      <c r="S3" s="10"/>
      <c r="T3" s="10"/>
      <c r="U3" s="10"/>
      <c r="V3" s="10"/>
      <c r="W3" s="10"/>
    </row>
    <row r="4" spans="1:23" ht="16.5" customHeight="1" x14ac:dyDescent="0.25">
      <c r="A4" s="7"/>
      <c r="B4" s="7" t="s">
        <v>222</v>
      </c>
      <c r="C4" s="7"/>
      <c r="D4" s="7"/>
      <c r="E4" s="7"/>
      <c r="F4" s="7"/>
      <c r="G4" s="7"/>
      <c r="H4" s="7"/>
      <c r="I4" s="7"/>
      <c r="J4" s="7"/>
      <c r="K4" s="7"/>
      <c r="L4" s="9" t="s">
        <v>106</v>
      </c>
      <c r="M4" s="21">
        <v>46626</v>
      </c>
      <c r="N4" s="18">
        <v>379159</v>
      </c>
      <c r="O4" s="18">
        <v>189818</v>
      </c>
      <c r="P4" s="18">
        <v>194763</v>
      </c>
      <c r="Q4" s="16" t="s">
        <v>110</v>
      </c>
      <c r="R4" s="23">
        <v>1370</v>
      </c>
      <c r="S4" s="23">
        <v>3586</v>
      </c>
      <c r="T4" s="21">
        <v>10918</v>
      </c>
      <c r="U4" s="18">
        <v>826240</v>
      </c>
      <c r="V4" s="25">
        <v>1033813</v>
      </c>
      <c r="W4" s="25">
        <v>1860053</v>
      </c>
    </row>
    <row r="5" spans="1:23" ht="16.5" customHeight="1" x14ac:dyDescent="0.25">
      <c r="A5" s="7"/>
      <c r="B5" s="7" t="s">
        <v>223</v>
      </c>
      <c r="C5" s="7"/>
      <c r="D5" s="7"/>
      <c r="E5" s="7"/>
      <c r="F5" s="7"/>
      <c r="G5" s="7"/>
      <c r="H5" s="7"/>
      <c r="I5" s="7"/>
      <c r="J5" s="7"/>
      <c r="K5" s="7"/>
      <c r="L5" s="9" t="s">
        <v>106</v>
      </c>
      <c r="M5" s="18">
        <v>169872</v>
      </c>
      <c r="N5" s="18">
        <v>330913</v>
      </c>
      <c r="O5" s="18">
        <v>307451</v>
      </c>
      <c r="P5" s="18">
        <v>553032</v>
      </c>
      <c r="Q5" s="16" t="s">
        <v>110</v>
      </c>
      <c r="R5" s="21">
        <v>10763</v>
      </c>
      <c r="S5" s="23">
        <v>4800</v>
      </c>
      <c r="T5" s="23">
        <v>9857</v>
      </c>
      <c r="U5" s="25">
        <v>1386687</v>
      </c>
      <c r="V5" s="25">
        <v>1013972</v>
      </c>
      <c r="W5" s="25">
        <v>2400660</v>
      </c>
    </row>
    <row r="6" spans="1:23" ht="16.5" customHeight="1" x14ac:dyDescent="0.25">
      <c r="A6" s="7"/>
      <c r="B6" s="7" t="s">
        <v>224</v>
      </c>
      <c r="C6" s="7"/>
      <c r="D6" s="7"/>
      <c r="E6" s="7"/>
      <c r="F6" s="7"/>
      <c r="G6" s="7"/>
      <c r="H6" s="7"/>
      <c r="I6" s="7"/>
      <c r="J6" s="7"/>
      <c r="K6" s="7"/>
      <c r="L6" s="9" t="s">
        <v>106</v>
      </c>
      <c r="M6" s="18">
        <v>189590</v>
      </c>
      <c r="N6" s="18">
        <v>689122</v>
      </c>
      <c r="O6" s="18">
        <v>680143</v>
      </c>
      <c r="P6" s="18">
        <v>788345</v>
      </c>
      <c r="Q6" s="18">
        <v>414728</v>
      </c>
      <c r="R6" s="21">
        <v>50640</v>
      </c>
      <c r="S6" s="18">
        <v>146126</v>
      </c>
      <c r="T6" s="21">
        <v>35766</v>
      </c>
      <c r="U6" s="25">
        <v>2994458</v>
      </c>
      <c r="V6" s="18">
        <v>926611</v>
      </c>
      <c r="W6" s="25">
        <v>3921069</v>
      </c>
    </row>
    <row r="7" spans="1:23" ht="16.5" customHeight="1" x14ac:dyDescent="0.25">
      <c r="A7" s="7"/>
      <c r="B7" s="7" t="s">
        <v>225</v>
      </c>
      <c r="C7" s="7"/>
      <c r="D7" s="7"/>
      <c r="E7" s="7"/>
      <c r="F7" s="7"/>
      <c r="G7" s="7"/>
      <c r="H7" s="7"/>
      <c r="I7" s="7"/>
      <c r="J7" s="7"/>
      <c r="K7" s="7"/>
      <c r="L7" s="9" t="s">
        <v>106</v>
      </c>
      <c r="M7" s="25">
        <v>1119486</v>
      </c>
      <c r="N7" s="25">
        <v>1416385</v>
      </c>
      <c r="O7" s="25">
        <v>1148055</v>
      </c>
      <c r="P7" s="18">
        <v>832274</v>
      </c>
      <c r="Q7" s="18">
        <v>663844</v>
      </c>
      <c r="R7" s="18">
        <v>108384</v>
      </c>
      <c r="S7" s="18">
        <v>142263</v>
      </c>
      <c r="T7" s="21">
        <v>60952</v>
      </c>
      <c r="U7" s="25">
        <v>5491644</v>
      </c>
      <c r="V7" s="18">
        <v>913033</v>
      </c>
      <c r="W7" s="25">
        <v>6404677</v>
      </c>
    </row>
    <row r="8" spans="1:23" ht="16.5" customHeight="1" x14ac:dyDescent="0.25">
      <c r="A8" s="7"/>
      <c r="B8" s="7" t="s">
        <v>226</v>
      </c>
      <c r="C8" s="7"/>
      <c r="D8" s="7"/>
      <c r="E8" s="7"/>
      <c r="F8" s="7"/>
      <c r="G8" s="7"/>
      <c r="H8" s="7"/>
      <c r="I8" s="7"/>
      <c r="J8" s="7"/>
      <c r="K8" s="7"/>
      <c r="L8" s="9" t="s">
        <v>106</v>
      </c>
      <c r="M8" s="25">
        <v>2057588</v>
      </c>
      <c r="N8" s="25">
        <v>1588682</v>
      </c>
      <c r="O8" s="25">
        <v>1318623</v>
      </c>
      <c r="P8" s="18">
        <v>958837</v>
      </c>
      <c r="Q8" s="18">
        <v>702084</v>
      </c>
      <c r="R8" s="18">
        <v>158209</v>
      </c>
      <c r="S8" s="18">
        <v>146888</v>
      </c>
      <c r="T8" s="18">
        <v>100751</v>
      </c>
      <c r="U8" s="25">
        <v>7031663</v>
      </c>
      <c r="V8" s="18">
        <v>919288</v>
      </c>
      <c r="W8" s="25">
        <v>7950951</v>
      </c>
    </row>
    <row r="9" spans="1:23" ht="16.5" customHeight="1" x14ac:dyDescent="0.25">
      <c r="A9" s="7"/>
      <c r="B9" s="7" t="s">
        <v>227</v>
      </c>
      <c r="C9" s="7"/>
      <c r="D9" s="7"/>
      <c r="E9" s="7"/>
      <c r="F9" s="7"/>
      <c r="G9" s="7"/>
      <c r="H9" s="7"/>
      <c r="I9" s="7"/>
      <c r="J9" s="7"/>
      <c r="K9" s="7"/>
      <c r="L9" s="9" t="s">
        <v>106</v>
      </c>
      <c r="M9" s="25">
        <v>2496164</v>
      </c>
      <c r="N9" s="25">
        <v>1793808</v>
      </c>
      <c r="O9" s="25">
        <v>1362024</v>
      </c>
      <c r="P9" s="18">
        <v>946758</v>
      </c>
      <c r="Q9" s="18">
        <v>676871</v>
      </c>
      <c r="R9" s="18">
        <v>175855</v>
      </c>
      <c r="S9" s="21">
        <v>92639</v>
      </c>
      <c r="T9" s="21">
        <v>90369</v>
      </c>
      <c r="U9" s="25">
        <v>7634488</v>
      </c>
      <c r="V9" s="18">
        <v>927749</v>
      </c>
      <c r="W9" s="25">
        <v>8562237</v>
      </c>
    </row>
    <row r="10" spans="1:23" ht="16.5" customHeight="1" x14ac:dyDescent="0.25">
      <c r="A10" s="7"/>
      <c r="B10" s="7" t="s">
        <v>228</v>
      </c>
      <c r="C10" s="7"/>
      <c r="D10" s="7"/>
      <c r="E10" s="7"/>
      <c r="F10" s="7"/>
      <c r="G10" s="7"/>
      <c r="H10" s="7"/>
      <c r="I10" s="7"/>
      <c r="J10" s="7"/>
      <c r="K10" s="7"/>
      <c r="L10" s="9" t="s">
        <v>106</v>
      </c>
      <c r="M10" s="25">
        <v>2383462</v>
      </c>
      <c r="N10" s="25">
        <v>1707485</v>
      </c>
      <c r="O10" s="25">
        <v>1254390</v>
      </c>
      <c r="P10" s="18">
        <v>920414</v>
      </c>
      <c r="Q10" s="18">
        <v>646145</v>
      </c>
      <c r="R10" s="18">
        <v>171907</v>
      </c>
      <c r="S10" s="18">
        <v>106837</v>
      </c>
      <c r="T10" s="21">
        <v>90502</v>
      </c>
      <c r="U10" s="25">
        <v>7281141</v>
      </c>
      <c r="V10" s="18">
        <v>944425</v>
      </c>
      <c r="W10" s="25">
        <v>8225566</v>
      </c>
    </row>
    <row r="11" spans="1:23" ht="16.5" customHeight="1" x14ac:dyDescent="0.25">
      <c r="A11" s="7"/>
      <c r="B11" s="7" t="s">
        <v>229</v>
      </c>
      <c r="C11" s="7"/>
      <c r="D11" s="7"/>
      <c r="E11" s="7"/>
      <c r="F11" s="7"/>
      <c r="G11" s="7"/>
      <c r="H11" s="7"/>
      <c r="I11" s="7"/>
      <c r="J11" s="7"/>
      <c r="K11" s="7"/>
      <c r="L11" s="9" t="s">
        <v>106</v>
      </c>
      <c r="M11" s="25">
        <v>2204425</v>
      </c>
      <c r="N11" s="25">
        <v>1666396</v>
      </c>
      <c r="O11" s="25">
        <v>1181162</v>
      </c>
      <c r="P11" s="18">
        <v>837440</v>
      </c>
      <c r="Q11" s="18">
        <v>587071</v>
      </c>
      <c r="R11" s="18">
        <v>168553</v>
      </c>
      <c r="S11" s="18">
        <v>108117</v>
      </c>
      <c r="T11" s="21">
        <v>87542</v>
      </c>
      <c r="U11" s="25">
        <v>6840705</v>
      </c>
      <c r="V11" s="18">
        <v>929029</v>
      </c>
      <c r="W11" s="25">
        <v>7769735</v>
      </c>
    </row>
    <row r="12" spans="1:23" ht="16.5" customHeight="1" x14ac:dyDescent="0.25">
      <c r="A12" s="7"/>
      <c r="B12" s="7" t="s">
        <v>118</v>
      </c>
      <c r="C12" s="7"/>
      <c r="D12" s="7"/>
      <c r="E12" s="7"/>
      <c r="F12" s="7"/>
      <c r="G12" s="7"/>
      <c r="H12" s="7"/>
      <c r="I12" s="7"/>
      <c r="J12" s="7"/>
      <c r="K12" s="7"/>
      <c r="L12" s="9" t="s">
        <v>106</v>
      </c>
      <c r="M12" s="25">
        <v>2140291</v>
      </c>
      <c r="N12" s="25">
        <v>1594378</v>
      </c>
      <c r="O12" s="25">
        <v>1166205</v>
      </c>
      <c r="P12" s="18">
        <v>774327</v>
      </c>
      <c r="Q12" s="18">
        <v>529533</v>
      </c>
      <c r="R12" s="18">
        <v>168811</v>
      </c>
      <c r="S12" s="21">
        <v>96966</v>
      </c>
      <c r="T12" s="21">
        <v>78243</v>
      </c>
      <c r="U12" s="25">
        <v>6548754</v>
      </c>
      <c r="V12" s="18">
        <v>961642</v>
      </c>
      <c r="W12" s="25">
        <v>7510396</v>
      </c>
    </row>
    <row r="13" spans="1:23" ht="16.5" customHeight="1" x14ac:dyDescent="0.25">
      <c r="A13" s="7"/>
      <c r="B13" s="7" t="s">
        <v>119</v>
      </c>
      <c r="C13" s="7"/>
      <c r="D13" s="7"/>
      <c r="E13" s="7"/>
      <c r="F13" s="7"/>
      <c r="G13" s="7"/>
      <c r="H13" s="7"/>
      <c r="I13" s="7"/>
      <c r="J13" s="7"/>
      <c r="K13" s="7"/>
      <c r="L13" s="9" t="s">
        <v>106</v>
      </c>
      <c r="M13" s="25">
        <v>2000946</v>
      </c>
      <c r="N13" s="25">
        <v>1570515</v>
      </c>
      <c r="O13" s="25">
        <v>1045528</v>
      </c>
      <c r="P13" s="18">
        <v>716604</v>
      </c>
      <c r="Q13" s="18">
        <v>488484</v>
      </c>
      <c r="R13" s="18">
        <v>163266</v>
      </c>
      <c r="S13" s="21">
        <v>94921</v>
      </c>
      <c r="T13" s="21">
        <v>69643</v>
      </c>
      <c r="U13" s="25">
        <v>6149906</v>
      </c>
      <c r="V13" s="25">
        <v>1029608</v>
      </c>
      <c r="W13" s="25">
        <v>7179513</v>
      </c>
    </row>
    <row r="14" spans="1:23" ht="16.5" customHeight="1" x14ac:dyDescent="0.25">
      <c r="A14" s="7" t="s">
        <v>230</v>
      </c>
      <c r="B14" s="7"/>
      <c r="C14" s="7"/>
      <c r="D14" s="7"/>
      <c r="E14" s="7"/>
      <c r="F14" s="7"/>
      <c r="G14" s="7"/>
      <c r="H14" s="7"/>
      <c r="I14" s="7"/>
      <c r="J14" s="7"/>
      <c r="K14" s="7"/>
      <c r="L14" s="9"/>
      <c r="M14" s="10"/>
      <c r="N14" s="10"/>
      <c r="O14" s="10"/>
      <c r="P14" s="10"/>
      <c r="Q14" s="10"/>
      <c r="R14" s="10"/>
      <c r="S14" s="10"/>
      <c r="T14" s="10"/>
      <c r="U14" s="10"/>
      <c r="V14" s="10"/>
      <c r="W14" s="10"/>
    </row>
    <row r="15" spans="1:23" ht="16.5" customHeight="1" x14ac:dyDescent="0.25">
      <c r="A15" s="7"/>
      <c r="B15" s="7" t="s">
        <v>231</v>
      </c>
      <c r="C15" s="7"/>
      <c r="D15" s="7"/>
      <c r="E15" s="7"/>
      <c r="F15" s="7"/>
      <c r="G15" s="7"/>
      <c r="H15" s="7"/>
      <c r="I15" s="7"/>
      <c r="J15" s="7"/>
      <c r="K15" s="7"/>
      <c r="L15" s="9" t="s">
        <v>106</v>
      </c>
      <c r="M15" s="23">
        <v>-2296</v>
      </c>
      <c r="N15" s="23">
        <v>9346</v>
      </c>
      <c r="O15" s="17" t="s">
        <v>128</v>
      </c>
      <c r="P15" s="17" t="s">
        <v>128</v>
      </c>
      <c r="Q15" s="16" t="s">
        <v>110</v>
      </c>
      <c r="R15" s="17" t="s">
        <v>128</v>
      </c>
      <c r="S15" s="17" t="s">
        <v>128</v>
      </c>
      <c r="T15" s="34">
        <v>72</v>
      </c>
      <c r="U15" s="23">
        <v>7122</v>
      </c>
      <c r="V15" s="17" t="s">
        <v>128</v>
      </c>
      <c r="W15" s="23">
        <v>7122</v>
      </c>
    </row>
    <row r="16" spans="1:23" ht="16.5" customHeight="1" x14ac:dyDescent="0.25">
      <c r="A16" s="7"/>
      <c r="B16" s="7" t="s">
        <v>232</v>
      </c>
      <c r="C16" s="7"/>
      <c r="D16" s="7"/>
      <c r="E16" s="7"/>
      <c r="F16" s="7"/>
      <c r="G16" s="7"/>
      <c r="H16" s="7"/>
      <c r="I16" s="7"/>
      <c r="J16" s="7"/>
      <c r="K16" s="7"/>
      <c r="L16" s="9" t="s">
        <v>106</v>
      </c>
      <c r="M16" s="23">
        <v>3746</v>
      </c>
      <c r="N16" s="21">
        <v>10715</v>
      </c>
      <c r="O16" s="17" t="s">
        <v>128</v>
      </c>
      <c r="P16" s="17" t="s">
        <v>128</v>
      </c>
      <c r="Q16" s="16" t="s">
        <v>110</v>
      </c>
      <c r="R16" s="17" t="s">
        <v>128</v>
      </c>
      <c r="S16" s="17" t="s">
        <v>128</v>
      </c>
      <c r="T16" s="20">
        <v>510</v>
      </c>
      <c r="U16" s="21">
        <v>14971</v>
      </c>
      <c r="V16" s="17" t="s">
        <v>128</v>
      </c>
      <c r="W16" s="21">
        <v>14971</v>
      </c>
    </row>
    <row r="17" spans="1:23" ht="16.5" customHeight="1" x14ac:dyDescent="0.25">
      <c r="A17" s="7"/>
      <c r="B17" s="7" t="s">
        <v>233</v>
      </c>
      <c r="C17" s="7"/>
      <c r="D17" s="7"/>
      <c r="E17" s="7"/>
      <c r="F17" s="7"/>
      <c r="G17" s="7"/>
      <c r="H17" s="7"/>
      <c r="I17" s="7"/>
      <c r="J17" s="7"/>
      <c r="K17" s="7"/>
      <c r="L17" s="9" t="s">
        <v>106</v>
      </c>
      <c r="M17" s="23">
        <v>4533</v>
      </c>
      <c r="N17" s="21">
        <v>11943</v>
      </c>
      <c r="O17" s="17" t="s">
        <v>128</v>
      </c>
      <c r="P17" s="17" t="s">
        <v>128</v>
      </c>
      <c r="Q17" s="23">
        <v>7947</v>
      </c>
      <c r="R17" s="17" t="s">
        <v>128</v>
      </c>
      <c r="S17" s="17" t="s">
        <v>128</v>
      </c>
      <c r="T17" s="23">
        <v>1158</v>
      </c>
      <c r="U17" s="21">
        <v>25580</v>
      </c>
      <c r="V17" s="17" t="s">
        <v>128</v>
      </c>
      <c r="W17" s="21">
        <v>25580</v>
      </c>
    </row>
    <row r="18" spans="1:23" ht="16.5" customHeight="1" x14ac:dyDescent="0.25">
      <c r="A18" s="7"/>
      <c r="B18" s="7" t="s">
        <v>234</v>
      </c>
      <c r="C18" s="7"/>
      <c r="D18" s="7"/>
      <c r="E18" s="7"/>
      <c r="F18" s="7"/>
      <c r="G18" s="7"/>
      <c r="H18" s="7"/>
      <c r="I18" s="7"/>
      <c r="J18" s="7"/>
      <c r="K18" s="7"/>
      <c r="L18" s="9" t="s">
        <v>106</v>
      </c>
      <c r="M18" s="23">
        <v>9481</v>
      </c>
      <c r="N18" s="21">
        <v>25771</v>
      </c>
      <c r="O18" s="17" t="s">
        <v>128</v>
      </c>
      <c r="P18" s="17" t="s">
        <v>128</v>
      </c>
      <c r="Q18" s="23">
        <v>8793</v>
      </c>
      <c r="R18" s="17" t="s">
        <v>128</v>
      </c>
      <c r="S18" s="17" t="s">
        <v>128</v>
      </c>
      <c r="T18" s="23">
        <v>1233</v>
      </c>
      <c r="U18" s="21">
        <v>45278</v>
      </c>
      <c r="V18" s="17" t="s">
        <v>128</v>
      </c>
      <c r="W18" s="21">
        <v>45278</v>
      </c>
    </row>
    <row r="19" spans="1:23" ht="16.5" customHeight="1" x14ac:dyDescent="0.25">
      <c r="A19" s="7"/>
      <c r="B19" s="7" t="s">
        <v>235</v>
      </c>
      <c r="C19" s="7"/>
      <c r="D19" s="7"/>
      <c r="E19" s="7"/>
      <c r="F19" s="7"/>
      <c r="G19" s="7"/>
      <c r="H19" s="7"/>
      <c r="I19" s="7"/>
      <c r="J19" s="7"/>
      <c r="K19" s="7"/>
      <c r="L19" s="9" t="s">
        <v>106</v>
      </c>
      <c r="M19" s="21">
        <v>32632</v>
      </c>
      <c r="N19" s="21">
        <v>22435</v>
      </c>
      <c r="O19" s="17" t="s">
        <v>128</v>
      </c>
      <c r="P19" s="17" t="s">
        <v>128</v>
      </c>
      <c r="Q19" s="23">
        <v>9127</v>
      </c>
      <c r="R19" s="17" t="s">
        <v>128</v>
      </c>
      <c r="S19" s="17" t="s">
        <v>128</v>
      </c>
      <c r="T19" s="23">
        <v>1352</v>
      </c>
      <c r="U19" s="21">
        <v>65546</v>
      </c>
      <c r="V19" s="17" t="s">
        <v>128</v>
      </c>
      <c r="W19" s="21">
        <v>65546</v>
      </c>
    </row>
    <row r="20" spans="1:23" ht="16.5" customHeight="1" x14ac:dyDescent="0.25">
      <c r="A20" s="7"/>
      <c r="B20" s="7" t="s">
        <v>236</v>
      </c>
      <c r="C20" s="7"/>
      <c r="D20" s="7"/>
      <c r="E20" s="7"/>
      <c r="F20" s="7"/>
      <c r="G20" s="7"/>
      <c r="H20" s="7"/>
      <c r="I20" s="7"/>
      <c r="J20" s="7"/>
      <c r="K20" s="7"/>
      <c r="L20" s="9" t="s">
        <v>106</v>
      </c>
      <c r="M20" s="21">
        <v>37569</v>
      </c>
      <c r="N20" s="21">
        <v>24991</v>
      </c>
      <c r="O20" s="17" t="s">
        <v>128</v>
      </c>
      <c r="P20" s="17" t="s">
        <v>128</v>
      </c>
      <c r="Q20" s="23">
        <v>9123</v>
      </c>
      <c r="R20" s="17" t="s">
        <v>128</v>
      </c>
      <c r="S20" s="17" t="s">
        <v>128</v>
      </c>
      <c r="T20" s="23">
        <v>1214</v>
      </c>
      <c r="U20" s="21">
        <v>72896</v>
      </c>
      <c r="V20" s="17" t="s">
        <v>128</v>
      </c>
      <c r="W20" s="21">
        <v>72896</v>
      </c>
    </row>
    <row r="21" spans="1:23" ht="16.5" customHeight="1" x14ac:dyDescent="0.25">
      <c r="A21" s="7"/>
      <c r="B21" s="7" t="s">
        <v>237</v>
      </c>
      <c r="C21" s="7"/>
      <c r="D21" s="7"/>
      <c r="E21" s="7"/>
      <c r="F21" s="7"/>
      <c r="G21" s="7"/>
      <c r="H21" s="7"/>
      <c r="I21" s="7"/>
      <c r="J21" s="7"/>
      <c r="K21" s="7"/>
      <c r="L21" s="9" t="s">
        <v>106</v>
      </c>
      <c r="M21" s="21">
        <v>35756</v>
      </c>
      <c r="N21" s="21">
        <v>24898</v>
      </c>
      <c r="O21" s="17" t="s">
        <v>128</v>
      </c>
      <c r="P21" s="17" t="s">
        <v>128</v>
      </c>
      <c r="Q21" s="23">
        <v>9209</v>
      </c>
      <c r="R21" s="17" t="s">
        <v>128</v>
      </c>
      <c r="S21" s="17" t="s">
        <v>128</v>
      </c>
      <c r="T21" s="23">
        <v>1111</v>
      </c>
      <c r="U21" s="21">
        <v>70974</v>
      </c>
      <c r="V21" s="17" t="s">
        <v>128</v>
      </c>
      <c r="W21" s="21">
        <v>70974</v>
      </c>
    </row>
    <row r="22" spans="1:23" ht="16.5" customHeight="1" x14ac:dyDescent="0.25">
      <c r="A22" s="7"/>
      <c r="B22" s="7" t="s">
        <v>238</v>
      </c>
      <c r="C22" s="7"/>
      <c r="D22" s="7"/>
      <c r="E22" s="7"/>
      <c r="F22" s="7"/>
      <c r="G22" s="7"/>
      <c r="H22" s="7"/>
      <c r="I22" s="7"/>
      <c r="J22" s="7"/>
      <c r="K22" s="7"/>
      <c r="L22" s="9" t="s">
        <v>106</v>
      </c>
      <c r="M22" s="21">
        <v>36372</v>
      </c>
      <c r="N22" s="21">
        <v>24550</v>
      </c>
      <c r="O22" s="21">
        <v>12923</v>
      </c>
      <c r="P22" s="17" t="s">
        <v>128</v>
      </c>
      <c r="Q22" s="23">
        <v>9210</v>
      </c>
      <c r="R22" s="17" t="s">
        <v>128</v>
      </c>
      <c r="S22" s="17" t="s">
        <v>128</v>
      </c>
      <c r="T22" s="20">
        <v>980</v>
      </c>
      <c r="U22" s="21">
        <v>84034</v>
      </c>
      <c r="V22" s="17" t="s">
        <v>128</v>
      </c>
      <c r="W22" s="21">
        <v>84034</v>
      </c>
    </row>
    <row r="23" spans="1:23" ht="16.5" customHeight="1" x14ac:dyDescent="0.25">
      <c r="A23" s="7"/>
      <c r="B23" s="7" t="s">
        <v>118</v>
      </c>
      <c r="C23" s="7"/>
      <c r="D23" s="7"/>
      <c r="E23" s="7"/>
      <c r="F23" s="7"/>
      <c r="G23" s="7"/>
      <c r="H23" s="7"/>
      <c r="I23" s="7"/>
      <c r="J23" s="7"/>
      <c r="K23" s="7"/>
      <c r="L23" s="9" t="s">
        <v>106</v>
      </c>
      <c r="M23" s="21">
        <v>36840</v>
      </c>
      <c r="N23" s="21">
        <v>25751</v>
      </c>
      <c r="O23" s="21">
        <v>11654</v>
      </c>
      <c r="P23" s="17" t="s">
        <v>128</v>
      </c>
      <c r="Q23" s="23">
        <v>8522</v>
      </c>
      <c r="R23" s="20">
        <v>149</v>
      </c>
      <c r="S23" s="17" t="s">
        <v>128</v>
      </c>
      <c r="T23" s="20">
        <v>873</v>
      </c>
      <c r="U23" s="21">
        <v>83789</v>
      </c>
      <c r="V23" s="17" t="s">
        <v>128</v>
      </c>
      <c r="W23" s="21">
        <v>83789</v>
      </c>
    </row>
    <row r="24" spans="1:23" ht="16.5" customHeight="1" x14ac:dyDescent="0.25">
      <c r="A24" s="7"/>
      <c r="B24" s="7" t="s">
        <v>119</v>
      </c>
      <c r="C24" s="7"/>
      <c r="D24" s="7"/>
      <c r="E24" s="7"/>
      <c r="F24" s="7"/>
      <c r="G24" s="7"/>
      <c r="H24" s="7"/>
      <c r="I24" s="7"/>
      <c r="J24" s="7"/>
      <c r="K24" s="7"/>
      <c r="L24" s="9" t="s">
        <v>106</v>
      </c>
      <c r="M24" s="21">
        <v>39698</v>
      </c>
      <c r="N24" s="21">
        <v>25869</v>
      </c>
      <c r="O24" s="21">
        <v>12760</v>
      </c>
      <c r="P24" s="17" t="s">
        <v>128</v>
      </c>
      <c r="Q24" s="23">
        <v>7939</v>
      </c>
      <c r="R24" s="20">
        <v>598</v>
      </c>
      <c r="S24" s="17" t="s">
        <v>128</v>
      </c>
      <c r="T24" s="20">
        <v>845</v>
      </c>
      <c r="U24" s="21">
        <v>87710</v>
      </c>
      <c r="V24" s="17" t="s">
        <v>128</v>
      </c>
      <c r="W24" s="21">
        <v>87710</v>
      </c>
    </row>
    <row r="25" spans="1:23" ht="16.5" customHeight="1" x14ac:dyDescent="0.25">
      <c r="A25" s="7" t="s">
        <v>239</v>
      </c>
      <c r="B25" s="7"/>
      <c r="C25" s="7"/>
      <c r="D25" s="7"/>
      <c r="E25" s="7"/>
      <c r="F25" s="7"/>
      <c r="G25" s="7"/>
      <c r="H25" s="7"/>
      <c r="I25" s="7"/>
      <c r="J25" s="7"/>
      <c r="K25" s="7"/>
      <c r="L25" s="9"/>
      <c r="M25" s="10"/>
      <c r="N25" s="10"/>
      <c r="O25" s="10"/>
      <c r="P25" s="10"/>
      <c r="Q25" s="10"/>
      <c r="R25" s="10"/>
      <c r="S25" s="10"/>
      <c r="T25" s="10"/>
      <c r="U25" s="10"/>
      <c r="V25" s="10"/>
      <c r="W25" s="10"/>
    </row>
    <row r="26" spans="1:23" ht="16.5" customHeight="1" x14ac:dyDescent="0.25">
      <c r="A26" s="7"/>
      <c r="B26" s="7" t="s">
        <v>222</v>
      </c>
      <c r="C26" s="7"/>
      <c r="D26" s="7"/>
      <c r="E26" s="7"/>
      <c r="F26" s="7"/>
      <c r="G26" s="7"/>
      <c r="H26" s="7"/>
      <c r="I26" s="7"/>
      <c r="J26" s="7"/>
      <c r="K26" s="7"/>
      <c r="L26" s="9" t="s">
        <v>106</v>
      </c>
      <c r="M26" s="21">
        <v>46626</v>
      </c>
      <c r="N26" s="18">
        <v>379159</v>
      </c>
      <c r="O26" s="18">
        <v>189818</v>
      </c>
      <c r="P26" s="18">
        <v>194763</v>
      </c>
      <c r="Q26" s="16" t="s">
        <v>110</v>
      </c>
      <c r="R26" s="23">
        <v>1370</v>
      </c>
      <c r="S26" s="23">
        <v>3586</v>
      </c>
      <c r="T26" s="21">
        <v>10918</v>
      </c>
      <c r="U26" s="18">
        <v>826240</v>
      </c>
      <c r="V26" s="25">
        <v>1033813</v>
      </c>
      <c r="W26" s="25">
        <v>1860053</v>
      </c>
    </row>
    <row r="27" spans="1:23" ht="16.5" customHeight="1" x14ac:dyDescent="0.25">
      <c r="A27" s="7"/>
      <c r="B27" s="7" t="s">
        <v>223</v>
      </c>
      <c r="C27" s="7"/>
      <c r="D27" s="7"/>
      <c r="E27" s="7"/>
      <c r="F27" s="7"/>
      <c r="G27" s="7"/>
      <c r="H27" s="7"/>
      <c r="I27" s="7"/>
      <c r="J27" s="7"/>
      <c r="K27" s="7"/>
      <c r="L27" s="9" t="s">
        <v>106</v>
      </c>
      <c r="M27" s="18">
        <v>169872</v>
      </c>
      <c r="N27" s="18">
        <v>330913</v>
      </c>
      <c r="O27" s="18">
        <v>307451</v>
      </c>
      <c r="P27" s="18">
        <v>553032</v>
      </c>
      <c r="Q27" s="16" t="s">
        <v>110</v>
      </c>
      <c r="R27" s="21">
        <v>10763</v>
      </c>
      <c r="S27" s="23">
        <v>4800</v>
      </c>
      <c r="T27" s="23">
        <v>9857</v>
      </c>
      <c r="U27" s="25">
        <v>1386687</v>
      </c>
      <c r="V27" s="25">
        <v>1013972</v>
      </c>
      <c r="W27" s="25">
        <v>2400660</v>
      </c>
    </row>
    <row r="28" spans="1:23" ht="16.5" customHeight="1" x14ac:dyDescent="0.25">
      <c r="A28" s="7"/>
      <c r="B28" s="7" t="s">
        <v>224</v>
      </c>
      <c r="C28" s="7"/>
      <c r="D28" s="7"/>
      <c r="E28" s="7"/>
      <c r="F28" s="7"/>
      <c r="G28" s="7"/>
      <c r="H28" s="7"/>
      <c r="I28" s="7"/>
      <c r="J28" s="7"/>
      <c r="K28" s="7"/>
      <c r="L28" s="9" t="s">
        <v>106</v>
      </c>
      <c r="M28" s="18">
        <v>189590</v>
      </c>
      <c r="N28" s="18">
        <v>689122</v>
      </c>
      <c r="O28" s="18">
        <v>680143</v>
      </c>
      <c r="P28" s="18">
        <v>788345</v>
      </c>
      <c r="Q28" s="18">
        <v>414728</v>
      </c>
      <c r="R28" s="21">
        <v>50640</v>
      </c>
      <c r="S28" s="18">
        <v>146126</v>
      </c>
      <c r="T28" s="21">
        <v>35766</v>
      </c>
      <c r="U28" s="25">
        <v>2994458</v>
      </c>
      <c r="V28" s="18">
        <v>926611</v>
      </c>
      <c r="W28" s="25">
        <v>3921069</v>
      </c>
    </row>
    <row r="29" spans="1:23" ht="16.5" customHeight="1" x14ac:dyDescent="0.25">
      <c r="A29" s="7"/>
      <c r="B29" s="7" t="s">
        <v>225</v>
      </c>
      <c r="C29" s="7"/>
      <c r="D29" s="7"/>
      <c r="E29" s="7"/>
      <c r="F29" s="7"/>
      <c r="G29" s="7"/>
      <c r="H29" s="7"/>
      <c r="I29" s="7"/>
      <c r="J29" s="7"/>
      <c r="K29" s="7"/>
      <c r="L29" s="9" t="s">
        <v>106</v>
      </c>
      <c r="M29" s="25">
        <v>1119486</v>
      </c>
      <c r="N29" s="25">
        <v>1416385</v>
      </c>
      <c r="O29" s="25">
        <v>1148055</v>
      </c>
      <c r="P29" s="18">
        <v>832274</v>
      </c>
      <c r="Q29" s="18">
        <v>663844</v>
      </c>
      <c r="R29" s="18">
        <v>108384</v>
      </c>
      <c r="S29" s="18">
        <v>142263</v>
      </c>
      <c r="T29" s="21">
        <v>60952</v>
      </c>
      <c r="U29" s="25">
        <v>5491644</v>
      </c>
      <c r="V29" s="18">
        <v>913033</v>
      </c>
      <c r="W29" s="25">
        <v>6404677</v>
      </c>
    </row>
    <row r="30" spans="1:23" ht="16.5" customHeight="1" x14ac:dyDescent="0.25">
      <c r="A30" s="7"/>
      <c r="B30" s="7" t="s">
        <v>226</v>
      </c>
      <c r="C30" s="7"/>
      <c r="D30" s="7"/>
      <c r="E30" s="7"/>
      <c r="F30" s="7"/>
      <c r="G30" s="7"/>
      <c r="H30" s="7"/>
      <c r="I30" s="7"/>
      <c r="J30" s="7"/>
      <c r="K30" s="7"/>
      <c r="L30" s="9" t="s">
        <v>106</v>
      </c>
      <c r="M30" s="25">
        <v>2057588</v>
      </c>
      <c r="N30" s="25">
        <v>1588682</v>
      </c>
      <c r="O30" s="25">
        <v>1318623</v>
      </c>
      <c r="P30" s="18">
        <v>958837</v>
      </c>
      <c r="Q30" s="18">
        <v>692956</v>
      </c>
      <c r="R30" s="18">
        <v>158209</v>
      </c>
      <c r="S30" s="18">
        <v>146888</v>
      </c>
      <c r="T30" s="18">
        <v>100751</v>
      </c>
      <c r="U30" s="25">
        <v>7022536</v>
      </c>
      <c r="V30" s="18">
        <v>919288</v>
      </c>
      <c r="W30" s="25">
        <v>7941824</v>
      </c>
    </row>
    <row r="31" spans="1:23" ht="16.5" customHeight="1" x14ac:dyDescent="0.25">
      <c r="A31" s="7"/>
      <c r="B31" s="7" t="s">
        <v>227</v>
      </c>
      <c r="C31" s="7"/>
      <c r="D31" s="7"/>
      <c r="E31" s="7"/>
      <c r="F31" s="7"/>
      <c r="G31" s="7"/>
      <c r="H31" s="7"/>
      <c r="I31" s="7"/>
      <c r="J31" s="7"/>
      <c r="K31" s="7"/>
      <c r="L31" s="9" t="s">
        <v>106</v>
      </c>
      <c r="M31" s="25">
        <v>2496164</v>
      </c>
      <c r="N31" s="25">
        <v>1793808</v>
      </c>
      <c r="O31" s="25">
        <v>1362024</v>
      </c>
      <c r="P31" s="18">
        <v>946758</v>
      </c>
      <c r="Q31" s="18">
        <v>667748</v>
      </c>
      <c r="R31" s="18">
        <v>175855</v>
      </c>
      <c r="S31" s="21">
        <v>92639</v>
      </c>
      <c r="T31" s="21">
        <v>90369</v>
      </c>
      <c r="U31" s="25">
        <v>7625365</v>
      </c>
      <c r="V31" s="18">
        <v>927749</v>
      </c>
      <c r="W31" s="25">
        <v>8553114</v>
      </c>
    </row>
    <row r="32" spans="1:23" ht="16.5" customHeight="1" x14ac:dyDescent="0.25">
      <c r="A32" s="7"/>
      <c r="B32" s="7" t="s">
        <v>228</v>
      </c>
      <c r="C32" s="7"/>
      <c r="D32" s="7"/>
      <c r="E32" s="7"/>
      <c r="F32" s="7"/>
      <c r="G32" s="7"/>
      <c r="H32" s="7"/>
      <c r="I32" s="7"/>
      <c r="J32" s="7"/>
      <c r="K32" s="7"/>
      <c r="L32" s="9" t="s">
        <v>106</v>
      </c>
      <c r="M32" s="25">
        <v>2383462</v>
      </c>
      <c r="N32" s="25">
        <v>1707485</v>
      </c>
      <c r="O32" s="25">
        <v>1254390</v>
      </c>
      <c r="P32" s="18">
        <v>920414</v>
      </c>
      <c r="Q32" s="18">
        <v>636936</v>
      </c>
      <c r="R32" s="18">
        <v>171907</v>
      </c>
      <c r="S32" s="18">
        <v>106837</v>
      </c>
      <c r="T32" s="21">
        <v>90502</v>
      </c>
      <c r="U32" s="25">
        <v>7271933</v>
      </c>
      <c r="V32" s="18">
        <v>944425</v>
      </c>
      <c r="W32" s="25">
        <v>8216357</v>
      </c>
    </row>
    <row r="33" spans="1:23" ht="16.5" customHeight="1" x14ac:dyDescent="0.25">
      <c r="A33" s="7"/>
      <c r="B33" s="7" t="s">
        <v>229</v>
      </c>
      <c r="C33" s="7"/>
      <c r="D33" s="7"/>
      <c r="E33" s="7"/>
      <c r="F33" s="7"/>
      <c r="G33" s="7"/>
      <c r="H33" s="7"/>
      <c r="I33" s="7"/>
      <c r="J33" s="7"/>
      <c r="K33" s="7"/>
      <c r="L33" s="9" t="s">
        <v>106</v>
      </c>
      <c r="M33" s="25">
        <v>2204425</v>
      </c>
      <c r="N33" s="25">
        <v>1666396</v>
      </c>
      <c r="O33" s="25">
        <v>1168239</v>
      </c>
      <c r="P33" s="18">
        <v>837440</v>
      </c>
      <c r="Q33" s="18">
        <v>577861</v>
      </c>
      <c r="R33" s="18">
        <v>168553</v>
      </c>
      <c r="S33" s="18">
        <v>108117</v>
      </c>
      <c r="T33" s="21">
        <v>87542</v>
      </c>
      <c r="U33" s="25">
        <v>6818573</v>
      </c>
      <c r="V33" s="18">
        <v>929029</v>
      </c>
      <c r="W33" s="25">
        <v>7747602</v>
      </c>
    </row>
    <row r="34" spans="1:23" ht="16.5" customHeight="1" x14ac:dyDescent="0.25">
      <c r="A34" s="7"/>
      <c r="B34" s="7" t="s">
        <v>118</v>
      </c>
      <c r="C34" s="7"/>
      <c r="D34" s="7"/>
      <c r="E34" s="7"/>
      <c r="F34" s="7"/>
      <c r="G34" s="7"/>
      <c r="H34" s="7"/>
      <c r="I34" s="7"/>
      <c r="J34" s="7"/>
      <c r="K34" s="7"/>
      <c r="L34" s="9" t="s">
        <v>106</v>
      </c>
      <c r="M34" s="25">
        <v>2140291</v>
      </c>
      <c r="N34" s="25">
        <v>1594378</v>
      </c>
      <c r="O34" s="25">
        <v>1154551</v>
      </c>
      <c r="P34" s="18">
        <v>774327</v>
      </c>
      <c r="Q34" s="18">
        <v>521011</v>
      </c>
      <c r="R34" s="18">
        <v>168811</v>
      </c>
      <c r="S34" s="21">
        <v>96966</v>
      </c>
      <c r="T34" s="21">
        <v>78243</v>
      </c>
      <c r="U34" s="25">
        <v>6528578</v>
      </c>
      <c r="V34" s="18">
        <v>961642</v>
      </c>
      <c r="W34" s="25">
        <v>7490220</v>
      </c>
    </row>
    <row r="35" spans="1:23" ht="16.5" customHeight="1" x14ac:dyDescent="0.25">
      <c r="A35" s="7"/>
      <c r="B35" s="7" t="s">
        <v>119</v>
      </c>
      <c r="C35" s="7"/>
      <c r="D35" s="7"/>
      <c r="E35" s="7"/>
      <c r="F35" s="7"/>
      <c r="G35" s="7"/>
      <c r="H35" s="7"/>
      <c r="I35" s="7"/>
      <c r="J35" s="7"/>
      <c r="K35" s="7"/>
      <c r="L35" s="9" t="s">
        <v>106</v>
      </c>
      <c r="M35" s="25">
        <v>2000946</v>
      </c>
      <c r="N35" s="25">
        <v>1570515</v>
      </c>
      <c r="O35" s="25">
        <v>1032768</v>
      </c>
      <c r="P35" s="18">
        <v>716604</v>
      </c>
      <c r="Q35" s="18">
        <v>480545</v>
      </c>
      <c r="R35" s="18">
        <v>162668</v>
      </c>
      <c r="S35" s="21">
        <v>94921</v>
      </c>
      <c r="T35" s="21">
        <v>69643</v>
      </c>
      <c r="U35" s="25">
        <v>6128609</v>
      </c>
      <c r="V35" s="25">
        <v>1029608</v>
      </c>
      <c r="W35" s="25">
        <v>7158216</v>
      </c>
    </row>
    <row r="36" spans="1:23" ht="16.5" customHeight="1" x14ac:dyDescent="0.25">
      <c r="A36" s="7" t="s">
        <v>240</v>
      </c>
      <c r="B36" s="7"/>
      <c r="C36" s="7"/>
      <c r="D36" s="7"/>
      <c r="E36" s="7"/>
      <c r="F36" s="7"/>
      <c r="G36" s="7"/>
      <c r="H36" s="7"/>
      <c r="I36" s="7"/>
      <c r="J36" s="7"/>
      <c r="K36" s="7"/>
      <c r="L36" s="9"/>
      <c r="M36" s="10"/>
      <c r="N36" s="10"/>
      <c r="O36" s="10"/>
      <c r="P36" s="10"/>
      <c r="Q36" s="10"/>
      <c r="R36" s="10"/>
      <c r="S36" s="10"/>
      <c r="T36" s="10"/>
      <c r="U36" s="10"/>
      <c r="V36" s="10"/>
      <c r="W36" s="10"/>
    </row>
    <row r="37" spans="1:23" ht="16.5" customHeight="1" x14ac:dyDescent="0.25">
      <c r="A37" s="7"/>
      <c r="B37" s="7" t="s">
        <v>222</v>
      </c>
      <c r="C37" s="7"/>
      <c r="D37" s="7"/>
      <c r="E37" s="7"/>
      <c r="F37" s="7"/>
      <c r="G37" s="7"/>
      <c r="H37" s="7"/>
      <c r="I37" s="7"/>
      <c r="J37" s="7"/>
      <c r="K37" s="7"/>
      <c r="L37" s="9" t="s">
        <v>106</v>
      </c>
      <c r="M37" s="21">
        <v>44330</v>
      </c>
      <c r="N37" s="18">
        <v>388505</v>
      </c>
      <c r="O37" s="18">
        <v>189818</v>
      </c>
      <c r="P37" s="18">
        <v>194763</v>
      </c>
      <c r="Q37" s="16" t="s">
        <v>110</v>
      </c>
      <c r="R37" s="23">
        <v>1370</v>
      </c>
      <c r="S37" s="23">
        <v>3586</v>
      </c>
      <c r="T37" s="21">
        <v>10991</v>
      </c>
      <c r="U37" s="18">
        <v>833362</v>
      </c>
      <c r="V37" s="25">
        <v>1033813</v>
      </c>
      <c r="W37" s="25">
        <v>1867175</v>
      </c>
    </row>
    <row r="38" spans="1:23" ht="16.5" customHeight="1" x14ac:dyDescent="0.25">
      <c r="A38" s="7"/>
      <c r="B38" s="7" t="s">
        <v>223</v>
      </c>
      <c r="C38" s="7"/>
      <c r="D38" s="7"/>
      <c r="E38" s="7"/>
      <c r="F38" s="7"/>
      <c r="G38" s="7"/>
      <c r="H38" s="7"/>
      <c r="I38" s="7"/>
      <c r="J38" s="7"/>
      <c r="K38" s="7"/>
      <c r="L38" s="9" t="s">
        <v>106</v>
      </c>
      <c r="M38" s="18">
        <v>173618</v>
      </c>
      <c r="N38" s="18">
        <v>341628</v>
      </c>
      <c r="O38" s="18">
        <v>307451</v>
      </c>
      <c r="P38" s="18">
        <v>553032</v>
      </c>
      <c r="Q38" s="16" t="s">
        <v>110</v>
      </c>
      <c r="R38" s="21">
        <v>10763</v>
      </c>
      <c r="S38" s="23">
        <v>4800</v>
      </c>
      <c r="T38" s="21">
        <v>10367</v>
      </c>
      <c r="U38" s="25">
        <v>1401659</v>
      </c>
      <c r="V38" s="25">
        <v>1013972</v>
      </c>
      <c r="W38" s="25">
        <v>2415631</v>
      </c>
    </row>
    <row r="39" spans="1:23" ht="16.5" customHeight="1" x14ac:dyDescent="0.25">
      <c r="A39" s="7"/>
      <c r="B39" s="7" t="s">
        <v>224</v>
      </c>
      <c r="C39" s="7"/>
      <c r="D39" s="7"/>
      <c r="E39" s="7"/>
      <c r="F39" s="7"/>
      <c r="G39" s="7"/>
      <c r="H39" s="7"/>
      <c r="I39" s="7"/>
      <c r="J39" s="7"/>
      <c r="K39" s="7"/>
      <c r="L39" s="9" t="s">
        <v>106</v>
      </c>
      <c r="M39" s="18">
        <v>194123</v>
      </c>
      <c r="N39" s="18">
        <v>701065</v>
      </c>
      <c r="O39" s="18">
        <v>680143</v>
      </c>
      <c r="P39" s="18">
        <v>788345</v>
      </c>
      <c r="Q39" s="18">
        <v>422674</v>
      </c>
      <c r="R39" s="21">
        <v>50640</v>
      </c>
      <c r="S39" s="18">
        <v>146126</v>
      </c>
      <c r="T39" s="21">
        <v>36923</v>
      </c>
      <c r="U39" s="25">
        <v>3020039</v>
      </c>
      <c r="V39" s="18">
        <v>926611</v>
      </c>
      <c r="W39" s="25">
        <v>3946650</v>
      </c>
    </row>
    <row r="40" spans="1:23" ht="16.5" customHeight="1" x14ac:dyDescent="0.25">
      <c r="A40" s="7"/>
      <c r="B40" s="7" t="s">
        <v>225</v>
      </c>
      <c r="C40" s="7"/>
      <c r="D40" s="7"/>
      <c r="E40" s="7"/>
      <c r="F40" s="7"/>
      <c r="G40" s="7"/>
      <c r="H40" s="7"/>
      <c r="I40" s="7"/>
      <c r="J40" s="7"/>
      <c r="K40" s="7"/>
      <c r="L40" s="9" t="s">
        <v>106</v>
      </c>
      <c r="M40" s="25">
        <v>1128967</v>
      </c>
      <c r="N40" s="25">
        <v>1442156</v>
      </c>
      <c r="O40" s="25">
        <v>1148055</v>
      </c>
      <c r="P40" s="18">
        <v>832274</v>
      </c>
      <c r="Q40" s="18">
        <v>672637</v>
      </c>
      <c r="R40" s="18">
        <v>108384</v>
      </c>
      <c r="S40" s="18">
        <v>142263</v>
      </c>
      <c r="T40" s="21">
        <v>62185</v>
      </c>
      <c r="U40" s="25">
        <v>5536922</v>
      </c>
      <c r="V40" s="18">
        <v>913033</v>
      </c>
      <c r="W40" s="25">
        <v>6449955</v>
      </c>
    </row>
    <row r="41" spans="1:23" ht="16.5" customHeight="1" x14ac:dyDescent="0.25">
      <c r="A41" s="7"/>
      <c r="B41" s="7" t="s">
        <v>226</v>
      </c>
      <c r="C41" s="7"/>
      <c r="D41" s="7"/>
      <c r="E41" s="7"/>
      <c r="F41" s="7"/>
      <c r="G41" s="7"/>
      <c r="H41" s="7"/>
      <c r="I41" s="7"/>
      <c r="J41" s="7"/>
      <c r="K41" s="7"/>
      <c r="L41" s="9" t="s">
        <v>106</v>
      </c>
      <c r="M41" s="25">
        <v>2090221</v>
      </c>
      <c r="N41" s="25">
        <v>1611117</v>
      </c>
      <c r="O41" s="25">
        <v>1318623</v>
      </c>
      <c r="P41" s="18">
        <v>958837</v>
      </c>
      <c r="Q41" s="18">
        <v>702084</v>
      </c>
      <c r="R41" s="18">
        <v>158209</v>
      </c>
      <c r="S41" s="18">
        <v>146888</v>
      </c>
      <c r="T41" s="18">
        <v>102103</v>
      </c>
      <c r="U41" s="25">
        <v>7088082</v>
      </c>
      <c r="V41" s="18">
        <v>919288</v>
      </c>
      <c r="W41" s="25">
        <v>8007370</v>
      </c>
    </row>
    <row r="42" spans="1:23" ht="16.5" customHeight="1" x14ac:dyDescent="0.25">
      <c r="A42" s="7"/>
      <c r="B42" s="7" t="s">
        <v>227</v>
      </c>
      <c r="C42" s="7"/>
      <c r="D42" s="7"/>
      <c r="E42" s="7"/>
      <c r="F42" s="7"/>
      <c r="G42" s="7"/>
      <c r="H42" s="7"/>
      <c r="I42" s="7"/>
      <c r="J42" s="7"/>
      <c r="K42" s="7"/>
      <c r="L42" s="9" t="s">
        <v>106</v>
      </c>
      <c r="M42" s="25">
        <v>2533733</v>
      </c>
      <c r="N42" s="25">
        <v>1818799</v>
      </c>
      <c r="O42" s="25">
        <v>1362024</v>
      </c>
      <c r="P42" s="18">
        <v>946758</v>
      </c>
      <c r="Q42" s="18">
        <v>676871</v>
      </c>
      <c r="R42" s="18">
        <v>175855</v>
      </c>
      <c r="S42" s="21">
        <v>92639</v>
      </c>
      <c r="T42" s="21">
        <v>91583</v>
      </c>
      <c r="U42" s="25">
        <v>7698262</v>
      </c>
      <c r="V42" s="18">
        <v>927749</v>
      </c>
      <c r="W42" s="25">
        <v>8626010</v>
      </c>
    </row>
    <row r="43" spans="1:23" ht="16.5" customHeight="1" x14ac:dyDescent="0.25">
      <c r="A43" s="7"/>
      <c r="B43" s="7" t="s">
        <v>228</v>
      </c>
      <c r="C43" s="7"/>
      <c r="D43" s="7"/>
      <c r="E43" s="7"/>
      <c r="F43" s="7"/>
      <c r="G43" s="7"/>
      <c r="H43" s="7"/>
      <c r="I43" s="7"/>
      <c r="J43" s="7"/>
      <c r="K43" s="7"/>
      <c r="L43" s="9" t="s">
        <v>106</v>
      </c>
      <c r="M43" s="25">
        <v>2419218</v>
      </c>
      <c r="N43" s="25">
        <v>1732383</v>
      </c>
      <c r="O43" s="25">
        <v>1254390</v>
      </c>
      <c r="P43" s="18">
        <v>920414</v>
      </c>
      <c r="Q43" s="18">
        <v>646145</v>
      </c>
      <c r="R43" s="18">
        <v>171907</v>
      </c>
      <c r="S43" s="18">
        <v>106837</v>
      </c>
      <c r="T43" s="21">
        <v>91613</v>
      </c>
      <c r="U43" s="25">
        <v>7342907</v>
      </c>
      <c r="V43" s="18">
        <v>944425</v>
      </c>
      <c r="W43" s="25">
        <v>8287332</v>
      </c>
    </row>
    <row r="44" spans="1:23" ht="16.5" customHeight="1" x14ac:dyDescent="0.25">
      <c r="A44" s="7"/>
      <c r="B44" s="7" t="s">
        <v>229</v>
      </c>
      <c r="C44" s="7"/>
      <c r="D44" s="7"/>
      <c r="E44" s="7"/>
      <c r="F44" s="7"/>
      <c r="G44" s="7"/>
      <c r="H44" s="7"/>
      <c r="I44" s="7"/>
      <c r="J44" s="7"/>
      <c r="K44" s="7"/>
      <c r="L44" s="9" t="s">
        <v>106</v>
      </c>
      <c r="M44" s="25">
        <v>2240796</v>
      </c>
      <c r="N44" s="25">
        <v>1690945</v>
      </c>
      <c r="O44" s="25">
        <v>1181162</v>
      </c>
      <c r="P44" s="18">
        <v>837440</v>
      </c>
      <c r="Q44" s="18">
        <v>587071</v>
      </c>
      <c r="R44" s="18">
        <v>168553</v>
      </c>
      <c r="S44" s="18">
        <v>108117</v>
      </c>
      <c r="T44" s="21">
        <v>88522</v>
      </c>
      <c r="U44" s="25">
        <v>6902607</v>
      </c>
      <c r="V44" s="18">
        <v>929029</v>
      </c>
      <c r="W44" s="25">
        <v>7831636</v>
      </c>
    </row>
    <row r="45" spans="1:23" ht="16.5" customHeight="1" x14ac:dyDescent="0.25">
      <c r="A45" s="7"/>
      <c r="B45" s="7" t="s">
        <v>118</v>
      </c>
      <c r="C45" s="7"/>
      <c r="D45" s="7"/>
      <c r="E45" s="7"/>
      <c r="F45" s="7"/>
      <c r="G45" s="7"/>
      <c r="H45" s="7"/>
      <c r="I45" s="7"/>
      <c r="J45" s="7"/>
      <c r="K45" s="7"/>
      <c r="L45" s="9" t="s">
        <v>106</v>
      </c>
      <c r="M45" s="25">
        <v>2177131</v>
      </c>
      <c r="N45" s="25">
        <v>1620129</v>
      </c>
      <c r="O45" s="25">
        <v>1166205</v>
      </c>
      <c r="P45" s="18">
        <v>774327</v>
      </c>
      <c r="Q45" s="18">
        <v>529533</v>
      </c>
      <c r="R45" s="18">
        <v>168811</v>
      </c>
      <c r="S45" s="21">
        <v>96966</v>
      </c>
      <c r="T45" s="21">
        <v>79117</v>
      </c>
      <c r="U45" s="25">
        <v>6612219</v>
      </c>
      <c r="V45" s="18">
        <v>961642</v>
      </c>
      <c r="W45" s="25">
        <v>7573861</v>
      </c>
    </row>
    <row r="46" spans="1:23" ht="16.5" customHeight="1" x14ac:dyDescent="0.25">
      <c r="A46" s="7"/>
      <c r="B46" s="7" t="s">
        <v>119</v>
      </c>
      <c r="C46" s="7"/>
      <c r="D46" s="7"/>
      <c r="E46" s="7"/>
      <c r="F46" s="7"/>
      <c r="G46" s="7"/>
      <c r="H46" s="7"/>
      <c r="I46" s="7"/>
      <c r="J46" s="7"/>
      <c r="K46" s="7"/>
      <c r="L46" s="9" t="s">
        <v>106</v>
      </c>
      <c r="M46" s="25">
        <v>2040644</v>
      </c>
      <c r="N46" s="25">
        <v>1596384</v>
      </c>
      <c r="O46" s="25">
        <v>1045528</v>
      </c>
      <c r="P46" s="18">
        <v>716604</v>
      </c>
      <c r="Q46" s="18">
        <v>488484</v>
      </c>
      <c r="R46" s="18">
        <v>163266</v>
      </c>
      <c r="S46" s="21">
        <v>94921</v>
      </c>
      <c r="T46" s="21">
        <v>70488</v>
      </c>
      <c r="U46" s="25">
        <v>6216319</v>
      </c>
      <c r="V46" s="25">
        <v>1029608</v>
      </c>
      <c r="W46" s="25">
        <v>7245926</v>
      </c>
    </row>
    <row r="47" spans="1:23" ht="16.5" customHeight="1" x14ac:dyDescent="0.25">
      <c r="A47" s="7" t="s">
        <v>120</v>
      </c>
      <c r="B47" s="7"/>
      <c r="C47" s="7"/>
      <c r="D47" s="7"/>
      <c r="E47" s="7"/>
      <c r="F47" s="7"/>
      <c r="G47" s="7"/>
      <c r="H47" s="7"/>
      <c r="I47" s="7"/>
      <c r="J47" s="7"/>
      <c r="K47" s="7"/>
      <c r="L47" s="9"/>
      <c r="M47" s="10"/>
      <c r="N47" s="10"/>
      <c r="O47" s="10"/>
      <c r="P47" s="10"/>
      <c r="Q47" s="10"/>
      <c r="R47" s="10"/>
      <c r="S47" s="10"/>
      <c r="T47" s="10"/>
      <c r="U47" s="10"/>
      <c r="V47" s="10"/>
      <c r="W47" s="10"/>
    </row>
    <row r="48" spans="1:23" ht="16.5" customHeight="1" x14ac:dyDescent="0.25">
      <c r="A48" s="7"/>
      <c r="B48" s="7" t="s">
        <v>105</v>
      </c>
      <c r="C48" s="7"/>
      <c r="D48" s="7"/>
      <c r="E48" s="7"/>
      <c r="F48" s="7"/>
      <c r="G48" s="7"/>
      <c r="H48" s="7"/>
      <c r="I48" s="7"/>
      <c r="J48" s="7"/>
      <c r="K48" s="7"/>
      <c r="L48" s="9" t="s">
        <v>106</v>
      </c>
      <c r="M48" s="21">
        <v>-20658</v>
      </c>
      <c r="N48" s="18">
        <v>148581</v>
      </c>
      <c r="O48" s="21">
        <v>35177</v>
      </c>
      <c r="P48" s="21">
        <v>50877</v>
      </c>
      <c r="Q48" s="16" t="s">
        <v>110</v>
      </c>
      <c r="R48" s="23">
        <v>2535</v>
      </c>
      <c r="S48" s="23">
        <v>2889</v>
      </c>
      <c r="T48" s="23">
        <v>2122</v>
      </c>
      <c r="U48" s="18">
        <v>221523</v>
      </c>
      <c r="V48" s="21">
        <v>70848</v>
      </c>
      <c r="W48" s="18">
        <v>292371</v>
      </c>
    </row>
    <row r="49" spans="1:23" ht="16.5" customHeight="1" x14ac:dyDescent="0.25">
      <c r="A49" s="7"/>
      <c r="B49" s="7" t="s">
        <v>107</v>
      </c>
      <c r="C49" s="7"/>
      <c r="D49" s="7"/>
      <c r="E49" s="7"/>
      <c r="F49" s="7"/>
      <c r="G49" s="7"/>
      <c r="H49" s="7"/>
      <c r="I49" s="7"/>
      <c r="J49" s="7"/>
      <c r="K49" s="7"/>
      <c r="L49" s="9" t="s">
        <v>106</v>
      </c>
      <c r="M49" s="21">
        <v>23949</v>
      </c>
      <c r="N49" s="18">
        <v>186964</v>
      </c>
      <c r="O49" s="21">
        <v>14944</v>
      </c>
      <c r="P49" s="21">
        <v>41085</v>
      </c>
      <c r="Q49" s="16" t="s">
        <v>110</v>
      </c>
      <c r="R49" s="23">
        <v>6225</v>
      </c>
      <c r="S49" s="23">
        <v>3110</v>
      </c>
      <c r="T49" s="23">
        <v>3198</v>
      </c>
      <c r="U49" s="18">
        <v>279476</v>
      </c>
      <c r="V49" s="21">
        <v>67718</v>
      </c>
      <c r="W49" s="18">
        <v>347194</v>
      </c>
    </row>
    <row r="50" spans="1:23" ht="16.5" customHeight="1" x14ac:dyDescent="0.25">
      <c r="A50" s="7"/>
      <c r="B50" s="7" t="s">
        <v>121</v>
      </c>
      <c r="C50" s="7"/>
      <c r="D50" s="7"/>
      <c r="E50" s="7"/>
      <c r="F50" s="7"/>
      <c r="G50" s="7"/>
      <c r="H50" s="7"/>
      <c r="I50" s="7"/>
      <c r="J50" s="7"/>
      <c r="K50" s="7"/>
      <c r="L50" s="9" t="s">
        <v>106</v>
      </c>
      <c r="M50" s="21">
        <v>27272</v>
      </c>
      <c r="N50" s="18">
        <v>140003</v>
      </c>
      <c r="O50" s="21">
        <v>76415</v>
      </c>
      <c r="P50" s="21">
        <v>40782</v>
      </c>
      <c r="Q50" s="21">
        <v>33886</v>
      </c>
      <c r="R50" s="23">
        <v>8481</v>
      </c>
      <c r="S50" s="23">
        <v>3108</v>
      </c>
      <c r="T50" s="23">
        <v>3179</v>
      </c>
      <c r="U50" s="18">
        <v>333125</v>
      </c>
      <c r="V50" s="21">
        <v>65598</v>
      </c>
      <c r="W50" s="18">
        <v>398722</v>
      </c>
    </row>
    <row r="51" spans="1:23" ht="16.5" customHeight="1" x14ac:dyDescent="0.25">
      <c r="A51" s="7"/>
      <c r="B51" s="7" t="s">
        <v>122</v>
      </c>
      <c r="C51" s="7"/>
      <c r="D51" s="7"/>
      <c r="E51" s="7"/>
      <c r="F51" s="7"/>
      <c r="G51" s="7"/>
      <c r="H51" s="7"/>
      <c r="I51" s="7"/>
      <c r="J51" s="7"/>
      <c r="K51" s="7"/>
      <c r="L51" s="9" t="s">
        <v>106</v>
      </c>
      <c r="M51" s="18">
        <v>144660</v>
      </c>
      <c r="N51" s="18">
        <v>146865</v>
      </c>
      <c r="O51" s="21">
        <v>82210</v>
      </c>
      <c r="P51" s="21">
        <v>55068</v>
      </c>
      <c r="Q51" s="21">
        <v>29773</v>
      </c>
      <c r="R51" s="23">
        <v>8710</v>
      </c>
      <c r="S51" s="23">
        <v>3126</v>
      </c>
      <c r="T51" s="23">
        <v>2554</v>
      </c>
      <c r="U51" s="18">
        <v>472966</v>
      </c>
      <c r="V51" s="21">
        <v>64150</v>
      </c>
      <c r="W51" s="18">
        <v>537117</v>
      </c>
    </row>
    <row r="52" spans="1:23" ht="16.5" customHeight="1" x14ac:dyDescent="0.25">
      <c r="A52" s="7"/>
      <c r="B52" s="7" t="s">
        <v>123</v>
      </c>
      <c r="C52" s="7"/>
      <c r="D52" s="7"/>
      <c r="E52" s="7"/>
      <c r="F52" s="7"/>
      <c r="G52" s="7"/>
      <c r="H52" s="7"/>
      <c r="I52" s="7"/>
      <c r="J52" s="7"/>
      <c r="K52" s="7"/>
      <c r="L52" s="9" t="s">
        <v>106</v>
      </c>
      <c r="M52" s="18">
        <v>139850</v>
      </c>
      <c r="N52" s="18">
        <v>141808</v>
      </c>
      <c r="O52" s="21">
        <v>68083</v>
      </c>
      <c r="P52" s="21">
        <v>40688</v>
      </c>
      <c r="Q52" s="21">
        <v>27115</v>
      </c>
      <c r="R52" s="23">
        <v>8839</v>
      </c>
      <c r="S52" s="23">
        <v>3902</v>
      </c>
      <c r="T52" s="23">
        <v>4640</v>
      </c>
      <c r="U52" s="18">
        <v>434926</v>
      </c>
      <c r="V52" s="21">
        <v>61783</v>
      </c>
      <c r="W52" s="18">
        <v>496709</v>
      </c>
    </row>
    <row r="53" spans="1:23" ht="16.5" customHeight="1" x14ac:dyDescent="0.25">
      <c r="A53" s="7"/>
      <c r="B53" s="7" t="s">
        <v>124</v>
      </c>
      <c r="C53" s="7"/>
      <c r="D53" s="7"/>
      <c r="E53" s="7"/>
      <c r="F53" s="7"/>
      <c r="G53" s="7"/>
      <c r="H53" s="7"/>
      <c r="I53" s="7"/>
      <c r="J53" s="7"/>
      <c r="K53" s="7"/>
      <c r="L53" s="9" t="s">
        <v>106</v>
      </c>
      <c r="M53" s="18">
        <v>186342</v>
      </c>
      <c r="N53" s="18">
        <v>164355</v>
      </c>
      <c r="O53" s="21">
        <v>73012</v>
      </c>
      <c r="P53" s="21">
        <v>35501</v>
      </c>
      <c r="Q53" s="21">
        <v>25601</v>
      </c>
      <c r="R53" s="23">
        <v>8685</v>
      </c>
      <c r="S53" s="23">
        <v>8246</v>
      </c>
      <c r="T53" s="23">
        <v>4690</v>
      </c>
      <c r="U53" s="18">
        <v>506431</v>
      </c>
      <c r="V53" s="21">
        <v>75116</v>
      </c>
      <c r="W53" s="18">
        <v>581547</v>
      </c>
    </row>
    <row r="54" spans="1:23" ht="16.5" customHeight="1" x14ac:dyDescent="0.25">
      <c r="A54" s="7"/>
      <c r="B54" s="7" t="s">
        <v>125</v>
      </c>
      <c r="C54" s="7"/>
      <c r="D54" s="7"/>
      <c r="E54" s="7"/>
      <c r="F54" s="7"/>
      <c r="G54" s="7"/>
      <c r="H54" s="7"/>
      <c r="I54" s="7"/>
      <c r="J54" s="7"/>
      <c r="K54" s="7"/>
      <c r="L54" s="9" t="s">
        <v>106</v>
      </c>
      <c r="M54" s="18">
        <v>167106</v>
      </c>
      <c r="N54" s="18">
        <v>155747</v>
      </c>
      <c r="O54" s="21">
        <v>68899</v>
      </c>
      <c r="P54" s="21">
        <v>32065</v>
      </c>
      <c r="Q54" s="21">
        <v>24498</v>
      </c>
      <c r="R54" s="21">
        <v>11708</v>
      </c>
      <c r="S54" s="21">
        <v>10392</v>
      </c>
      <c r="T54" s="23">
        <v>4539</v>
      </c>
      <c r="U54" s="18">
        <v>474955</v>
      </c>
      <c r="V54" s="21">
        <v>70841</v>
      </c>
      <c r="W54" s="18">
        <v>545796</v>
      </c>
    </row>
    <row r="55" spans="1:23" ht="16.5" customHeight="1" x14ac:dyDescent="0.25">
      <c r="A55" s="7"/>
      <c r="B55" s="7" t="s">
        <v>126</v>
      </c>
      <c r="C55" s="7"/>
      <c r="D55" s="7"/>
      <c r="E55" s="7"/>
      <c r="F55" s="7"/>
      <c r="G55" s="7"/>
      <c r="H55" s="7"/>
      <c r="I55" s="7"/>
      <c r="J55" s="7"/>
      <c r="K55" s="7"/>
      <c r="L55" s="9" t="s">
        <v>106</v>
      </c>
      <c r="M55" s="18">
        <v>180645</v>
      </c>
      <c r="N55" s="18">
        <v>134684</v>
      </c>
      <c r="O55" s="21">
        <v>76034</v>
      </c>
      <c r="P55" s="21">
        <v>31768</v>
      </c>
      <c r="Q55" s="21">
        <v>24217</v>
      </c>
      <c r="R55" s="21">
        <v>21161</v>
      </c>
      <c r="S55" s="23">
        <v>6346</v>
      </c>
      <c r="T55" s="23">
        <v>4675</v>
      </c>
      <c r="U55" s="18">
        <v>479529</v>
      </c>
      <c r="V55" s="21">
        <v>63530</v>
      </c>
      <c r="W55" s="18">
        <v>543059</v>
      </c>
    </row>
    <row r="56" spans="1:23" ht="16.5" customHeight="1" x14ac:dyDescent="0.25">
      <c r="A56" s="7"/>
      <c r="B56" s="7" t="s">
        <v>118</v>
      </c>
      <c r="C56" s="7"/>
      <c r="D56" s="7"/>
      <c r="E56" s="7"/>
      <c r="F56" s="7"/>
      <c r="G56" s="7"/>
      <c r="H56" s="7"/>
      <c r="I56" s="7"/>
      <c r="J56" s="7"/>
      <c r="K56" s="7"/>
      <c r="L56" s="9" t="s">
        <v>106</v>
      </c>
      <c r="M56" s="18">
        <v>193983</v>
      </c>
      <c r="N56" s="18">
        <v>121442</v>
      </c>
      <c r="O56" s="21">
        <v>70966</v>
      </c>
      <c r="P56" s="21">
        <v>31947</v>
      </c>
      <c r="Q56" s="21">
        <v>23710</v>
      </c>
      <c r="R56" s="21">
        <v>14581</v>
      </c>
      <c r="S56" s="23">
        <v>8435</v>
      </c>
      <c r="T56" s="23">
        <v>4347</v>
      </c>
      <c r="U56" s="18">
        <v>469411</v>
      </c>
      <c r="V56" s="21">
        <v>64438</v>
      </c>
      <c r="W56" s="18">
        <v>533850</v>
      </c>
    </row>
    <row r="57" spans="1:23" ht="16.5" customHeight="1" x14ac:dyDescent="0.25">
      <c r="A57" s="7"/>
      <c r="B57" s="7" t="s">
        <v>119</v>
      </c>
      <c r="C57" s="7"/>
      <c r="D57" s="7"/>
      <c r="E57" s="7"/>
      <c r="F57" s="7"/>
      <c r="G57" s="7"/>
      <c r="H57" s="7"/>
      <c r="I57" s="7"/>
      <c r="J57" s="7"/>
      <c r="K57" s="7"/>
      <c r="L57" s="9" t="s">
        <v>106</v>
      </c>
      <c r="M57" s="18">
        <v>207090</v>
      </c>
      <c r="N57" s="18">
        <v>144771</v>
      </c>
      <c r="O57" s="21">
        <v>85425</v>
      </c>
      <c r="P57" s="21">
        <v>31519</v>
      </c>
      <c r="Q57" s="21">
        <v>21352</v>
      </c>
      <c r="R57" s="23">
        <v>8407</v>
      </c>
      <c r="S57" s="23">
        <v>8548</v>
      </c>
      <c r="T57" s="23">
        <v>3415</v>
      </c>
      <c r="U57" s="18">
        <v>510527</v>
      </c>
      <c r="V57" s="21">
        <v>65314</v>
      </c>
      <c r="W57" s="18">
        <v>575840</v>
      </c>
    </row>
    <row r="58" spans="1:23" ht="16.5" customHeight="1" x14ac:dyDescent="0.25">
      <c r="A58" s="7" t="s">
        <v>127</v>
      </c>
      <c r="B58" s="7"/>
      <c r="C58" s="7"/>
      <c r="D58" s="7"/>
      <c r="E58" s="7"/>
      <c r="F58" s="7"/>
      <c r="G58" s="7"/>
      <c r="H58" s="7"/>
      <c r="I58" s="7"/>
      <c r="J58" s="7"/>
      <c r="K58" s="7"/>
      <c r="L58" s="9"/>
      <c r="M58" s="10"/>
      <c r="N58" s="10"/>
      <c r="O58" s="10"/>
      <c r="P58" s="10"/>
      <c r="Q58" s="10"/>
      <c r="R58" s="10"/>
      <c r="S58" s="10"/>
      <c r="T58" s="10"/>
      <c r="U58" s="10"/>
      <c r="V58" s="10"/>
      <c r="W58" s="10"/>
    </row>
    <row r="59" spans="1:23" ht="16.5" customHeight="1" x14ac:dyDescent="0.25">
      <c r="A59" s="7"/>
      <c r="B59" s="7" t="s">
        <v>105</v>
      </c>
      <c r="C59" s="7"/>
      <c r="D59" s="7"/>
      <c r="E59" s="7"/>
      <c r="F59" s="7"/>
      <c r="G59" s="7"/>
      <c r="H59" s="7"/>
      <c r="I59" s="7"/>
      <c r="J59" s="7"/>
      <c r="K59" s="7"/>
      <c r="L59" s="9" t="s">
        <v>106</v>
      </c>
      <c r="M59" s="16" t="s">
        <v>110</v>
      </c>
      <c r="N59" s="20">
        <v>249</v>
      </c>
      <c r="O59" s="16" t="s">
        <v>110</v>
      </c>
      <c r="P59" s="16" t="s">
        <v>110</v>
      </c>
      <c r="Q59" s="16" t="s">
        <v>110</v>
      </c>
      <c r="R59" s="16" t="s">
        <v>110</v>
      </c>
      <c r="S59" s="16" t="s">
        <v>110</v>
      </c>
      <c r="T59" s="16" t="s">
        <v>110</v>
      </c>
      <c r="U59" s="20">
        <v>249</v>
      </c>
      <c r="V59" s="17" t="s">
        <v>128</v>
      </c>
      <c r="W59" s="20">
        <v>249</v>
      </c>
    </row>
    <row r="60" spans="1:23" ht="16.5" customHeight="1" x14ac:dyDescent="0.25">
      <c r="A60" s="7"/>
      <c r="B60" s="7" t="s">
        <v>107</v>
      </c>
      <c r="C60" s="7"/>
      <c r="D60" s="7"/>
      <c r="E60" s="7"/>
      <c r="F60" s="7"/>
      <c r="G60" s="7"/>
      <c r="H60" s="7"/>
      <c r="I60" s="7"/>
      <c r="J60" s="7"/>
      <c r="K60" s="7"/>
      <c r="L60" s="9" t="s">
        <v>106</v>
      </c>
      <c r="M60" s="16" t="s">
        <v>110</v>
      </c>
      <c r="N60" s="23">
        <v>1445</v>
      </c>
      <c r="O60" s="16" t="s">
        <v>110</v>
      </c>
      <c r="P60" s="16" t="s">
        <v>110</v>
      </c>
      <c r="Q60" s="16" t="s">
        <v>110</v>
      </c>
      <c r="R60" s="16" t="s">
        <v>110</v>
      </c>
      <c r="S60" s="16" t="s">
        <v>110</v>
      </c>
      <c r="T60" s="16" t="s">
        <v>110</v>
      </c>
      <c r="U60" s="23">
        <v>1445</v>
      </c>
      <c r="V60" s="17" t="s">
        <v>128</v>
      </c>
      <c r="W60" s="23">
        <v>1445</v>
      </c>
    </row>
    <row r="61" spans="1:23" ht="16.5" customHeight="1" x14ac:dyDescent="0.25">
      <c r="A61" s="7"/>
      <c r="B61" s="7" t="s">
        <v>121</v>
      </c>
      <c r="C61" s="7"/>
      <c r="D61" s="7"/>
      <c r="E61" s="7"/>
      <c r="F61" s="7"/>
      <c r="G61" s="7"/>
      <c r="H61" s="7"/>
      <c r="I61" s="7"/>
      <c r="J61" s="7"/>
      <c r="K61" s="7"/>
      <c r="L61" s="9" t="s">
        <v>106</v>
      </c>
      <c r="M61" s="16" t="s">
        <v>110</v>
      </c>
      <c r="N61" s="23">
        <v>4180</v>
      </c>
      <c r="O61" s="16" t="s">
        <v>110</v>
      </c>
      <c r="P61" s="16" t="s">
        <v>110</v>
      </c>
      <c r="Q61" s="16" t="s">
        <v>110</v>
      </c>
      <c r="R61" s="16" t="s">
        <v>110</v>
      </c>
      <c r="S61" s="16" t="s">
        <v>110</v>
      </c>
      <c r="T61" s="16" t="s">
        <v>110</v>
      </c>
      <c r="U61" s="23">
        <v>4180</v>
      </c>
      <c r="V61" s="17" t="s">
        <v>128</v>
      </c>
      <c r="W61" s="23">
        <v>4180</v>
      </c>
    </row>
    <row r="62" spans="1:23" ht="16.5" customHeight="1" x14ac:dyDescent="0.25">
      <c r="A62" s="7"/>
      <c r="B62" s="7" t="s">
        <v>122</v>
      </c>
      <c r="C62" s="7"/>
      <c r="D62" s="7"/>
      <c r="E62" s="7"/>
      <c r="F62" s="7"/>
      <c r="G62" s="7"/>
      <c r="H62" s="7"/>
      <c r="I62" s="7"/>
      <c r="J62" s="7"/>
      <c r="K62" s="7"/>
      <c r="L62" s="9" t="s">
        <v>106</v>
      </c>
      <c r="M62" s="16" t="s">
        <v>110</v>
      </c>
      <c r="N62" s="23">
        <v>1361</v>
      </c>
      <c r="O62" s="16" t="s">
        <v>110</v>
      </c>
      <c r="P62" s="16" t="s">
        <v>110</v>
      </c>
      <c r="Q62" s="16" t="s">
        <v>110</v>
      </c>
      <c r="R62" s="16" t="s">
        <v>110</v>
      </c>
      <c r="S62" s="16" t="s">
        <v>110</v>
      </c>
      <c r="T62" s="16" t="s">
        <v>110</v>
      </c>
      <c r="U62" s="23">
        <v>1361</v>
      </c>
      <c r="V62" s="17" t="s">
        <v>128</v>
      </c>
      <c r="W62" s="23">
        <v>1361</v>
      </c>
    </row>
    <row r="63" spans="1:23" ht="16.5" customHeight="1" x14ac:dyDescent="0.25">
      <c r="A63" s="7"/>
      <c r="B63" s="7" t="s">
        <v>123</v>
      </c>
      <c r="C63" s="7"/>
      <c r="D63" s="7"/>
      <c r="E63" s="7"/>
      <c r="F63" s="7"/>
      <c r="G63" s="7"/>
      <c r="H63" s="7"/>
      <c r="I63" s="7"/>
      <c r="J63" s="7"/>
      <c r="K63" s="7"/>
      <c r="L63" s="9" t="s">
        <v>106</v>
      </c>
      <c r="M63" s="16" t="s">
        <v>110</v>
      </c>
      <c r="N63" s="23">
        <v>4834</v>
      </c>
      <c r="O63" s="16" t="s">
        <v>110</v>
      </c>
      <c r="P63" s="16" t="s">
        <v>110</v>
      </c>
      <c r="Q63" s="16" t="s">
        <v>110</v>
      </c>
      <c r="R63" s="16" t="s">
        <v>110</v>
      </c>
      <c r="S63" s="16" t="s">
        <v>110</v>
      </c>
      <c r="T63" s="16" t="s">
        <v>110</v>
      </c>
      <c r="U63" s="23">
        <v>4834</v>
      </c>
      <c r="V63" s="17" t="s">
        <v>128</v>
      </c>
      <c r="W63" s="23">
        <v>4834</v>
      </c>
    </row>
    <row r="64" spans="1:23" ht="16.5" customHeight="1" x14ac:dyDescent="0.25">
      <c r="A64" s="7"/>
      <c r="B64" s="7" t="s">
        <v>124</v>
      </c>
      <c r="C64" s="7"/>
      <c r="D64" s="7"/>
      <c r="E64" s="7"/>
      <c r="F64" s="7"/>
      <c r="G64" s="7"/>
      <c r="H64" s="7"/>
      <c r="I64" s="7"/>
      <c r="J64" s="7"/>
      <c r="K64" s="7"/>
      <c r="L64" s="9" t="s">
        <v>106</v>
      </c>
      <c r="M64" s="16" t="s">
        <v>110</v>
      </c>
      <c r="N64" s="23">
        <v>2683</v>
      </c>
      <c r="O64" s="16" t="s">
        <v>110</v>
      </c>
      <c r="P64" s="16" t="s">
        <v>110</v>
      </c>
      <c r="Q64" s="16" t="s">
        <v>110</v>
      </c>
      <c r="R64" s="16" t="s">
        <v>110</v>
      </c>
      <c r="S64" s="16" t="s">
        <v>110</v>
      </c>
      <c r="T64" s="16" t="s">
        <v>110</v>
      </c>
      <c r="U64" s="23">
        <v>2683</v>
      </c>
      <c r="V64" s="17" t="s">
        <v>128</v>
      </c>
      <c r="W64" s="23">
        <v>2683</v>
      </c>
    </row>
    <row r="65" spans="1:23" ht="16.5" customHeight="1" x14ac:dyDescent="0.25">
      <c r="A65" s="7"/>
      <c r="B65" s="7" t="s">
        <v>125</v>
      </c>
      <c r="C65" s="7"/>
      <c r="D65" s="7"/>
      <c r="E65" s="7"/>
      <c r="F65" s="7"/>
      <c r="G65" s="7"/>
      <c r="H65" s="7"/>
      <c r="I65" s="7"/>
      <c r="J65" s="7"/>
      <c r="K65" s="7"/>
      <c r="L65" s="9" t="s">
        <v>106</v>
      </c>
      <c r="M65" s="16" t="s">
        <v>110</v>
      </c>
      <c r="N65" s="23">
        <v>5587</v>
      </c>
      <c r="O65" s="16" t="s">
        <v>110</v>
      </c>
      <c r="P65" s="16" t="s">
        <v>110</v>
      </c>
      <c r="Q65" s="16" t="s">
        <v>110</v>
      </c>
      <c r="R65" s="16" t="s">
        <v>110</v>
      </c>
      <c r="S65" s="16" t="s">
        <v>110</v>
      </c>
      <c r="T65" s="16" t="s">
        <v>110</v>
      </c>
      <c r="U65" s="23">
        <v>5587</v>
      </c>
      <c r="V65" s="17" t="s">
        <v>128</v>
      </c>
      <c r="W65" s="23">
        <v>5587</v>
      </c>
    </row>
    <row r="66" spans="1:23" ht="16.5" customHeight="1" x14ac:dyDescent="0.25">
      <c r="A66" s="7"/>
      <c r="B66" s="7" t="s">
        <v>126</v>
      </c>
      <c r="C66" s="7"/>
      <c r="D66" s="7"/>
      <c r="E66" s="7"/>
      <c r="F66" s="7"/>
      <c r="G66" s="7"/>
      <c r="H66" s="7"/>
      <c r="I66" s="7"/>
      <c r="J66" s="7"/>
      <c r="K66" s="7"/>
      <c r="L66" s="9" t="s">
        <v>106</v>
      </c>
      <c r="M66" s="16" t="s">
        <v>110</v>
      </c>
      <c r="N66" s="23">
        <v>1643</v>
      </c>
      <c r="O66" s="16" t="s">
        <v>110</v>
      </c>
      <c r="P66" s="23">
        <v>8869</v>
      </c>
      <c r="Q66" s="16" t="s">
        <v>110</v>
      </c>
      <c r="R66" s="16" t="s">
        <v>110</v>
      </c>
      <c r="S66" s="16" t="s">
        <v>110</v>
      </c>
      <c r="T66" s="16" t="s">
        <v>110</v>
      </c>
      <c r="U66" s="21">
        <v>10512</v>
      </c>
      <c r="V66" s="17" t="s">
        <v>128</v>
      </c>
      <c r="W66" s="21">
        <v>10512</v>
      </c>
    </row>
    <row r="67" spans="1:23" ht="16.5" customHeight="1" x14ac:dyDescent="0.25">
      <c r="A67" s="7"/>
      <c r="B67" s="7" t="s">
        <v>118</v>
      </c>
      <c r="C67" s="7"/>
      <c r="D67" s="7"/>
      <c r="E67" s="7"/>
      <c r="F67" s="7"/>
      <c r="G67" s="7"/>
      <c r="H67" s="7"/>
      <c r="I67" s="7"/>
      <c r="J67" s="7"/>
      <c r="K67" s="7"/>
      <c r="L67" s="9" t="s">
        <v>106</v>
      </c>
      <c r="M67" s="16" t="s">
        <v>110</v>
      </c>
      <c r="N67" s="23">
        <v>8120</v>
      </c>
      <c r="O67" s="16" t="s">
        <v>110</v>
      </c>
      <c r="P67" s="16" t="s">
        <v>110</v>
      </c>
      <c r="Q67" s="16" t="s">
        <v>110</v>
      </c>
      <c r="R67" s="16" t="s">
        <v>110</v>
      </c>
      <c r="S67" s="16" t="s">
        <v>110</v>
      </c>
      <c r="T67" s="16" t="s">
        <v>110</v>
      </c>
      <c r="U67" s="23">
        <v>8120</v>
      </c>
      <c r="V67" s="17" t="s">
        <v>128</v>
      </c>
      <c r="W67" s="23">
        <v>8120</v>
      </c>
    </row>
    <row r="68" spans="1:23" ht="16.5" customHeight="1" x14ac:dyDescent="0.25">
      <c r="A68" s="7"/>
      <c r="B68" s="7" t="s">
        <v>119</v>
      </c>
      <c r="C68" s="7"/>
      <c r="D68" s="7"/>
      <c r="E68" s="7"/>
      <c r="F68" s="7"/>
      <c r="G68" s="7"/>
      <c r="H68" s="7"/>
      <c r="I68" s="7"/>
      <c r="J68" s="7"/>
      <c r="K68" s="7"/>
      <c r="L68" s="9" t="s">
        <v>106</v>
      </c>
      <c r="M68" s="16" t="s">
        <v>110</v>
      </c>
      <c r="N68" s="23">
        <v>2496</v>
      </c>
      <c r="O68" s="16" t="s">
        <v>110</v>
      </c>
      <c r="P68" s="16" t="s">
        <v>110</v>
      </c>
      <c r="Q68" s="16" t="s">
        <v>110</v>
      </c>
      <c r="R68" s="23">
        <v>1046</v>
      </c>
      <c r="S68" s="16" t="s">
        <v>110</v>
      </c>
      <c r="T68" s="16" t="s">
        <v>110</v>
      </c>
      <c r="U68" s="23">
        <v>3542</v>
      </c>
      <c r="V68" s="17" t="s">
        <v>128</v>
      </c>
      <c r="W68" s="23">
        <v>3542</v>
      </c>
    </row>
    <row r="69" spans="1:23" ht="16.5" customHeight="1" x14ac:dyDescent="0.25">
      <c r="A69" s="7" t="s">
        <v>241</v>
      </c>
      <c r="B69" s="7"/>
      <c r="C69" s="7"/>
      <c r="D69" s="7"/>
      <c r="E69" s="7"/>
      <c r="F69" s="7"/>
      <c r="G69" s="7"/>
      <c r="H69" s="7"/>
      <c r="I69" s="7"/>
      <c r="J69" s="7"/>
      <c r="K69" s="7"/>
      <c r="L69" s="9"/>
      <c r="M69" s="10"/>
      <c r="N69" s="10"/>
      <c r="O69" s="10"/>
      <c r="P69" s="10"/>
      <c r="Q69" s="10"/>
      <c r="R69" s="10"/>
      <c r="S69" s="10"/>
      <c r="T69" s="10"/>
      <c r="U69" s="10"/>
      <c r="V69" s="10"/>
      <c r="W69" s="10"/>
    </row>
    <row r="70" spans="1:23" ht="16.5" customHeight="1" x14ac:dyDescent="0.25">
      <c r="A70" s="7"/>
      <c r="B70" s="7" t="s">
        <v>222</v>
      </c>
      <c r="C70" s="7"/>
      <c r="D70" s="7"/>
      <c r="E70" s="7"/>
      <c r="F70" s="7"/>
      <c r="G70" s="7"/>
      <c r="H70" s="7"/>
      <c r="I70" s="7"/>
      <c r="J70" s="7"/>
      <c r="K70" s="7"/>
      <c r="L70" s="9" t="s">
        <v>106</v>
      </c>
      <c r="M70" s="21">
        <v>25968</v>
      </c>
      <c r="N70" s="18">
        <v>527989</v>
      </c>
      <c r="O70" s="18">
        <v>224995</v>
      </c>
      <c r="P70" s="18">
        <v>245640</v>
      </c>
      <c r="Q70" s="16" t="s">
        <v>110</v>
      </c>
      <c r="R70" s="23">
        <v>3905</v>
      </c>
      <c r="S70" s="23">
        <v>6475</v>
      </c>
      <c r="T70" s="21">
        <v>13040</v>
      </c>
      <c r="U70" s="25">
        <v>1048012</v>
      </c>
      <c r="V70" s="25">
        <v>1104661</v>
      </c>
      <c r="W70" s="25">
        <v>2152674</v>
      </c>
    </row>
    <row r="71" spans="1:23" ht="16.5" customHeight="1" x14ac:dyDescent="0.25">
      <c r="A71" s="7"/>
      <c r="B71" s="7" t="s">
        <v>223</v>
      </c>
      <c r="C71" s="7"/>
      <c r="D71" s="7"/>
      <c r="E71" s="7"/>
      <c r="F71" s="7"/>
      <c r="G71" s="7"/>
      <c r="H71" s="7"/>
      <c r="I71" s="7"/>
      <c r="J71" s="7"/>
      <c r="K71" s="7"/>
      <c r="L71" s="9" t="s">
        <v>106</v>
      </c>
      <c r="M71" s="18">
        <v>193821</v>
      </c>
      <c r="N71" s="18">
        <v>519323</v>
      </c>
      <c r="O71" s="18">
        <v>322395</v>
      </c>
      <c r="P71" s="18">
        <v>594117</v>
      </c>
      <c r="Q71" s="16" t="s">
        <v>110</v>
      </c>
      <c r="R71" s="21">
        <v>16988</v>
      </c>
      <c r="S71" s="23">
        <v>7910</v>
      </c>
      <c r="T71" s="21">
        <v>13055</v>
      </c>
      <c r="U71" s="25">
        <v>1667609</v>
      </c>
      <c r="V71" s="25">
        <v>1081690</v>
      </c>
      <c r="W71" s="25">
        <v>2749299</v>
      </c>
    </row>
    <row r="72" spans="1:23" ht="16.5" customHeight="1" x14ac:dyDescent="0.25">
      <c r="A72" s="7"/>
      <c r="B72" s="7" t="s">
        <v>224</v>
      </c>
      <c r="C72" s="7"/>
      <c r="D72" s="7"/>
      <c r="E72" s="7"/>
      <c r="F72" s="7"/>
      <c r="G72" s="7"/>
      <c r="H72" s="7"/>
      <c r="I72" s="7"/>
      <c r="J72" s="7"/>
      <c r="K72" s="7"/>
      <c r="L72" s="9" t="s">
        <v>106</v>
      </c>
      <c r="M72" s="18">
        <v>216862</v>
      </c>
      <c r="N72" s="18">
        <v>833305</v>
      </c>
      <c r="O72" s="18">
        <v>756558</v>
      </c>
      <c r="P72" s="18">
        <v>829127</v>
      </c>
      <c r="Q72" s="18">
        <v>448613</v>
      </c>
      <c r="R72" s="21">
        <v>59121</v>
      </c>
      <c r="S72" s="18">
        <v>149233</v>
      </c>
      <c r="T72" s="21">
        <v>38945</v>
      </c>
      <c r="U72" s="25">
        <v>3331763</v>
      </c>
      <c r="V72" s="18">
        <v>992209</v>
      </c>
      <c r="W72" s="25">
        <v>4323972</v>
      </c>
    </row>
    <row r="73" spans="1:23" ht="16.5" customHeight="1" x14ac:dyDescent="0.25">
      <c r="A73" s="7"/>
      <c r="B73" s="7" t="s">
        <v>225</v>
      </c>
      <c r="C73" s="7"/>
      <c r="D73" s="7"/>
      <c r="E73" s="7"/>
      <c r="F73" s="7"/>
      <c r="G73" s="7"/>
      <c r="H73" s="7"/>
      <c r="I73" s="7"/>
      <c r="J73" s="7"/>
      <c r="K73" s="7"/>
      <c r="L73" s="9" t="s">
        <v>106</v>
      </c>
      <c r="M73" s="25">
        <v>1264146</v>
      </c>
      <c r="N73" s="25">
        <v>1564611</v>
      </c>
      <c r="O73" s="25">
        <v>1230265</v>
      </c>
      <c r="P73" s="18">
        <v>887342</v>
      </c>
      <c r="Q73" s="18">
        <v>693617</v>
      </c>
      <c r="R73" s="18">
        <v>117094</v>
      </c>
      <c r="S73" s="18">
        <v>145389</v>
      </c>
      <c r="T73" s="21">
        <v>63507</v>
      </c>
      <c r="U73" s="25">
        <v>5965971</v>
      </c>
      <c r="V73" s="18">
        <v>977183</v>
      </c>
      <c r="W73" s="25">
        <v>6943154</v>
      </c>
    </row>
    <row r="74" spans="1:23" ht="16.5" customHeight="1" x14ac:dyDescent="0.25">
      <c r="A74" s="7"/>
      <c r="B74" s="7" t="s">
        <v>226</v>
      </c>
      <c r="C74" s="7"/>
      <c r="D74" s="7"/>
      <c r="E74" s="7"/>
      <c r="F74" s="7"/>
      <c r="G74" s="7"/>
      <c r="H74" s="7"/>
      <c r="I74" s="7"/>
      <c r="J74" s="7"/>
      <c r="K74" s="7"/>
      <c r="L74" s="9" t="s">
        <v>106</v>
      </c>
      <c r="M74" s="25">
        <v>2197438</v>
      </c>
      <c r="N74" s="25">
        <v>1735325</v>
      </c>
      <c r="O74" s="25">
        <v>1386707</v>
      </c>
      <c r="P74" s="18">
        <v>999525</v>
      </c>
      <c r="Q74" s="18">
        <v>720071</v>
      </c>
      <c r="R74" s="18">
        <v>167049</v>
      </c>
      <c r="S74" s="18">
        <v>150790</v>
      </c>
      <c r="T74" s="18">
        <v>105391</v>
      </c>
      <c r="U74" s="25">
        <v>7462295</v>
      </c>
      <c r="V74" s="18">
        <v>981071</v>
      </c>
      <c r="W74" s="25">
        <v>8443366</v>
      </c>
    </row>
    <row r="75" spans="1:23" ht="16.5" customHeight="1" x14ac:dyDescent="0.25">
      <c r="A75" s="7"/>
      <c r="B75" s="7" t="s">
        <v>227</v>
      </c>
      <c r="C75" s="7"/>
      <c r="D75" s="7"/>
      <c r="E75" s="7"/>
      <c r="F75" s="7"/>
      <c r="G75" s="7"/>
      <c r="H75" s="7"/>
      <c r="I75" s="7"/>
      <c r="J75" s="7"/>
      <c r="K75" s="7"/>
      <c r="L75" s="9" t="s">
        <v>106</v>
      </c>
      <c r="M75" s="25">
        <v>2682506</v>
      </c>
      <c r="N75" s="25">
        <v>1960846</v>
      </c>
      <c r="O75" s="25">
        <v>1435035</v>
      </c>
      <c r="P75" s="18">
        <v>982258</v>
      </c>
      <c r="Q75" s="18">
        <v>693349</v>
      </c>
      <c r="R75" s="18">
        <v>184540</v>
      </c>
      <c r="S75" s="18">
        <v>100885</v>
      </c>
      <c r="T75" s="21">
        <v>95059</v>
      </c>
      <c r="U75" s="25">
        <v>8134480</v>
      </c>
      <c r="V75" s="25">
        <v>1002865</v>
      </c>
      <c r="W75" s="25">
        <v>9137344</v>
      </c>
    </row>
    <row r="76" spans="1:23" ht="16.5" customHeight="1" x14ac:dyDescent="0.25">
      <c r="A76" s="7"/>
      <c r="B76" s="7" t="s">
        <v>228</v>
      </c>
      <c r="C76" s="7"/>
      <c r="D76" s="7"/>
      <c r="E76" s="7"/>
      <c r="F76" s="7"/>
      <c r="G76" s="7"/>
      <c r="H76" s="7"/>
      <c r="I76" s="7"/>
      <c r="J76" s="7"/>
      <c r="K76" s="7"/>
      <c r="L76" s="9" t="s">
        <v>106</v>
      </c>
      <c r="M76" s="25">
        <v>2550568</v>
      </c>
      <c r="N76" s="25">
        <v>1868819</v>
      </c>
      <c r="O76" s="25">
        <v>1323290</v>
      </c>
      <c r="P76" s="18">
        <v>952479</v>
      </c>
      <c r="Q76" s="18">
        <v>661434</v>
      </c>
      <c r="R76" s="18">
        <v>183615</v>
      </c>
      <c r="S76" s="18">
        <v>117228</v>
      </c>
      <c r="T76" s="21">
        <v>95041</v>
      </c>
      <c r="U76" s="25">
        <v>7752474</v>
      </c>
      <c r="V76" s="25">
        <v>1015266</v>
      </c>
      <c r="W76" s="25">
        <v>8767740</v>
      </c>
    </row>
    <row r="77" spans="1:23" ht="16.5" customHeight="1" x14ac:dyDescent="0.25">
      <c r="A77" s="7"/>
      <c r="B77" s="7" t="s">
        <v>229</v>
      </c>
      <c r="C77" s="7"/>
      <c r="D77" s="7"/>
      <c r="E77" s="7"/>
      <c r="F77" s="7"/>
      <c r="G77" s="7"/>
      <c r="H77" s="7"/>
      <c r="I77" s="7"/>
      <c r="J77" s="7"/>
      <c r="K77" s="7"/>
      <c r="L77" s="9" t="s">
        <v>106</v>
      </c>
      <c r="M77" s="25">
        <v>2385069</v>
      </c>
      <c r="N77" s="25">
        <v>1802723</v>
      </c>
      <c r="O77" s="25">
        <v>1244274</v>
      </c>
      <c r="P77" s="18">
        <v>878077</v>
      </c>
      <c r="Q77" s="18">
        <v>602078</v>
      </c>
      <c r="R77" s="18">
        <v>189714</v>
      </c>
      <c r="S77" s="18">
        <v>114463</v>
      </c>
      <c r="T77" s="21">
        <v>92217</v>
      </c>
      <c r="U77" s="25">
        <v>7308615</v>
      </c>
      <c r="V77" s="18">
        <v>992559</v>
      </c>
      <c r="W77" s="25">
        <v>8301174</v>
      </c>
    </row>
    <row r="78" spans="1:23" ht="16.5" customHeight="1" x14ac:dyDescent="0.25">
      <c r="A78" s="7"/>
      <c r="B78" s="7" t="s">
        <v>118</v>
      </c>
      <c r="C78" s="7"/>
      <c r="D78" s="7"/>
      <c r="E78" s="7"/>
      <c r="F78" s="7"/>
      <c r="G78" s="7"/>
      <c r="H78" s="7"/>
      <c r="I78" s="7"/>
      <c r="J78" s="7"/>
      <c r="K78" s="7"/>
      <c r="L78" s="9" t="s">
        <v>106</v>
      </c>
      <c r="M78" s="25">
        <v>2334274</v>
      </c>
      <c r="N78" s="25">
        <v>1723940</v>
      </c>
      <c r="O78" s="25">
        <v>1225517</v>
      </c>
      <c r="P78" s="18">
        <v>806274</v>
      </c>
      <c r="Q78" s="18">
        <v>544721</v>
      </c>
      <c r="R78" s="18">
        <v>183392</v>
      </c>
      <c r="S78" s="18">
        <v>105401</v>
      </c>
      <c r="T78" s="21">
        <v>82591</v>
      </c>
      <c r="U78" s="25">
        <v>7006110</v>
      </c>
      <c r="V78" s="25">
        <v>1026080</v>
      </c>
      <c r="W78" s="25">
        <v>8032190</v>
      </c>
    </row>
    <row r="79" spans="1:23" ht="16.5" customHeight="1" x14ac:dyDescent="0.25">
      <c r="A79" s="7"/>
      <c r="B79" s="7" t="s">
        <v>119</v>
      </c>
      <c r="C79" s="7"/>
      <c r="D79" s="7"/>
      <c r="E79" s="7"/>
      <c r="F79" s="7"/>
      <c r="G79" s="7"/>
      <c r="H79" s="7"/>
      <c r="I79" s="7"/>
      <c r="J79" s="7"/>
      <c r="K79" s="7"/>
      <c r="L79" s="9" t="s">
        <v>106</v>
      </c>
      <c r="M79" s="25">
        <v>2208036</v>
      </c>
      <c r="N79" s="25">
        <v>1717783</v>
      </c>
      <c r="O79" s="25">
        <v>1118193</v>
      </c>
      <c r="P79" s="18">
        <v>748123</v>
      </c>
      <c r="Q79" s="18">
        <v>501897</v>
      </c>
      <c r="R79" s="18">
        <v>172120</v>
      </c>
      <c r="S79" s="18">
        <v>103469</v>
      </c>
      <c r="T79" s="21">
        <v>73058</v>
      </c>
      <c r="U79" s="25">
        <v>6642677</v>
      </c>
      <c r="V79" s="25">
        <v>1094921</v>
      </c>
      <c r="W79" s="25">
        <v>7737598</v>
      </c>
    </row>
    <row r="80" spans="1:23" ht="16.5" customHeight="1" x14ac:dyDescent="0.25">
      <c r="A80" s="7" t="s">
        <v>242</v>
      </c>
      <c r="B80" s="7"/>
      <c r="C80" s="7"/>
      <c r="D80" s="7"/>
      <c r="E80" s="7"/>
      <c r="F80" s="7"/>
      <c r="G80" s="7"/>
      <c r="H80" s="7"/>
      <c r="I80" s="7"/>
      <c r="J80" s="7"/>
      <c r="K80" s="7"/>
      <c r="L80" s="9"/>
      <c r="M80" s="10"/>
      <c r="N80" s="10"/>
      <c r="O80" s="10"/>
      <c r="P80" s="10"/>
      <c r="Q80" s="10"/>
      <c r="R80" s="10"/>
      <c r="S80" s="10"/>
      <c r="T80" s="10"/>
      <c r="U80" s="10"/>
      <c r="V80" s="10"/>
      <c r="W80" s="10"/>
    </row>
    <row r="81" spans="1:23" ht="16.5" customHeight="1" x14ac:dyDescent="0.25">
      <c r="A81" s="7"/>
      <c r="B81" s="7" t="s">
        <v>222</v>
      </c>
      <c r="C81" s="7"/>
      <c r="D81" s="7"/>
      <c r="E81" s="7"/>
      <c r="F81" s="7"/>
      <c r="G81" s="7"/>
      <c r="H81" s="7"/>
      <c r="I81" s="7"/>
      <c r="J81" s="7"/>
      <c r="K81" s="7"/>
      <c r="L81" s="9" t="s">
        <v>106</v>
      </c>
      <c r="M81" s="21">
        <v>23672</v>
      </c>
      <c r="N81" s="18">
        <v>537335</v>
      </c>
      <c r="O81" s="18">
        <v>224995</v>
      </c>
      <c r="P81" s="18">
        <v>245640</v>
      </c>
      <c r="Q81" s="16" t="s">
        <v>110</v>
      </c>
      <c r="R81" s="23">
        <v>3905</v>
      </c>
      <c r="S81" s="23">
        <v>6475</v>
      </c>
      <c r="T81" s="21">
        <v>13112</v>
      </c>
      <c r="U81" s="25">
        <v>1055135</v>
      </c>
      <c r="V81" s="25">
        <v>1104661</v>
      </c>
      <c r="W81" s="25">
        <v>2159796</v>
      </c>
    </row>
    <row r="82" spans="1:23" ht="16.5" customHeight="1" x14ac:dyDescent="0.25">
      <c r="A82" s="7"/>
      <c r="B82" s="7" t="s">
        <v>223</v>
      </c>
      <c r="C82" s="7"/>
      <c r="D82" s="7"/>
      <c r="E82" s="7"/>
      <c r="F82" s="7"/>
      <c r="G82" s="7"/>
      <c r="H82" s="7"/>
      <c r="I82" s="7"/>
      <c r="J82" s="7"/>
      <c r="K82" s="7"/>
      <c r="L82" s="9" t="s">
        <v>106</v>
      </c>
      <c r="M82" s="18">
        <v>197567</v>
      </c>
      <c r="N82" s="18">
        <v>530038</v>
      </c>
      <c r="O82" s="18">
        <v>322395</v>
      </c>
      <c r="P82" s="18">
        <v>594117</v>
      </c>
      <c r="Q82" s="16" t="s">
        <v>110</v>
      </c>
      <c r="R82" s="21">
        <v>16988</v>
      </c>
      <c r="S82" s="23">
        <v>7910</v>
      </c>
      <c r="T82" s="21">
        <v>13565</v>
      </c>
      <c r="U82" s="25">
        <v>1682580</v>
      </c>
      <c r="V82" s="25">
        <v>1081690</v>
      </c>
      <c r="W82" s="25">
        <v>2764270</v>
      </c>
    </row>
    <row r="83" spans="1:23" ht="16.5" customHeight="1" x14ac:dyDescent="0.25">
      <c r="A83" s="7"/>
      <c r="B83" s="7" t="s">
        <v>224</v>
      </c>
      <c r="C83" s="7"/>
      <c r="D83" s="7"/>
      <c r="E83" s="7"/>
      <c r="F83" s="7"/>
      <c r="G83" s="7"/>
      <c r="H83" s="7"/>
      <c r="I83" s="7"/>
      <c r="J83" s="7"/>
      <c r="K83" s="7"/>
      <c r="L83" s="9" t="s">
        <v>106</v>
      </c>
      <c r="M83" s="18">
        <v>221395</v>
      </c>
      <c r="N83" s="18">
        <v>845248</v>
      </c>
      <c r="O83" s="18">
        <v>756558</v>
      </c>
      <c r="P83" s="18">
        <v>829127</v>
      </c>
      <c r="Q83" s="18">
        <v>456560</v>
      </c>
      <c r="R83" s="21">
        <v>59121</v>
      </c>
      <c r="S83" s="18">
        <v>149233</v>
      </c>
      <c r="T83" s="21">
        <v>40102</v>
      </c>
      <c r="U83" s="25">
        <v>3357343</v>
      </c>
      <c r="V83" s="18">
        <v>992209</v>
      </c>
      <c r="W83" s="25">
        <v>4349552</v>
      </c>
    </row>
    <row r="84" spans="1:23" ht="16.5" customHeight="1" x14ac:dyDescent="0.25">
      <c r="A84" s="7"/>
      <c r="B84" s="7" t="s">
        <v>225</v>
      </c>
      <c r="C84" s="7"/>
      <c r="D84" s="7"/>
      <c r="E84" s="7"/>
      <c r="F84" s="7"/>
      <c r="G84" s="7"/>
      <c r="H84" s="7"/>
      <c r="I84" s="7"/>
      <c r="J84" s="7"/>
      <c r="K84" s="7"/>
      <c r="L84" s="9" t="s">
        <v>106</v>
      </c>
      <c r="M84" s="25">
        <v>1273627</v>
      </c>
      <c r="N84" s="25">
        <v>1590382</v>
      </c>
      <c r="O84" s="25">
        <v>1230265</v>
      </c>
      <c r="P84" s="18">
        <v>887342</v>
      </c>
      <c r="Q84" s="18">
        <v>702410</v>
      </c>
      <c r="R84" s="18">
        <v>117094</v>
      </c>
      <c r="S84" s="18">
        <v>145389</v>
      </c>
      <c r="T84" s="21">
        <v>64740</v>
      </c>
      <c r="U84" s="25">
        <v>6011249</v>
      </c>
      <c r="V84" s="18">
        <v>977183</v>
      </c>
      <c r="W84" s="25">
        <v>6988432</v>
      </c>
    </row>
    <row r="85" spans="1:23" ht="16.5" customHeight="1" x14ac:dyDescent="0.25">
      <c r="A85" s="7"/>
      <c r="B85" s="7" t="s">
        <v>226</v>
      </c>
      <c r="C85" s="7"/>
      <c r="D85" s="7"/>
      <c r="E85" s="7"/>
      <c r="F85" s="7"/>
      <c r="G85" s="7"/>
      <c r="H85" s="7"/>
      <c r="I85" s="7"/>
      <c r="J85" s="7"/>
      <c r="K85" s="7"/>
      <c r="L85" s="9" t="s">
        <v>106</v>
      </c>
      <c r="M85" s="25">
        <v>2230071</v>
      </c>
      <c r="N85" s="25">
        <v>1757759</v>
      </c>
      <c r="O85" s="25">
        <v>1386707</v>
      </c>
      <c r="P85" s="18">
        <v>999525</v>
      </c>
      <c r="Q85" s="18">
        <v>729198</v>
      </c>
      <c r="R85" s="18">
        <v>167049</v>
      </c>
      <c r="S85" s="18">
        <v>150790</v>
      </c>
      <c r="T85" s="18">
        <v>106743</v>
      </c>
      <c r="U85" s="25">
        <v>7527841</v>
      </c>
      <c r="V85" s="18">
        <v>981071</v>
      </c>
      <c r="W85" s="25">
        <v>8508912</v>
      </c>
    </row>
    <row r="86" spans="1:23" ht="16.5" customHeight="1" x14ac:dyDescent="0.25">
      <c r="A86" s="7"/>
      <c r="B86" s="7" t="s">
        <v>227</v>
      </c>
      <c r="C86" s="7"/>
      <c r="D86" s="7"/>
      <c r="E86" s="7"/>
      <c r="F86" s="7"/>
      <c r="G86" s="7"/>
      <c r="H86" s="7"/>
      <c r="I86" s="7"/>
      <c r="J86" s="7"/>
      <c r="K86" s="7"/>
      <c r="L86" s="9" t="s">
        <v>106</v>
      </c>
      <c r="M86" s="25">
        <v>2720075</v>
      </c>
      <c r="N86" s="25">
        <v>1985836</v>
      </c>
      <c r="O86" s="25">
        <v>1435035</v>
      </c>
      <c r="P86" s="18">
        <v>982258</v>
      </c>
      <c r="Q86" s="18">
        <v>702472</v>
      </c>
      <c r="R86" s="18">
        <v>184540</v>
      </c>
      <c r="S86" s="18">
        <v>100885</v>
      </c>
      <c r="T86" s="21">
        <v>96273</v>
      </c>
      <c r="U86" s="25">
        <v>8207376</v>
      </c>
      <c r="V86" s="25">
        <v>1002865</v>
      </c>
      <c r="W86" s="25">
        <v>9210241</v>
      </c>
    </row>
    <row r="87" spans="1:23" ht="16.5" customHeight="1" x14ac:dyDescent="0.25">
      <c r="A87" s="7"/>
      <c r="B87" s="7" t="s">
        <v>228</v>
      </c>
      <c r="C87" s="7"/>
      <c r="D87" s="7"/>
      <c r="E87" s="7"/>
      <c r="F87" s="7"/>
      <c r="G87" s="7"/>
      <c r="H87" s="7"/>
      <c r="I87" s="7"/>
      <c r="J87" s="7"/>
      <c r="K87" s="7"/>
      <c r="L87" s="9" t="s">
        <v>106</v>
      </c>
      <c r="M87" s="25">
        <v>2586324</v>
      </c>
      <c r="N87" s="25">
        <v>1893717</v>
      </c>
      <c r="O87" s="25">
        <v>1323290</v>
      </c>
      <c r="P87" s="18">
        <v>952479</v>
      </c>
      <c r="Q87" s="18">
        <v>670642</v>
      </c>
      <c r="R87" s="18">
        <v>183615</v>
      </c>
      <c r="S87" s="18">
        <v>117228</v>
      </c>
      <c r="T87" s="21">
        <v>96152</v>
      </c>
      <c r="U87" s="25">
        <v>7823449</v>
      </c>
      <c r="V87" s="25">
        <v>1015266</v>
      </c>
      <c r="W87" s="25">
        <v>8838715</v>
      </c>
    </row>
    <row r="88" spans="1:23" ht="16.5" customHeight="1" x14ac:dyDescent="0.25">
      <c r="A88" s="7"/>
      <c r="B88" s="7" t="s">
        <v>229</v>
      </c>
      <c r="C88" s="7"/>
      <c r="D88" s="7"/>
      <c r="E88" s="7"/>
      <c r="F88" s="7"/>
      <c r="G88" s="7"/>
      <c r="H88" s="7"/>
      <c r="I88" s="7"/>
      <c r="J88" s="7"/>
      <c r="K88" s="7"/>
      <c r="L88" s="9" t="s">
        <v>106</v>
      </c>
      <c r="M88" s="25">
        <v>2421441</v>
      </c>
      <c r="N88" s="25">
        <v>1827273</v>
      </c>
      <c r="O88" s="25">
        <v>1257196</v>
      </c>
      <c r="P88" s="18">
        <v>878077</v>
      </c>
      <c r="Q88" s="18">
        <v>611288</v>
      </c>
      <c r="R88" s="18">
        <v>189714</v>
      </c>
      <c r="S88" s="18">
        <v>114463</v>
      </c>
      <c r="T88" s="21">
        <v>93197</v>
      </c>
      <c r="U88" s="25">
        <v>7392648</v>
      </c>
      <c r="V88" s="18">
        <v>992559</v>
      </c>
      <c r="W88" s="25">
        <v>8385208</v>
      </c>
    </row>
    <row r="89" spans="1:23" ht="16.5" customHeight="1" x14ac:dyDescent="0.25">
      <c r="A89" s="7"/>
      <c r="B89" s="7" t="s">
        <v>118</v>
      </c>
      <c r="C89" s="7"/>
      <c r="D89" s="7"/>
      <c r="E89" s="7"/>
      <c r="F89" s="7"/>
      <c r="G89" s="7"/>
      <c r="H89" s="7"/>
      <c r="I89" s="7"/>
      <c r="J89" s="7"/>
      <c r="K89" s="7"/>
      <c r="L89" s="9" t="s">
        <v>106</v>
      </c>
      <c r="M89" s="25">
        <v>2371114</v>
      </c>
      <c r="N89" s="25">
        <v>1749692</v>
      </c>
      <c r="O89" s="25">
        <v>1237171</v>
      </c>
      <c r="P89" s="18">
        <v>806274</v>
      </c>
      <c r="Q89" s="18">
        <v>553243</v>
      </c>
      <c r="R89" s="18">
        <v>183392</v>
      </c>
      <c r="S89" s="18">
        <v>105401</v>
      </c>
      <c r="T89" s="21">
        <v>83464</v>
      </c>
      <c r="U89" s="25">
        <v>7089750</v>
      </c>
      <c r="V89" s="25">
        <v>1026080</v>
      </c>
      <c r="W89" s="25">
        <v>8115830</v>
      </c>
    </row>
    <row r="90" spans="1:23" ht="16.5" customHeight="1" x14ac:dyDescent="0.25">
      <c r="A90" s="14"/>
      <c r="B90" s="14" t="s">
        <v>119</v>
      </c>
      <c r="C90" s="14"/>
      <c r="D90" s="14"/>
      <c r="E90" s="14"/>
      <c r="F90" s="14"/>
      <c r="G90" s="14"/>
      <c r="H90" s="14"/>
      <c r="I90" s="14"/>
      <c r="J90" s="14"/>
      <c r="K90" s="14"/>
      <c r="L90" s="15" t="s">
        <v>106</v>
      </c>
      <c r="M90" s="26">
        <v>2247734</v>
      </c>
      <c r="N90" s="26">
        <v>1743652</v>
      </c>
      <c r="O90" s="26">
        <v>1130953</v>
      </c>
      <c r="P90" s="19">
        <v>748123</v>
      </c>
      <c r="Q90" s="19">
        <v>509836</v>
      </c>
      <c r="R90" s="19">
        <v>172718</v>
      </c>
      <c r="S90" s="19">
        <v>103469</v>
      </c>
      <c r="T90" s="22">
        <v>73903</v>
      </c>
      <c r="U90" s="26">
        <v>6730388</v>
      </c>
      <c r="V90" s="26">
        <v>1094921</v>
      </c>
      <c r="W90" s="26">
        <v>7825309</v>
      </c>
    </row>
    <row r="91" spans="1:23" ht="4.5" customHeight="1" x14ac:dyDescent="0.25">
      <c r="A91" s="27"/>
      <c r="B91" s="27"/>
      <c r="C91" s="2"/>
      <c r="D91" s="2"/>
      <c r="E91" s="2"/>
      <c r="F91" s="2"/>
      <c r="G91" s="2"/>
      <c r="H91" s="2"/>
      <c r="I91" s="2"/>
      <c r="J91" s="2"/>
      <c r="K91" s="2"/>
      <c r="L91" s="2"/>
      <c r="M91" s="2"/>
      <c r="N91" s="2"/>
      <c r="O91" s="2"/>
      <c r="P91" s="2"/>
      <c r="Q91" s="2"/>
      <c r="R91" s="2"/>
      <c r="S91" s="2"/>
      <c r="T91" s="2"/>
      <c r="U91" s="2"/>
      <c r="V91" s="2"/>
      <c r="W91" s="2"/>
    </row>
    <row r="92" spans="1:23" ht="16.5" customHeight="1" x14ac:dyDescent="0.25">
      <c r="A92" s="27"/>
      <c r="B92" s="27"/>
      <c r="C92" s="67" t="s">
        <v>138</v>
      </c>
      <c r="D92" s="67"/>
      <c r="E92" s="67"/>
      <c r="F92" s="67"/>
      <c r="G92" s="67"/>
      <c r="H92" s="67"/>
      <c r="I92" s="67"/>
      <c r="J92" s="67"/>
      <c r="K92" s="67"/>
      <c r="L92" s="67"/>
      <c r="M92" s="67"/>
      <c r="N92" s="67"/>
      <c r="O92" s="67"/>
      <c r="P92" s="67"/>
      <c r="Q92" s="67"/>
      <c r="R92" s="67"/>
      <c r="S92" s="67"/>
      <c r="T92" s="67"/>
      <c r="U92" s="67"/>
      <c r="V92" s="67"/>
      <c r="W92" s="67"/>
    </row>
    <row r="93" spans="1:23" ht="4.5" customHeight="1" x14ac:dyDescent="0.25">
      <c r="A93" s="27"/>
      <c r="B93" s="27"/>
      <c r="C93" s="2"/>
      <c r="D93" s="2"/>
      <c r="E93" s="2"/>
      <c r="F93" s="2"/>
      <c r="G93" s="2"/>
      <c r="H93" s="2"/>
      <c r="I93" s="2"/>
      <c r="J93" s="2"/>
      <c r="K93" s="2"/>
      <c r="L93" s="2"/>
      <c r="M93" s="2"/>
      <c r="N93" s="2"/>
      <c r="O93" s="2"/>
      <c r="P93" s="2"/>
      <c r="Q93" s="2"/>
      <c r="R93" s="2"/>
      <c r="S93" s="2"/>
      <c r="T93" s="2"/>
      <c r="U93" s="2"/>
      <c r="V93" s="2"/>
      <c r="W93" s="2"/>
    </row>
    <row r="94" spans="1:23" ht="29.4" customHeight="1" x14ac:dyDescent="0.25">
      <c r="A94" s="27" t="s">
        <v>139</v>
      </c>
      <c r="B94" s="27"/>
      <c r="C94" s="67" t="s">
        <v>140</v>
      </c>
      <c r="D94" s="67"/>
      <c r="E94" s="67"/>
      <c r="F94" s="67"/>
      <c r="G94" s="67"/>
      <c r="H94" s="67"/>
      <c r="I94" s="67"/>
      <c r="J94" s="67"/>
      <c r="K94" s="67"/>
      <c r="L94" s="67"/>
      <c r="M94" s="67"/>
      <c r="N94" s="67"/>
      <c r="O94" s="67"/>
      <c r="P94" s="67"/>
      <c r="Q94" s="67"/>
      <c r="R94" s="67"/>
      <c r="S94" s="67"/>
      <c r="T94" s="67"/>
      <c r="U94" s="67"/>
      <c r="V94" s="67"/>
      <c r="W94" s="67"/>
    </row>
    <row r="95" spans="1:23" ht="55.2" customHeight="1" x14ac:dyDescent="0.25">
      <c r="A95" s="27" t="s">
        <v>141</v>
      </c>
      <c r="B95" s="27"/>
      <c r="C95" s="67" t="s">
        <v>142</v>
      </c>
      <c r="D95" s="67"/>
      <c r="E95" s="67"/>
      <c r="F95" s="67"/>
      <c r="G95" s="67"/>
      <c r="H95" s="67"/>
      <c r="I95" s="67"/>
      <c r="J95" s="67"/>
      <c r="K95" s="67"/>
      <c r="L95" s="67"/>
      <c r="M95" s="67"/>
      <c r="N95" s="67"/>
      <c r="O95" s="67"/>
      <c r="P95" s="67"/>
      <c r="Q95" s="67"/>
      <c r="R95" s="67"/>
      <c r="S95" s="67"/>
      <c r="T95" s="67"/>
      <c r="U95" s="67"/>
      <c r="V95" s="67"/>
      <c r="W95" s="67"/>
    </row>
    <row r="96" spans="1:23" ht="16.5" customHeight="1" x14ac:dyDescent="0.25">
      <c r="A96" s="27" t="s">
        <v>144</v>
      </c>
      <c r="B96" s="27"/>
      <c r="C96" s="67" t="s">
        <v>243</v>
      </c>
      <c r="D96" s="67"/>
      <c r="E96" s="67"/>
      <c r="F96" s="67"/>
      <c r="G96" s="67"/>
      <c r="H96" s="67"/>
      <c r="I96" s="67"/>
      <c r="J96" s="67"/>
      <c r="K96" s="67"/>
      <c r="L96" s="67"/>
      <c r="M96" s="67"/>
      <c r="N96" s="67"/>
      <c r="O96" s="67"/>
      <c r="P96" s="67"/>
      <c r="Q96" s="67"/>
      <c r="R96" s="67"/>
      <c r="S96" s="67"/>
      <c r="T96" s="67"/>
      <c r="U96" s="67"/>
      <c r="V96" s="67"/>
      <c r="W96" s="67"/>
    </row>
    <row r="97" spans="1:23" ht="16.5" customHeight="1" x14ac:dyDescent="0.25">
      <c r="A97" s="27" t="s">
        <v>146</v>
      </c>
      <c r="B97" s="27"/>
      <c r="C97" s="67" t="s">
        <v>244</v>
      </c>
      <c r="D97" s="67"/>
      <c r="E97" s="67"/>
      <c r="F97" s="67"/>
      <c r="G97" s="67"/>
      <c r="H97" s="67"/>
      <c r="I97" s="67"/>
      <c r="J97" s="67"/>
      <c r="K97" s="67"/>
      <c r="L97" s="67"/>
      <c r="M97" s="67"/>
      <c r="N97" s="67"/>
      <c r="O97" s="67"/>
      <c r="P97" s="67"/>
      <c r="Q97" s="67"/>
      <c r="R97" s="67"/>
      <c r="S97" s="67"/>
      <c r="T97" s="67"/>
      <c r="U97" s="67"/>
      <c r="V97" s="67"/>
      <c r="W97" s="67"/>
    </row>
    <row r="98" spans="1:23" ht="16.5" customHeight="1" x14ac:dyDescent="0.25">
      <c r="A98" s="27" t="s">
        <v>150</v>
      </c>
      <c r="B98" s="27"/>
      <c r="C98" s="67" t="s">
        <v>145</v>
      </c>
      <c r="D98" s="67"/>
      <c r="E98" s="67"/>
      <c r="F98" s="67"/>
      <c r="G98" s="67"/>
      <c r="H98" s="67"/>
      <c r="I98" s="67"/>
      <c r="J98" s="67"/>
      <c r="K98" s="67"/>
      <c r="L98" s="67"/>
      <c r="M98" s="67"/>
      <c r="N98" s="67"/>
      <c r="O98" s="67"/>
      <c r="P98" s="67"/>
      <c r="Q98" s="67"/>
      <c r="R98" s="67"/>
      <c r="S98" s="67"/>
      <c r="T98" s="67"/>
      <c r="U98" s="67"/>
      <c r="V98" s="67"/>
      <c r="W98" s="67"/>
    </row>
    <row r="99" spans="1:23" ht="29.4" customHeight="1" x14ac:dyDescent="0.25">
      <c r="A99" s="27" t="s">
        <v>152</v>
      </c>
      <c r="B99" s="27"/>
      <c r="C99" s="67" t="s">
        <v>147</v>
      </c>
      <c r="D99" s="67"/>
      <c r="E99" s="67"/>
      <c r="F99" s="67"/>
      <c r="G99" s="67"/>
      <c r="H99" s="67"/>
      <c r="I99" s="67"/>
      <c r="J99" s="67"/>
      <c r="K99" s="67"/>
      <c r="L99" s="67"/>
      <c r="M99" s="67"/>
      <c r="N99" s="67"/>
      <c r="O99" s="67"/>
      <c r="P99" s="67"/>
      <c r="Q99" s="67"/>
      <c r="R99" s="67"/>
      <c r="S99" s="67"/>
      <c r="T99" s="67"/>
      <c r="U99" s="67"/>
      <c r="V99" s="67"/>
      <c r="W99" s="67"/>
    </row>
    <row r="100" spans="1:23" ht="16.5" customHeight="1" x14ac:dyDescent="0.25">
      <c r="A100" s="27"/>
      <c r="B100" s="27"/>
      <c r="C100" s="67" t="s">
        <v>245</v>
      </c>
      <c r="D100" s="67"/>
      <c r="E100" s="67"/>
      <c r="F100" s="67"/>
      <c r="G100" s="67"/>
      <c r="H100" s="67"/>
      <c r="I100" s="67"/>
      <c r="J100" s="67"/>
      <c r="K100" s="67"/>
      <c r="L100" s="67"/>
      <c r="M100" s="67"/>
      <c r="N100" s="67"/>
      <c r="O100" s="67"/>
      <c r="P100" s="67"/>
      <c r="Q100" s="67"/>
      <c r="R100" s="67"/>
      <c r="S100" s="67"/>
      <c r="T100" s="67"/>
      <c r="U100" s="67"/>
      <c r="V100" s="67"/>
      <c r="W100" s="67"/>
    </row>
    <row r="101" spans="1:23" ht="42.45" customHeight="1" x14ac:dyDescent="0.25">
      <c r="A101" s="27"/>
      <c r="B101" s="27"/>
      <c r="C101" s="67" t="s">
        <v>148</v>
      </c>
      <c r="D101" s="67"/>
      <c r="E101" s="67"/>
      <c r="F101" s="67"/>
      <c r="G101" s="67"/>
      <c r="H101" s="67"/>
      <c r="I101" s="67"/>
      <c r="J101" s="67"/>
      <c r="K101" s="67"/>
      <c r="L101" s="67"/>
      <c r="M101" s="67"/>
      <c r="N101" s="67"/>
      <c r="O101" s="67"/>
      <c r="P101" s="67"/>
      <c r="Q101" s="67"/>
      <c r="R101" s="67"/>
      <c r="S101" s="67"/>
      <c r="T101" s="67"/>
      <c r="U101" s="67"/>
      <c r="V101" s="67"/>
      <c r="W101" s="67"/>
    </row>
    <row r="102" spans="1:23" ht="16.5" customHeight="1" x14ac:dyDescent="0.25">
      <c r="A102" s="27" t="s">
        <v>155</v>
      </c>
      <c r="B102" s="27"/>
      <c r="C102" s="67" t="s">
        <v>151</v>
      </c>
      <c r="D102" s="67"/>
      <c r="E102" s="67"/>
      <c r="F102" s="67"/>
      <c r="G102" s="67"/>
      <c r="H102" s="67"/>
      <c r="I102" s="67"/>
      <c r="J102" s="67"/>
      <c r="K102" s="67"/>
      <c r="L102" s="67"/>
      <c r="M102" s="67"/>
      <c r="N102" s="67"/>
      <c r="O102" s="67"/>
      <c r="P102" s="67"/>
      <c r="Q102" s="67"/>
      <c r="R102" s="67"/>
      <c r="S102" s="67"/>
      <c r="T102" s="67"/>
      <c r="U102" s="67"/>
      <c r="V102" s="67"/>
      <c r="W102" s="67"/>
    </row>
    <row r="103" spans="1:23" ht="42.45" customHeight="1" x14ac:dyDescent="0.25">
      <c r="A103" s="27"/>
      <c r="B103" s="27"/>
      <c r="C103" s="67" t="s">
        <v>193</v>
      </c>
      <c r="D103" s="67"/>
      <c r="E103" s="67"/>
      <c r="F103" s="67"/>
      <c r="G103" s="67"/>
      <c r="H103" s="67"/>
      <c r="I103" s="67"/>
      <c r="J103" s="67"/>
      <c r="K103" s="67"/>
      <c r="L103" s="67"/>
      <c r="M103" s="67"/>
      <c r="N103" s="67"/>
      <c r="O103" s="67"/>
      <c r="P103" s="67"/>
      <c r="Q103" s="67"/>
      <c r="R103" s="67"/>
      <c r="S103" s="67"/>
      <c r="T103" s="67"/>
      <c r="U103" s="67"/>
      <c r="V103" s="67"/>
      <c r="W103" s="67"/>
    </row>
    <row r="104" spans="1:23" ht="29.4" customHeight="1" x14ac:dyDescent="0.25">
      <c r="A104" s="27" t="s">
        <v>157</v>
      </c>
      <c r="B104" s="27"/>
      <c r="C104" s="67" t="s">
        <v>153</v>
      </c>
      <c r="D104" s="67"/>
      <c r="E104" s="67"/>
      <c r="F104" s="67"/>
      <c r="G104" s="67"/>
      <c r="H104" s="67"/>
      <c r="I104" s="67"/>
      <c r="J104" s="67"/>
      <c r="K104" s="67"/>
      <c r="L104" s="67"/>
      <c r="M104" s="67"/>
      <c r="N104" s="67"/>
      <c r="O104" s="67"/>
      <c r="P104" s="67"/>
      <c r="Q104" s="67"/>
      <c r="R104" s="67"/>
      <c r="S104" s="67"/>
      <c r="T104" s="67"/>
      <c r="U104" s="67"/>
      <c r="V104" s="67"/>
      <c r="W104" s="67"/>
    </row>
    <row r="105" spans="1:23" ht="93.9" customHeight="1" x14ac:dyDescent="0.25">
      <c r="A105" s="27"/>
      <c r="B105" s="27"/>
      <c r="C105" s="67" t="s">
        <v>154</v>
      </c>
      <c r="D105" s="67"/>
      <c r="E105" s="67"/>
      <c r="F105" s="67"/>
      <c r="G105" s="67"/>
      <c r="H105" s="67"/>
      <c r="I105" s="67"/>
      <c r="J105" s="67"/>
      <c r="K105" s="67"/>
      <c r="L105" s="67"/>
      <c r="M105" s="67"/>
      <c r="N105" s="67"/>
      <c r="O105" s="67"/>
      <c r="P105" s="67"/>
      <c r="Q105" s="67"/>
      <c r="R105" s="67"/>
      <c r="S105" s="67"/>
      <c r="T105" s="67"/>
      <c r="U105" s="67"/>
      <c r="V105" s="67"/>
      <c r="W105" s="67"/>
    </row>
    <row r="106" spans="1:23" ht="16.5" customHeight="1" x14ac:dyDescent="0.25">
      <c r="A106" s="27" t="s">
        <v>159</v>
      </c>
      <c r="B106" s="27"/>
      <c r="C106" s="67" t="s">
        <v>156</v>
      </c>
      <c r="D106" s="67"/>
      <c r="E106" s="67"/>
      <c r="F106" s="67"/>
      <c r="G106" s="67"/>
      <c r="H106" s="67"/>
      <c r="I106" s="67"/>
      <c r="J106" s="67"/>
      <c r="K106" s="67"/>
      <c r="L106" s="67"/>
      <c r="M106" s="67"/>
      <c r="N106" s="67"/>
      <c r="O106" s="67"/>
      <c r="P106" s="67"/>
      <c r="Q106" s="67"/>
      <c r="R106" s="67"/>
      <c r="S106" s="67"/>
      <c r="T106" s="67"/>
      <c r="U106" s="67"/>
      <c r="V106" s="67"/>
      <c r="W106" s="67"/>
    </row>
    <row r="107" spans="1:23" ht="158.4" customHeight="1" x14ac:dyDescent="0.25">
      <c r="A107" s="27" t="s">
        <v>161</v>
      </c>
      <c r="B107" s="27"/>
      <c r="C107" s="67" t="s">
        <v>164</v>
      </c>
      <c r="D107" s="67"/>
      <c r="E107" s="67"/>
      <c r="F107" s="67"/>
      <c r="G107" s="67"/>
      <c r="H107" s="67"/>
      <c r="I107" s="67"/>
      <c r="J107" s="67"/>
      <c r="K107" s="67"/>
      <c r="L107" s="67"/>
      <c r="M107" s="67"/>
      <c r="N107" s="67"/>
      <c r="O107" s="67"/>
      <c r="P107" s="67"/>
      <c r="Q107" s="67"/>
      <c r="R107" s="67"/>
      <c r="S107" s="67"/>
      <c r="T107" s="67"/>
      <c r="U107" s="67"/>
      <c r="V107" s="67"/>
      <c r="W107" s="67"/>
    </row>
    <row r="108" spans="1:23" ht="29.4" customHeight="1" x14ac:dyDescent="0.25">
      <c r="A108" s="27" t="s">
        <v>163</v>
      </c>
      <c r="B108" s="27"/>
      <c r="C108" s="67" t="s">
        <v>166</v>
      </c>
      <c r="D108" s="67"/>
      <c r="E108" s="67"/>
      <c r="F108" s="67"/>
      <c r="G108" s="67"/>
      <c r="H108" s="67"/>
      <c r="I108" s="67"/>
      <c r="J108" s="67"/>
      <c r="K108" s="67"/>
      <c r="L108" s="67"/>
      <c r="M108" s="67"/>
      <c r="N108" s="67"/>
      <c r="O108" s="67"/>
      <c r="P108" s="67"/>
      <c r="Q108" s="67"/>
      <c r="R108" s="67"/>
      <c r="S108" s="67"/>
      <c r="T108" s="67"/>
      <c r="U108" s="67"/>
      <c r="V108" s="67"/>
      <c r="W108" s="67"/>
    </row>
    <row r="109" spans="1:23" ht="4.5" customHeight="1" x14ac:dyDescent="0.25"/>
    <row r="110" spans="1:23" ht="55.2" customHeight="1" x14ac:dyDescent="0.25">
      <c r="A110" s="28" t="s">
        <v>167</v>
      </c>
      <c r="B110" s="27"/>
      <c r="C110" s="27"/>
      <c r="D110" s="27"/>
      <c r="E110" s="67" t="s">
        <v>202</v>
      </c>
      <c r="F110" s="67"/>
      <c r="G110" s="67"/>
      <c r="H110" s="67"/>
      <c r="I110" s="67"/>
      <c r="J110" s="67"/>
      <c r="K110" s="67"/>
      <c r="L110" s="67"/>
      <c r="M110" s="67"/>
      <c r="N110" s="67"/>
      <c r="O110" s="67"/>
      <c r="P110" s="67"/>
      <c r="Q110" s="67"/>
      <c r="R110" s="67"/>
      <c r="S110" s="67"/>
      <c r="T110" s="67"/>
      <c r="U110" s="67"/>
      <c r="V110" s="67"/>
      <c r="W110" s="67"/>
    </row>
  </sheetData>
  <mergeCells count="18">
    <mergeCell ref="K1:W1"/>
    <mergeCell ref="C92:W92"/>
    <mergeCell ref="C94:W94"/>
    <mergeCell ref="C95:W95"/>
    <mergeCell ref="C96:W96"/>
    <mergeCell ref="C97:W97"/>
    <mergeCell ref="C98:W98"/>
    <mergeCell ref="C99:W99"/>
    <mergeCell ref="C100:W100"/>
    <mergeCell ref="C101:W101"/>
    <mergeCell ref="C107:W107"/>
    <mergeCell ref="C108:W108"/>
    <mergeCell ref="E110:W110"/>
    <mergeCell ref="C102:W102"/>
    <mergeCell ref="C103:W103"/>
    <mergeCell ref="C104:W104"/>
    <mergeCell ref="C105:W105"/>
    <mergeCell ref="C106:W106"/>
  </mergeCells>
  <pageMargins left="0.7" right="0.7" top="0.75" bottom="0.75" header="0.3" footer="0.3"/>
  <pageSetup paperSize="9" fitToHeight="0" orientation="landscape" horizontalDpi="300" verticalDpi="300"/>
  <headerFooter scaleWithDoc="0" alignWithMargins="0">
    <oddHeader>&amp;C&amp;"Arial"&amp;8TABLE 15A.4</oddHeader>
    <oddFooter>&amp;L&amp;"Arial"&amp;8REPORT ON
GOVERNMENT
SERVICES 2022&amp;R&amp;"Arial"&amp;8SERVICES FOR PEOPLE
WITH DISABILITY
PAGE &amp;B&amp;P&amp;B</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AD104"/>
  <sheetViews>
    <sheetView showGridLines="0" workbookViewId="0"/>
  </sheetViews>
  <sheetFormatPr defaultRowHeight="13.2" x14ac:dyDescent="0.25"/>
  <cols>
    <col min="1" max="10" width="1.6640625" customWidth="1"/>
    <col min="11" max="11" width="8.5546875" customWidth="1"/>
    <col min="12" max="12" width="5.44140625" customWidth="1"/>
    <col min="13" max="13" width="7.5546875" customWidth="1"/>
    <col min="14" max="14" width="6.109375" customWidth="1"/>
    <col min="15" max="15" width="7.5546875" customWidth="1"/>
    <col min="16" max="16" width="6.109375" customWidth="1"/>
    <col min="17" max="17" width="7.5546875" customWidth="1"/>
    <col min="18" max="18" width="6.109375" customWidth="1"/>
    <col min="19" max="19" width="7.5546875" customWidth="1"/>
    <col min="20" max="20" width="6.109375" customWidth="1"/>
    <col min="21" max="21" width="7.5546875" customWidth="1"/>
    <col min="22" max="22" width="6.109375" customWidth="1"/>
    <col min="23" max="23" width="7.5546875" customWidth="1"/>
    <col min="24" max="24" width="6.109375" customWidth="1"/>
    <col min="25" max="25" width="7.5546875" customWidth="1"/>
    <col min="26" max="26" width="6.109375" customWidth="1"/>
    <col min="27" max="27" width="7.5546875" customWidth="1"/>
    <col min="28" max="28" width="6.109375" customWidth="1"/>
    <col min="29" max="29" width="8.5546875" customWidth="1"/>
    <col min="30" max="30" width="6.109375" customWidth="1"/>
  </cols>
  <sheetData>
    <row r="1" spans="1:30" ht="33.9" customHeight="1" x14ac:dyDescent="0.25">
      <c r="A1" s="8" t="s">
        <v>783</v>
      </c>
      <c r="B1" s="8"/>
      <c r="C1" s="8"/>
      <c r="D1" s="8"/>
      <c r="E1" s="8"/>
      <c r="F1" s="8"/>
      <c r="G1" s="8"/>
      <c r="H1" s="8"/>
      <c r="I1" s="8"/>
      <c r="J1" s="8"/>
      <c r="K1" s="72" t="s">
        <v>784</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360</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764</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785</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29.4" customHeight="1" x14ac:dyDescent="0.25">
      <c r="A6" s="7"/>
      <c r="B6" s="7"/>
      <c r="C6" s="7"/>
      <c r="D6" s="74" t="s">
        <v>779</v>
      </c>
      <c r="E6" s="74"/>
      <c r="F6" s="74"/>
      <c r="G6" s="74"/>
      <c r="H6" s="74"/>
      <c r="I6" s="74"/>
      <c r="J6" s="74"/>
      <c r="K6" s="74"/>
      <c r="L6" s="9" t="s">
        <v>300</v>
      </c>
      <c r="M6" s="32">
        <v>35.799999999999997</v>
      </c>
      <c r="N6" s="51">
        <v>10.5</v>
      </c>
      <c r="O6" s="32">
        <v>32.5</v>
      </c>
      <c r="P6" s="53">
        <v>8.9</v>
      </c>
      <c r="Q6" s="32">
        <v>31.4</v>
      </c>
      <c r="R6" s="53">
        <v>9.4</v>
      </c>
      <c r="S6" s="32">
        <v>10.199999999999999</v>
      </c>
      <c r="T6" s="53">
        <v>3.6</v>
      </c>
      <c r="U6" s="46">
        <v>3.1</v>
      </c>
      <c r="V6" s="50" t="s">
        <v>337</v>
      </c>
      <c r="W6" s="47">
        <v>4.9000000000000004</v>
      </c>
      <c r="X6" s="53">
        <v>3</v>
      </c>
      <c r="Y6" s="47">
        <v>2.2999999999999998</v>
      </c>
      <c r="Z6" s="53">
        <v>2.2000000000000002</v>
      </c>
      <c r="AA6" s="46">
        <v>1.1000000000000001</v>
      </c>
      <c r="AB6" s="50" t="s">
        <v>337</v>
      </c>
      <c r="AC6" s="29">
        <v>120.2</v>
      </c>
      <c r="AD6" s="51">
        <v>18.600000000000001</v>
      </c>
    </row>
    <row r="7" spans="1:30" ht="16.5" customHeight="1" x14ac:dyDescent="0.25">
      <c r="A7" s="7"/>
      <c r="B7" s="7"/>
      <c r="C7" s="7"/>
      <c r="D7" s="7" t="s">
        <v>780</v>
      </c>
      <c r="E7" s="7"/>
      <c r="F7" s="7"/>
      <c r="G7" s="7"/>
      <c r="H7" s="7"/>
      <c r="I7" s="7"/>
      <c r="J7" s="7"/>
      <c r="K7" s="7"/>
      <c r="L7" s="9" t="s">
        <v>300</v>
      </c>
      <c r="M7" s="29">
        <v>243.1</v>
      </c>
      <c r="N7" s="51">
        <v>23.8</v>
      </c>
      <c r="O7" s="29">
        <v>208.4</v>
      </c>
      <c r="P7" s="51">
        <v>26.1</v>
      </c>
      <c r="Q7" s="29">
        <v>199.4</v>
      </c>
      <c r="R7" s="51">
        <v>21.9</v>
      </c>
      <c r="S7" s="32">
        <v>92</v>
      </c>
      <c r="T7" s="51">
        <v>11</v>
      </c>
      <c r="U7" s="32">
        <v>70.599999999999994</v>
      </c>
      <c r="V7" s="51">
        <v>16.899999999999999</v>
      </c>
      <c r="W7" s="32">
        <v>21.6</v>
      </c>
      <c r="X7" s="53">
        <v>6.9</v>
      </c>
      <c r="Y7" s="32">
        <v>23.8</v>
      </c>
      <c r="Z7" s="53">
        <v>4.4000000000000004</v>
      </c>
      <c r="AA7" s="47">
        <v>4.5999999999999996</v>
      </c>
      <c r="AB7" s="53">
        <v>3.1</v>
      </c>
      <c r="AC7" s="29">
        <v>863</v>
      </c>
      <c r="AD7" s="51">
        <v>49.1</v>
      </c>
    </row>
    <row r="8" spans="1:30" ht="16.5" customHeight="1" x14ac:dyDescent="0.25">
      <c r="A8" s="7"/>
      <c r="B8" s="7"/>
      <c r="C8" s="7"/>
      <c r="D8" s="7" t="s">
        <v>781</v>
      </c>
      <c r="E8" s="7"/>
      <c r="F8" s="7"/>
      <c r="G8" s="7"/>
      <c r="H8" s="7"/>
      <c r="I8" s="7"/>
      <c r="J8" s="7"/>
      <c r="K8" s="7"/>
      <c r="L8" s="9" t="s">
        <v>300</v>
      </c>
      <c r="M8" s="29">
        <v>278.5</v>
      </c>
      <c r="N8" s="51">
        <v>25.7</v>
      </c>
      <c r="O8" s="29">
        <v>240.8</v>
      </c>
      <c r="P8" s="51">
        <v>26.9</v>
      </c>
      <c r="Q8" s="29">
        <v>227.9</v>
      </c>
      <c r="R8" s="51">
        <v>23.2</v>
      </c>
      <c r="S8" s="29">
        <v>103.5</v>
      </c>
      <c r="T8" s="51">
        <v>11.4</v>
      </c>
      <c r="U8" s="32">
        <v>72.7</v>
      </c>
      <c r="V8" s="51">
        <v>17.8</v>
      </c>
      <c r="W8" s="32">
        <v>26.9</v>
      </c>
      <c r="X8" s="53">
        <v>7.1</v>
      </c>
      <c r="Y8" s="32">
        <v>27.2</v>
      </c>
      <c r="Z8" s="53">
        <v>4.5</v>
      </c>
      <c r="AA8" s="47">
        <v>5</v>
      </c>
      <c r="AB8" s="53">
        <v>3.2</v>
      </c>
      <c r="AC8" s="29">
        <v>984.2</v>
      </c>
      <c r="AD8" s="51">
        <v>50.2</v>
      </c>
    </row>
    <row r="9" spans="1:30" ht="16.5" customHeight="1" x14ac:dyDescent="0.25">
      <c r="A9" s="7"/>
      <c r="B9" s="7"/>
      <c r="C9" s="7"/>
      <c r="D9" s="7" t="s">
        <v>769</v>
      </c>
      <c r="E9" s="7"/>
      <c r="F9" s="7"/>
      <c r="G9" s="7"/>
      <c r="H9" s="7"/>
      <c r="I9" s="7"/>
      <c r="J9" s="7"/>
      <c r="K9" s="7"/>
      <c r="L9" s="9" t="s">
        <v>300</v>
      </c>
      <c r="M9" s="41">
        <v>3594.1</v>
      </c>
      <c r="N9" s="51">
        <v>56.4</v>
      </c>
      <c r="O9" s="41">
        <v>3039.6</v>
      </c>
      <c r="P9" s="51">
        <v>53.6</v>
      </c>
      <c r="Q9" s="41">
        <v>2185.5</v>
      </c>
      <c r="R9" s="51">
        <v>42.8</v>
      </c>
      <c r="S9" s="41">
        <v>1165.9000000000001</v>
      </c>
      <c r="T9" s="51">
        <v>20.6</v>
      </c>
      <c r="U9" s="29">
        <v>768.8</v>
      </c>
      <c r="V9" s="51">
        <v>33.200000000000003</v>
      </c>
      <c r="W9" s="29">
        <v>211.2</v>
      </c>
      <c r="X9" s="51">
        <v>14.1</v>
      </c>
      <c r="Y9" s="29">
        <v>197.4</v>
      </c>
      <c r="Z9" s="53">
        <v>8.5</v>
      </c>
      <c r="AA9" s="32">
        <v>94</v>
      </c>
      <c r="AB9" s="53">
        <v>6.8</v>
      </c>
      <c r="AC9" s="42">
        <v>11257.1</v>
      </c>
      <c r="AD9" s="51">
        <v>88.3</v>
      </c>
    </row>
    <row r="10" spans="1:30" ht="16.5" customHeight="1" x14ac:dyDescent="0.25">
      <c r="A10" s="7"/>
      <c r="B10" s="7"/>
      <c r="C10" s="7"/>
      <c r="D10" s="7" t="s">
        <v>453</v>
      </c>
      <c r="E10" s="7"/>
      <c r="F10" s="7"/>
      <c r="G10" s="7"/>
      <c r="H10" s="7"/>
      <c r="I10" s="7"/>
      <c r="J10" s="7"/>
      <c r="K10" s="7"/>
      <c r="L10" s="9" t="s">
        <v>300</v>
      </c>
      <c r="M10" s="41">
        <v>3873.7</v>
      </c>
      <c r="N10" s="51">
        <v>60.7</v>
      </c>
      <c r="O10" s="41">
        <v>3281.4</v>
      </c>
      <c r="P10" s="51">
        <v>45</v>
      </c>
      <c r="Q10" s="41">
        <v>2414.3000000000002</v>
      </c>
      <c r="R10" s="51">
        <v>37.9</v>
      </c>
      <c r="S10" s="41">
        <v>1268.0999999999999</v>
      </c>
      <c r="T10" s="51">
        <v>19.899999999999999</v>
      </c>
      <c r="U10" s="29">
        <v>844.1</v>
      </c>
      <c r="V10" s="51">
        <v>28.1</v>
      </c>
      <c r="W10" s="29">
        <v>237.8</v>
      </c>
      <c r="X10" s="51">
        <v>12.1</v>
      </c>
      <c r="Y10" s="29">
        <v>225.4</v>
      </c>
      <c r="Z10" s="53">
        <v>7.5</v>
      </c>
      <c r="AA10" s="32">
        <v>99.3</v>
      </c>
      <c r="AB10" s="53">
        <v>6.6</v>
      </c>
      <c r="AC10" s="42">
        <v>12239.8</v>
      </c>
      <c r="AD10" s="51">
        <v>72</v>
      </c>
    </row>
    <row r="11" spans="1:30" ht="16.5" customHeight="1" x14ac:dyDescent="0.25">
      <c r="A11" s="7"/>
      <c r="B11" s="7" t="s">
        <v>782</v>
      </c>
      <c r="C11" s="7"/>
      <c r="D11" s="7"/>
      <c r="E11" s="7"/>
      <c r="F11" s="7"/>
      <c r="G11" s="7"/>
      <c r="H11" s="7"/>
      <c r="I11" s="7"/>
      <c r="J11" s="7"/>
      <c r="K11" s="7"/>
      <c r="L11" s="9"/>
      <c r="M11" s="10"/>
      <c r="N11" s="7"/>
      <c r="O11" s="10"/>
      <c r="P11" s="7"/>
      <c r="Q11" s="10"/>
      <c r="R11" s="7"/>
      <c r="S11" s="10"/>
      <c r="T11" s="7"/>
      <c r="U11" s="10"/>
      <c r="V11" s="7"/>
      <c r="W11" s="10"/>
      <c r="X11" s="7"/>
      <c r="Y11" s="10"/>
      <c r="Z11" s="7"/>
      <c r="AA11" s="10"/>
      <c r="AB11" s="7"/>
      <c r="AC11" s="10"/>
      <c r="AD11" s="7"/>
    </row>
    <row r="12" spans="1:30" ht="29.4" customHeight="1" x14ac:dyDescent="0.25">
      <c r="A12" s="7"/>
      <c r="B12" s="7"/>
      <c r="C12" s="74" t="s">
        <v>779</v>
      </c>
      <c r="D12" s="74"/>
      <c r="E12" s="74"/>
      <c r="F12" s="74"/>
      <c r="G12" s="74"/>
      <c r="H12" s="74"/>
      <c r="I12" s="74"/>
      <c r="J12" s="74"/>
      <c r="K12" s="74"/>
      <c r="L12" s="9" t="s">
        <v>300</v>
      </c>
      <c r="M12" s="29">
        <v>155.6</v>
      </c>
      <c r="N12" s="51">
        <v>21.7</v>
      </c>
      <c r="O12" s="29">
        <v>132.4</v>
      </c>
      <c r="P12" s="51">
        <v>17.7</v>
      </c>
      <c r="Q12" s="29">
        <v>117</v>
      </c>
      <c r="R12" s="51">
        <v>20.399999999999999</v>
      </c>
      <c r="S12" s="32">
        <v>40.9</v>
      </c>
      <c r="T12" s="53">
        <v>6.2</v>
      </c>
      <c r="U12" s="32">
        <v>26.3</v>
      </c>
      <c r="V12" s="51">
        <v>12.1</v>
      </c>
      <c r="W12" s="32">
        <v>20.7</v>
      </c>
      <c r="X12" s="53">
        <v>7.7</v>
      </c>
      <c r="Y12" s="31">
        <v>8.3000000000000007</v>
      </c>
      <c r="Z12" s="53">
        <v>3.8</v>
      </c>
      <c r="AA12" s="47">
        <v>4.4000000000000004</v>
      </c>
      <c r="AB12" s="53">
        <v>3.3</v>
      </c>
      <c r="AC12" s="29">
        <v>503.8</v>
      </c>
      <c r="AD12" s="51">
        <v>37.5</v>
      </c>
    </row>
    <row r="13" spans="1:30" ht="16.5" customHeight="1" x14ac:dyDescent="0.25">
      <c r="A13" s="7"/>
      <c r="B13" s="7"/>
      <c r="C13" s="7" t="s">
        <v>780</v>
      </c>
      <c r="D13" s="7"/>
      <c r="E13" s="7"/>
      <c r="F13" s="7"/>
      <c r="G13" s="7"/>
      <c r="H13" s="7"/>
      <c r="I13" s="7"/>
      <c r="J13" s="7"/>
      <c r="K13" s="7"/>
      <c r="L13" s="9" t="s">
        <v>300</v>
      </c>
      <c r="M13" s="29">
        <v>448.5</v>
      </c>
      <c r="N13" s="51">
        <v>30.8</v>
      </c>
      <c r="O13" s="29">
        <v>393.5</v>
      </c>
      <c r="P13" s="51">
        <v>32.4</v>
      </c>
      <c r="Q13" s="29">
        <v>346.5</v>
      </c>
      <c r="R13" s="51">
        <v>24.5</v>
      </c>
      <c r="S13" s="29">
        <v>155.4</v>
      </c>
      <c r="T13" s="51">
        <v>13.4</v>
      </c>
      <c r="U13" s="29">
        <v>116</v>
      </c>
      <c r="V13" s="51">
        <v>24.4</v>
      </c>
      <c r="W13" s="32">
        <v>45.7</v>
      </c>
      <c r="X13" s="51">
        <v>10.8</v>
      </c>
      <c r="Y13" s="32">
        <v>35.700000000000003</v>
      </c>
      <c r="Z13" s="53">
        <v>5.7</v>
      </c>
      <c r="AA13" s="31">
        <v>9.6</v>
      </c>
      <c r="AB13" s="53">
        <v>4.3</v>
      </c>
      <c r="AC13" s="41">
        <v>1551.5</v>
      </c>
      <c r="AD13" s="51">
        <v>63.9</v>
      </c>
    </row>
    <row r="14" spans="1:30" ht="16.5" customHeight="1" x14ac:dyDescent="0.25">
      <c r="A14" s="7"/>
      <c r="B14" s="7"/>
      <c r="C14" s="7" t="s">
        <v>781</v>
      </c>
      <c r="D14" s="7"/>
      <c r="E14" s="7"/>
      <c r="F14" s="7"/>
      <c r="G14" s="7"/>
      <c r="H14" s="7"/>
      <c r="I14" s="7"/>
      <c r="J14" s="7"/>
      <c r="K14" s="7"/>
      <c r="L14" s="9" t="s">
        <v>300</v>
      </c>
      <c r="M14" s="29">
        <v>606.70000000000005</v>
      </c>
      <c r="N14" s="51">
        <v>38.1</v>
      </c>
      <c r="O14" s="29">
        <v>523.1</v>
      </c>
      <c r="P14" s="51">
        <v>39</v>
      </c>
      <c r="Q14" s="29">
        <v>464.4</v>
      </c>
      <c r="R14" s="51">
        <v>36.4</v>
      </c>
      <c r="S14" s="29">
        <v>195.8</v>
      </c>
      <c r="T14" s="51">
        <v>14.6</v>
      </c>
      <c r="U14" s="29">
        <v>144.9</v>
      </c>
      <c r="V14" s="51">
        <v>27.5</v>
      </c>
      <c r="W14" s="32">
        <v>67.400000000000006</v>
      </c>
      <c r="X14" s="51">
        <v>13.5</v>
      </c>
      <c r="Y14" s="32">
        <v>43.5</v>
      </c>
      <c r="Z14" s="53">
        <v>6.2</v>
      </c>
      <c r="AA14" s="44">
        <v>11</v>
      </c>
      <c r="AB14" s="53">
        <v>5.7</v>
      </c>
      <c r="AC14" s="41">
        <v>2057.5</v>
      </c>
      <c r="AD14" s="51">
        <v>76.599999999999994</v>
      </c>
    </row>
    <row r="15" spans="1:30" ht="16.5" customHeight="1" x14ac:dyDescent="0.25">
      <c r="A15" s="7"/>
      <c r="B15" s="7"/>
      <c r="C15" s="7" t="s">
        <v>769</v>
      </c>
      <c r="D15" s="7"/>
      <c r="E15" s="7"/>
      <c r="F15" s="7"/>
      <c r="G15" s="7"/>
      <c r="H15" s="7"/>
      <c r="I15" s="7"/>
      <c r="J15" s="7"/>
      <c r="K15" s="7"/>
      <c r="L15" s="9" t="s">
        <v>300</v>
      </c>
      <c r="M15" s="41">
        <v>4552.8999999999996</v>
      </c>
      <c r="N15" s="51">
        <v>35.700000000000003</v>
      </c>
      <c r="O15" s="41">
        <v>3754.5</v>
      </c>
      <c r="P15" s="51">
        <v>36.799999999999997</v>
      </c>
      <c r="Q15" s="41">
        <v>2721.1</v>
      </c>
      <c r="R15" s="51">
        <v>37.299999999999997</v>
      </c>
      <c r="S15" s="41">
        <v>1444.1</v>
      </c>
      <c r="T15" s="51">
        <v>14.2</v>
      </c>
      <c r="U15" s="29">
        <v>942.2</v>
      </c>
      <c r="V15" s="51">
        <v>27.7</v>
      </c>
      <c r="W15" s="29">
        <v>259.60000000000002</v>
      </c>
      <c r="X15" s="51">
        <v>13.2</v>
      </c>
      <c r="Y15" s="29">
        <v>235.3</v>
      </c>
      <c r="Z15" s="53">
        <v>6.5</v>
      </c>
      <c r="AA15" s="29">
        <v>114</v>
      </c>
      <c r="AB15" s="53">
        <v>5.6</v>
      </c>
      <c r="AC15" s="42">
        <v>14025.3</v>
      </c>
      <c r="AD15" s="51">
        <v>82.5</v>
      </c>
    </row>
    <row r="16" spans="1:30" ht="16.5" customHeight="1" x14ac:dyDescent="0.25">
      <c r="A16" s="7"/>
      <c r="B16" s="7"/>
      <c r="C16" s="7" t="s">
        <v>453</v>
      </c>
      <c r="D16" s="7"/>
      <c r="E16" s="7"/>
      <c r="F16" s="7"/>
      <c r="G16" s="7"/>
      <c r="H16" s="7"/>
      <c r="I16" s="7"/>
      <c r="J16" s="7"/>
      <c r="K16" s="7"/>
      <c r="L16" s="9" t="s">
        <v>300</v>
      </c>
      <c r="M16" s="41">
        <v>5160.2</v>
      </c>
      <c r="N16" s="53" t="s">
        <v>110</v>
      </c>
      <c r="O16" s="41">
        <v>4278.5</v>
      </c>
      <c r="P16" s="53" t="s">
        <v>110</v>
      </c>
      <c r="Q16" s="41">
        <v>3188</v>
      </c>
      <c r="R16" s="53" t="s">
        <v>110</v>
      </c>
      <c r="S16" s="41">
        <v>1641.5</v>
      </c>
      <c r="T16" s="53" t="s">
        <v>110</v>
      </c>
      <c r="U16" s="41">
        <v>1089.8</v>
      </c>
      <c r="V16" s="53">
        <v>4.3</v>
      </c>
      <c r="W16" s="29">
        <v>326</v>
      </c>
      <c r="X16" s="53">
        <v>1.3</v>
      </c>
      <c r="Y16" s="29">
        <v>279.39999999999998</v>
      </c>
      <c r="Z16" s="53">
        <v>1.1000000000000001</v>
      </c>
      <c r="AA16" s="29">
        <v>124.3</v>
      </c>
      <c r="AB16" s="53">
        <v>1.5</v>
      </c>
      <c r="AC16" s="42">
        <v>16081.9</v>
      </c>
      <c r="AD16" s="53" t="s">
        <v>110</v>
      </c>
    </row>
    <row r="17" spans="1:30" ht="16.5" customHeight="1" x14ac:dyDescent="0.25">
      <c r="A17" s="7"/>
      <c r="B17" s="7" t="s">
        <v>786</v>
      </c>
      <c r="C17" s="7"/>
      <c r="D17" s="7"/>
      <c r="E17" s="7"/>
      <c r="F17" s="7"/>
      <c r="G17" s="7"/>
      <c r="H17" s="7"/>
      <c r="I17" s="7"/>
      <c r="J17" s="7"/>
      <c r="K17" s="7"/>
      <c r="L17" s="9"/>
      <c r="M17" s="10"/>
      <c r="N17" s="7"/>
      <c r="O17" s="10"/>
      <c r="P17" s="7"/>
      <c r="Q17" s="10"/>
      <c r="R17" s="7"/>
      <c r="S17" s="10"/>
      <c r="T17" s="7"/>
      <c r="U17" s="10"/>
      <c r="V17" s="7"/>
      <c r="W17" s="10"/>
      <c r="X17" s="7"/>
      <c r="Y17" s="10"/>
      <c r="Z17" s="7"/>
      <c r="AA17" s="10"/>
      <c r="AB17" s="7"/>
      <c r="AC17" s="10"/>
      <c r="AD17" s="7"/>
    </row>
    <row r="18" spans="1:30" ht="16.5" customHeight="1" x14ac:dyDescent="0.25">
      <c r="A18" s="7"/>
      <c r="B18" s="7"/>
      <c r="C18" s="7" t="s">
        <v>785</v>
      </c>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29.4" customHeight="1" x14ac:dyDescent="0.25">
      <c r="A19" s="7"/>
      <c r="B19" s="7"/>
      <c r="C19" s="7"/>
      <c r="D19" s="74" t="s">
        <v>779</v>
      </c>
      <c r="E19" s="74"/>
      <c r="F19" s="74"/>
      <c r="G19" s="74"/>
      <c r="H19" s="74"/>
      <c r="I19" s="74"/>
      <c r="J19" s="74"/>
      <c r="K19" s="74"/>
      <c r="L19" s="9" t="s">
        <v>216</v>
      </c>
      <c r="M19" s="32">
        <v>23</v>
      </c>
      <c r="N19" s="53">
        <v>6</v>
      </c>
      <c r="O19" s="32">
        <v>24.5</v>
      </c>
      <c r="P19" s="53">
        <v>5.9</v>
      </c>
      <c r="Q19" s="32">
        <v>26.8</v>
      </c>
      <c r="R19" s="53">
        <v>6.5</v>
      </c>
      <c r="S19" s="32">
        <v>24.9</v>
      </c>
      <c r="T19" s="53">
        <v>8</v>
      </c>
      <c r="U19" s="48">
        <v>11.8</v>
      </c>
      <c r="V19" s="50" t="s">
        <v>337</v>
      </c>
      <c r="W19" s="32">
        <v>23.7</v>
      </c>
      <c r="X19" s="51">
        <v>11.6</v>
      </c>
      <c r="Y19" s="44">
        <v>27.7</v>
      </c>
      <c r="Z19" s="51">
        <v>23.3</v>
      </c>
      <c r="AA19" s="48">
        <v>25</v>
      </c>
      <c r="AB19" s="50" t="s">
        <v>337</v>
      </c>
      <c r="AC19" s="32">
        <v>23.9</v>
      </c>
      <c r="AD19" s="53">
        <v>3.2</v>
      </c>
    </row>
    <row r="20" spans="1:30" ht="16.5" customHeight="1" x14ac:dyDescent="0.25">
      <c r="A20" s="7"/>
      <c r="B20" s="7"/>
      <c r="C20" s="7"/>
      <c r="D20" s="7" t="s">
        <v>780</v>
      </c>
      <c r="E20" s="7"/>
      <c r="F20" s="7"/>
      <c r="G20" s="7"/>
      <c r="H20" s="7"/>
      <c r="I20" s="7"/>
      <c r="J20" s="7"/>
      <c r="K20" s="7"/>
      <c r="L20" s="9" t="s">
        <v>216</v>
      </c>
      <c r="M20" s="32">
        <v>54.2</v>
      </c>
      <c r="N20" s="53">
        <v>3.8</v>
      </c>
      <c r="O20" s="32">
        <v>53</v>
      </c>
      <c r="P20" s="53">
        <v>5</v>
      </c>
      <c r="Q20" s="32">
        <v>57.5</v>
      </c>
      <c r="R20" s="53">
        <v>4.8</v>
      </c>
      <c r="S20" s="32">
        <v>59.2</v>
      </c>
      <c r="T20" s="53">
        <v>4.9000000000000004</v>
      </c>
      <c r="U20" s="32">
        <v>60.9</v>
      </c>
      <c r="V20" s="53">
        <v>7</v>
      </c>
      <c r="W20" s="32">
        <v>47.3</v>
      </c>
      <c r="X20" s="51">
        <v>10.4</v>
      </c>
      <c r="Y20" s="32">
        <v>66.7</v>
      </c>
      <c r="Z20" s="53">
        <v>6.5</v>
      </c>
      <c r="AA20" s="44">
        <v>47.9</v>
      </c>
      <c r="AB20" s="51">
        <v>24.6</v>
      </c>
      <c r="AC20" s="32">
        <v>55.6</v>
      </c>
      <c r="AD20" s="53">
        <v>2.2000000000000002</v>
      </c>
    </row>
    <row r="21" spans="1:30" ht="16.5" customHeight="1" x14ac:dyDescent="0.25">
      <c r="A21" s="7"/>
      <c r="B21" s="7"/>
      <c r="C21" s="7"/>
      <c r="D21" s="7" t="s">
        <v>781</v>
      </c>
      <c r="E21" s="7"/>
      <c r="F21" s="7"/>
      <c r="G21" s="7"/>
      <c r="H21" s="7"/>
      <c r="I21" s="7"/>
      <c r="J21" s="7"/>
      <c r="K21" s="7"/>
      <c r="L21" s="9" t="s">
        <v>216</v>
      </c>
      <c r="M21" s="32">
        <v>45.9</v>
      </c>
      <c r="N21" s="53">
        <v>3.1</v>
      </c>
      <c r="O21" s="32">
        <v>46</v>
      </c>
      <c r="P21" s="53">
        <v>3.8</v>
      </c>
      <c r="Q21" s="32">
        <v>49.1</v>
      </c>
      <c r="R21" s="53">
        <v>3.2</v>
      </c>
      <c r="S21" s="32">
        <v>52.9</v>
      </c>
      <c r="T21" s="53">
        <v>4.3</v>
      </c>
      <c r="U21" s="32">
        <v>50.2</v>
      </c>
      <c r="V21" s="53">
        <v>7.8</v>
      </c>
      <c r="W21" s="32">
        <v>39.9</v>
      </c>
      <c r="X21" s="53">
        <v>6.8</v>
      </c>
      <c r="Y21" s="32">
        <v>62.5</v>
      </c>
      <c r="Z21" s="53">
        <v>5.4</v>
      </c>
      <c r="AA21" s="32">
        <v>45.5</v>
      </c>
      <c r="AB21" s="51">
        <v>17.3</v>
      </c>
      <c r="AC21" s="32">
        <v>47.8</v>
      </c>
      <c r="AD21" s="53">
        <v>1.7</v>
      </c>
    </row>
    <row r="22" spans="1:30" ht="16.5" customHeight="1" x14ac:dyDescent="0.25">
      <c r="A22" s="7"/>
      <c r="B22" s="7"/>
      <c r="C22" s="7"/>
      <c r="D22" s="7" t="s">
        <v>769</v>
      </c>
      <c r="E22" s="7"/>
      <c r="F22" s="7"/>
      <c r="G22" s="7"/>
      <c r="H22" s="7"/>
      <c r="I22" s="7"/>
      <c r="J22" s="7"/>
      <c r="K22" s="7"/>
      <c r="L22" s="9" t="s">
        <v>216</v>
      </c>
      <c r="M22" s="32">
        <v>78.900000000000006</v>
      </c>
      <c r="N22" s="53">
        <v>1.1000000000000001</v>
      </c>
      <c r="O22" s="32">
        <v>81</v>
      </c>
      <c r="P22" s="53">
        <v>1.1000000000000001</v>
      </c>
      <c r="Q22" s="32">
        <v>80.3</v>
      </c>
      <c r="R22" s="53">
        <v>1.1000000000000001</v>
      </c>
      <c r="S22" s="32">
        <v>80.7</v>
      </c>
      <c r="T22" s="53">
        <v>1.1000000000000001</v>
      </c>
      <c r="U22" s="32">
        <v>81.599999999999994</v>
      </c>
      <c r="V22" s="53">
        <v>2.6</v>
      </c>
      <c r="W22" s="32">
        <v>81.400000000000006</v>
      </c>
      <c r="X22" s="53">
        <v>3.5</v>
      </c>
      <c r="Y22" s="32">
        <v>83.9</v>
      </c>
      <c r="Z22" s="53">
        <v>2.8</v>
      </c>
      <c r="AA22" s="32">
        <v>82.5</v>
      </c>
      <c r="AB22" s="53">
        <v>4.4000000000000004</v>
      </c>
      <c r="AC22" s="32">
        <v>80.3</v>
      </c>
      <c r="AD22" s="53">
        <v>0.5</v>
      </c>
    </row>
    <row r="23" spans="1:30" ht="16.5" customHeight="1" x14ac:dyDescent="0.25">
      <c r="A23" s="7"/>
      <c r="B23" s="7"/>
      <c r="C23" s="7"/>
      <c r="D23" s="7" t="s">
        <v>453</v>
      </c>
      <c r="E23" s="7"/>
      <c r="F23" s="7"/>
      <c r="G23" s="7"/>
      <c r="H23" s="7"/>
      <c r="I23" s="7"/>
      <c r="J23" s="7"/>
      <c r="K23" s="7"/>
      <c r="L23" s="9" t="s">
        <v>216</v>
      </c>
      <c r="M23" s="32">
        <v>75.099999999999994</v>
      </c>
      <c r="N23" s="53">
        <v>1.2</v>
      </c>
      <c r="O23" s="32">
        <v>76.7</v>
      </c>
      <c r="P23" s="53">
        <v>1.1000000000000001</v>
      </c>
      <c r="Q23" s="32">
        <v>75.7</v>
      </c>
      <c r="R23" s="53">
        <v>1.2</v>
      </c>
      <c r="S23" s="32">
        <v>77.3</v>
      </c>
      <c r="T23" s="53">
        <v>1.2</v>
      </c>
      <c r="U23" s="32">
        <v>77.5</v>
      </c>
      <c r="V23" s="53">
        <v>2.6</v>
      </c>
      <c r="W23" s="32">
        <v>72.900000000000006</v>
      </c>
      <c r="X23" s="53">
        <v>3.7</v>
      </c>
      <c r="Y23" s="32">
        <v>80.7</v>
      </c>
      <c r="Z23" s="53">
        <v>2.7</v>
      </c>
      <c r="AA23" s="32">
        <v>79.900000000000006</v>
      </c>
      <c r="AB23" s="53">
        <v>5.2</v>
      </c>
      <c r="AC23" s="32">
        <v>76.099999999999994</v>
      </c>
      <c r="AD23" s="53">
        <v>0.4</v>
      </c>
    </row>
    <row r="24" spans="1:30" ht="16.5" customHeight="1" x14ac:dyDescent="0.25">
      <c r="A24" s="7" t="s">
        <v>305</v>
      </c>
      <c r="B24" s="7"/>
      <c r="C24" s="7"/>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t="s">
        <v>764</v>
      </c>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t="s">
        <v>785</v>
      </c>
      <c r="D26" s="7"/>
      <c r="E26" s="7"/>
      <c r="F26" s="7"/>
      <c r="G26" s="7"/>
      <c r="H26" s="7"/>
      <c r="I26" s="7"/>
      <c r="J26" s="7"/>
      <c r="K26" s="7"/>
      <c r="L26" s="9"/>
      <c r="M26" s="10"/>
      <c r="N26" s="7"/>
      <c r="O26" s="10"/>
      <c r="P26" s="7"/>
      <c r="Q26" s="10"/>
      <c r="R26" s="7"/>
      <c r="S26" s="10"/>
      <c r="T26" s="7"/>
      <c r="U26" s="10"/>
      <c r="V26" s="7"/>
      <c r="W26" s="10"/>
      <c r="X26" s="7"/>
      <c r="Y26" s="10"/>
      <c r="Z26" s="7"/>
      <c r="AA26" s="10"/>
      <c r="AB26" s="7"/>
      <c r="AC26" s="10"/>
      <c r="AD26" s="7"/>
    </row>
    <row r="27" spans="1:30" ht="29.4" customHeight="1" x14ac:dyDescent="0.25">
      <c r="A27" s="7"/>
      <c r="B27" s="7"/>
      <c r="C27" s="7"/>
      <c r="D27" s="74" t="s">
        <v>779</v>
      </c>
      <c r="E27" s="74"/>
      <c r="F27" s="74"/>
      <c r="G27" s="74"/>
      <c r="H27" s="74"/>
      <c r="I27" s="74"/>
      <c r="J27" s="74"/>
      <c r="K27" s="74"/>
      <c r="L27" s="9" t="s">
        <v>300</v>
      </c>
      <c r="M27" s="32">
        <v>34.5</v>
      </c>
      <c r="N27" s="51">
        <v>10.1</v>
      </c>
      <c r="O27" s="32">
        <v>32</v>
      </c>
      <c r="P27" s="51">
        <v>11.2</v>
      </c>
      <c r="Q27" s="32">
        <v>19.600000000000001</v>
      </c>
      <c r="R27" s="53">
        <v>6.2</v>
      </c>
      <c r="S27" s="31">
        <v>7.9</v>
      </c>
      <c r="T27" s="53">
        <v>3.5</v>
      </c>
      <c r="U27" s="32">
        <v>11.1</v>
      </c>
      <c r="V27" s="53">
        <v>3.7</v>
      </c>
      <c r="W27" s="31">
        <v>4.3</v>
      </c>
      <c r="X27" s="53">
        <v>1.6</v>
      </c>
      <c r="Y27" s="31">
        <v>2.4</v>
      </c>
      <c r="Z27" s="53">
        <v>1.1000000000000001</v>
      </c>
      <c r="AA27" s="47">
        <v>0.9</v>
      </c>
      <c r="AB27" s="53">
        <v>0.6</v>
      </c>
      <c r="AC27" s="29">
        <v>113</v>
      </c>
      <c r="AD27" s="51">
        <v>15.3</v>
      </c>
    </row>
    <row r="28" spans="1:30" ht="16.5" customHeight="1" x14ac:dyDescent="0.25">
      <c r="A28" s="7"/>
      <c r="B28" s="7"/>
      <c r="C28" s="7"/>
      <c r="D28" s="7" t="s">
        <v>780</v>
      </c>
      <c r="E28" s="7"/>
      <c r="F28" s="7"/>
      <c r="G28" s="7"/>
      <c r="H28" s="7"/>
      <c r="I28" s="7"/>
      <c r="J28" s="7"/>
      <c r="K28" s="7"/>
      <c r="L28" s="9" t="s">
        <v>300</v>
      </c>
      <c r="M28" s="29">
        <v>279.3</v>
      </c>
      <c r="N28" s="51">
        <v>27.7</v>
      </c>
      <c r="O28" s="29">
        <v>241.5</v>
      </c>
      <c r="P28" s="51">
        <v>25</v>
      </c>
      <c r="Q28" s="29">
        <v>190.8</v>
      </c>
      <c r="R28" s="51">
        <v>19.8</v>
      </c>
      <c r="S28" s="32">
        <v>80.400000000000006</v>
      </c>
      <c r="T28" s="51">
        <v>12.2</v>
      </c>
      <c r="U28" s="32">
        <v>76.5</v>
      </c>
      <c r="V28" s="53">
        <v>8.8000000000000007</v>
      </c>
      <c r="W28" s="32">
        <v>26.9</v>
      </c>
      <c r="X28" s="53">
        <v>3.3</v>
      </c>
      <c r="Y28" s="32">
        <v>17.399999999999999</v>
      </c>
      <c r="Z28" s="53">
        <v>2.5</v>
      </c>
      <c r="AA28" s="31">
        <v>6.5</v>
      </c>
      <c r="AB28" s="53">
        <v>1.3</v>
      </c>
      <c r="AC28" s="29">
        <v>920.7</v>
      </c>
      <c r="AD28" s="51">
        <v>48.5</v>
      </c>
    </row>
    <row r="29" spans="1:30" ht="16.5" customHeight="1" x14ac:dyDescent="0.25">
      <c r="A29" s="7"/>
      <c r="B29" s="7"/>
      <c r="C29" s="7"/>
      <c r="D29" s="7" t="s">
        <v>781</v>
      </c>
      <c r="E29" s="7"/>
      <c r="F29" s="7"/>
      <c r="G29" s="7"/>
      <c r="H29" s="7"/>
      <c r="I29" s="7"/>
      <c r="J29" s="7"/>
      <c r="K29" s="7"/>
      <c r="L29" s="9" t="s">
        <v>300</v>
      </c>
      <c r="M29" s="29">
        <v>312.2</v>
      </c>
      <c r="N29" s="51">
        <v>29.8</v>
      </c>
      <c r="O29" s="29">
        <v>275.39999999999998</v>
      </c>
      <c r="P29" s="51">
        <v>27.5</v>
      </c>
      <c r="Q29" s="29">
        <v>209.6</v>
      </c>
      <c r="R29" s="51">
        <v>20.2</v>
      </c>
      <c r="S29" s="32">
        <v>90</v>
      </c>
      <c r="T29" s="51">
        <v>13</v>
      </c>
      <c r="U29" s="32">
        <v>86.2</v>
      </c>
      <c r="V29" s="53">
        <v>9.1999999999999993</v>
      </c>
      <c r="W29" s="32">
        <v>31.4</v>
      </c>
      <c r="X29" s="53">
        <v>3.3</v>
      </c>
      <c r="Y29" s="32">
        <v>20.100000000000001</v>
      </c>
      <c r="Z29" s="53">
        <v>2.9</v>
      </c>
      <c r="AA29" s="31">
        <v>7.6</v>
      </c>
      <c r="AB29" s="53">
        <v>1.5</v>
      </c>
      <c r="AC29" s="41">
        <v>1034</v>
      </c>
      <c r="AD29" s="51">
        <v>46.3</v>
      </c>
    </row>
    <row r="30" spans="1:30" ht="16.5" customHeight="1" x14ac:dyDescent="0.25">
      <c r="A30" s="7"/>
      <c r="B30" s="7"/>
      <c r="C30" s="7"/>
      <c r="D30" s="7" t="s">
        <v>769</v>
      </c>
      <c r="E30" s="7"/>
      <c r="F30" s="7"/>
      <c r="G30" s="7"/>
      <c r="H30" s="7"/>
      <c r="I30" s="7"/>
      <c r="J30" s="7"/>
      <c r="K30" s="7"/>
      <c r="L30" s="9" t="s">
        <v>300</v>
      </c>
      <c r="M30" s="41">
        <v>3380</v>
      </c>
      <c r="N30" s="51">
        <v>58.3</v>
      </c>
      <c r="O30" s="41">
        <v>2611</v>
      </c>
      <c r="P30" s="51">
        <v>38.9</v>
      </c>
      <c r="Q30" s="41">
        <v>2084.5</v>
      </c>
      <c r="R30" s="51">
        <v>41.4</v>
      </c>
      <c r="S30" s="41">
        <v>1183.9000000000001</v>
      </c>
      <c r="T30" s="51">
        <v>25.1</v>
      </c>
      <c r="U30" s="29">
        <v>716.3</v>
      </c>
      <c r="V30" s="51">
        <v>17.2</v>
      </c>
      <c r="W30" s="29">
        <v>200.8</v>
      </c>
      <c r="X30" s="53">
        <v>7.2</v>
      </c>
      <c r="Y30" s="29">
        <v>187.3</v>
      </c>
      <c r="Z30" s="53">
        <v>4.8</v>
      </c>
      <c r="AA30" s="32">
        <v>97.3</v>
      </c>
      <c r="AB30" s="53">
        <v>2.2999999999999998</v>
      </c>
      <c r="AC30" s="42">
        <v>10458.799999999999</v>
      </c>
      <c r="AD30" s="51">
        <v>77.2</v>
      </c>
    </row>
    <row r="31" spans="1:30" ht="16.5" customHeight="1" x14ac:dyDescent="0.25">
      <c r="A31" s="7"/>
      <c r="B31" s="7"/>
      <c r="C31" s="7"/>
      <c r="D31" s="7" t="s">
        <v>453</v>
      </c>
      <c r="E31" s="7"/>
      <c r="F31" s="7"/>
      <c r="G31" s="7"/>
      <c r="H31" s="7"/>
      <c r="I31" s="7"/>
      <c r="J31" s="7"/>
      <c r="K31" s="7"/>
      <c r="L31" s="9" t="s">
        <v>300</v>
      </c>
      <c r="M31" s="41">
        <v>3691</v>
      </c>
      <c r="N31" s="51">
        <v>55.4</v>
      </c>
      <c r="O31" s="41">
        <v>2886</v>
      </c>
      <c r="P31" s="51">
        <v>37.6</v>
      </c>
      <c r="Q31" s="41">
        <v>2294.9</v>
      </c>
      <c r="R31" s="51">
        <v>34.9</v>
      </c>
      <c r="S31" s="41">
        <v>1273.7</v>
      </c>
      <c r="T31" s="51">
        <v>22.4</v>
      </c>
      <c r="U31" s="29">
        <v>803.5</v>
      </c>
      <c r="V31" s="51">
        <v>16.600000000000001</v>
      </c>
      <c r="W31" s="29">
        <v>231.6</v>
      </c>
      <c r="X31" s="53">
        <v>6.5</v>
      </c>
      <c r="Y31" s="29">
        <v>207.6</v>
      </c>
      <c r="Z31" s="53">
        <v>4.0999999999999996</v>
      </c>
      <c r="AA31" s="29">
        <v>105</v>
      </c>
      <c r="AB31" s="53">
        <v>2.1</v>
      </c>
      <c r="AC31" s="42">
        <v>11492.2</v>
      </c>
      <c r="AD31" s="51">
        <v>78.599999999999994</v>
      </c>
    </row>
    <row r="32" spans="1:30" ht="16.5" customHeight="1" x14ac:dyDescent="0.25">
      <c r="A32" s="7"/>
      <c r="B32" s="7" t="s">
        <v>782</v>
      </c>
      <c r="C32" s="7"/>
      <c r="D32" s="7"/>
      <c r="E32" s="7"/>
      <c r="F32" s="7"/>
      <c r="G32" s="7"/>
      <c r="H32" s="7"/>
      <c r="I32" s="7"/>
      <c r="J32" s="7"/>
      <c r="K32" s="7"/>
      <c r="L32" s="9"/>
      <c r="M32" s="10"/>
      <c r="N32" s="7"/>
      <c r="O32" s="10"/>
      <c r="P32" s="7"/>
      <c r="Q32" s="10"/>
      <c r="R32" s="7"/>
      <c r="S32" s="10"/>
      <c r="T32" s="7"/>
      <c r="U32" s="10"/>
      <c r="V32" s="7"/>
      <c r="W32" s="10"/>
      <c r="X32" s="7"/>
      <c r="Y32" s="10"/>
      <c r="Z32" s="7"/>
      <c r="AA32" s="10"/>
      <c r="AB32" s="7"/>
      <c r="AC32" s="10"/>
      <c r="AD32" s="7"/>
    </row>
    <row r="33" spans="1:30" ht="29.4" customHeight="1" x14ac:dyDescent="0.25">
      <c r="A33" s="7"/>
      <c r="B33" s="7"/>
      <c r="C33" s="74" t="s">
        <v>779</v>
      </c>
      <c r="D33" s="74"/>
      <c r="E33" s="74"/>
      <c r="F33" s="74"/>
      <c r="G33" s="74"/>
      <c r="H33" s="74"/>
      <c r="I33" s="74"/>
      <c r="J33" s="74"/>
      <c r="K33" s="74"/>
      <c r="L33" s="9" t="s">
        <v>300</v>
      </c>
      <c r="M33" s="29">
        <v>169.5</v>
      </c>
      <c r="N33" s="51">
        <v>20.3</v>
      </c>
      <c r="O33" s="29">
        <v>148.4</v>
      </c>
      <c r="P33" s="51">
        <v>22.2</v>
      </c>
      <c r="Q33" s="32">
        <v>99.6</v>
      </c>
      <c r="R33" s="51">
        <v>15.1</v>
      </c>
      <c r="S33" s="32">
        <v>37.299999999999997</v>
      </c>
      <c r="T33" s="53">
        <v>8.4</v>
      </c>
      <c r="U33" s="32">
        <v>47.1</v>
      </c>
      <c r="V33" s="53">
        <v>7</v>
      </c>
      <c r="W33" s="32">
        <v>16.600000000000001</v>
      </c>
      <c r="X33" s="53">
        <v>3.4</v>
      </c>
      <c r="Y33" s="31">
        <v>6.4</v>
      </c>
      <c r="Z33" s="53">
        <v>1.6</v>
      </c>
      <c r="AA33" s="31">
        <v>2.2000000000000002</v>
      </c>
      <c r="AB33" s="53">
        <v>0.7</v>
      </c>
      <c r="AC33" s="29">
        <v>523.4</v>
      </c>
      <c r="AD33" s="51">
        <v>31.3</v>
      </c>
    </row>
    <row r="34" spans="1:30" ht="16.5" customHeight="1" x14ac:dyDescent="0.25">
      <c r="A34" s="7"/>
      <c r="B34" s="7"/>
      <c r="C34" s="7" t="s">
        <v>780</v>
      </c>
      <c r="D34" s="7"/>
      <c r="E34" s="7"/>
      <c r="F34" s="7"/>
      <c r="G34" s="7"/>
      <c r="H34" s="7"/>
      <c r="I34" s="7"/>
      <c r="J34" s="7"/>
      <c r="K34" s="7"/>
      <c r="L34" s="9" t="s">
        <v>300</v>
      </c>
      <c r="M34" s="29">
        <v>494.3</v>
      </c>
      <c r="N34" s="51">
        <v>36.9</v>
      </c>
      <c r="O34" s="29">
        <v>414.7</v>
      </c>
      <c r="P34" s="51">
        <v>30.6</v>
      </c>
      <c r="Q34" s="29">
        <v>343.6</v>
      </c>
      <c r="R34" s="51">
        <v>29.2</v>
      </c>
      <c r="S34" s="29">
        <v>141.19999999999999</v>
      </c>
      <c r="T34" s="51">
        <v>14.6</v>
      </c>
      <c r="U34" s="29">
        <v>142.5</v>
      </c>
      <c r="V34" s="51">
        <v>11</v>
      </c>
      <c r="W34" s="32">
        <v>51.4</v>
      </c>
      <c r="X34" s="53">
        <v>4.7</v>
      </c>
      <c r="Y34" s="32">
        <v>27.4</v>
      </c>
      <c r="Z34" s="53">
        <v>3</v>
      </c>
      <c r="AA34" s="31">
        <v>9.6</v>
      </c>
      <c r="AB34" s="53">
        <v>1.4</v>
      </c>
      <c r="AC34" s="41">
        <v>1624.4</v>
      </c>
      <c r="AD34" s="51">
        <v>61.6</v>
      </c>
    </row>
    <row r="35" spans="1:30" ht="16.5" customHeight="1" x14ac:dyDescent="0.25">
      <c r="A35" s="7"/>
      <c r="B35" s="7"/>
      <c r="C35" s="7" t="s">
        <v>781</v>
      </c>
      <c r="D35" s="7"/>
      <c r="E35" s="7"/>
      <c r="F35" s="7"/>
      <c r="G35" s="7"/>
      <c r="H35" s="7"/>
      <c r="I35" s="7"/>
      <c r="J35" s="7"/>
      <c r="K35" s="7"/>
      <c r="L35" s="9" t="s">
        <v>300</v>
      </c>
      <c r="M35" s="29">
        <v>662.8</v>
      </c>
      <c r="N35" s="51">
        <v>46</v>
      </c>
      <c r="O35" s="29">
        <v>565</v>
      </c>
      <c r="P35" s="51">
        <v>37.200000000000003</v>
      </c>
      <c r="Q35" s="29">
        <v>442.8</v>
      </c>
      <c r="R35" s="51">
        <v>35</v>
      </c>
      <c r="S35" s="29">
        <v>175.9</v>
      </c>
      <c r="T35" s="51">
        <v>17.600000000000001</v>
      </c>
      <c r="U35" s="29">
        <v>188.2</v>
      </c>
      <c r="V35" s="51">
        <v>13.6</v>
      </c>
      <c r="W35" s="32">
        <v>67.599999999999994</v>
      </c>
      <c r="X35" s="53">
        <v>5.6</v>
      </c>
      <c r="Y35" s="32">
        <v>34.6</v>
      </c>
      <c r="Z35" s="53">
        <v>3.6</v>
      </c>
      <c r="AA35" s="32">
        <v>11.8</v>
      </c>
      <c r="AB35" s="53">
        <v>1.6</v>
      </c>
      <c r="AC35" s="41">
        <v>2148.9</v>
      </c>
      <c r="AD35" s="51">
        <v>65.5</v>
      </c>
    </row>
    <row r="36" spans="1:30" ht="16.5" customHeight="1" x14ac:dyDescent="0.25">
      <c r="A36" s="7"/>
      <c r="B36" s="7"/>
      <c r="C36" s="7" t="s">
        <v>769</v>
      </c>
      <c r="D36" s="7"/>
      <c r="E36" s="7"/>
      <c r="F36" s="7"/>
      <c r="G36" s="7"/>
      <c r="H36" s="7"/>
      <c r="I36" s="7"/>
      <c r="J36" s="7"/>
      <c r="K36" s="7"/>
      <c r="L36" s="9" t="s">
        <v>300</v>
      </c>
      <c r="M36" s="41">
        <v>4283.1000000000004</v>
      </c>
      <c r="N36" s="51">
        <v>42</v>
      </c>
      <c r="O36" s="41">
        <v>3373.8</v>
      </c>
      <c r="P36" s="51">
        <v>40</v>
      </c>
      <c r="Q36" s="41">
        <v>2630.1</v>
      </c>
      <c r="R36" s="51">
        <v>36.1</v>
      </c>
      <c r="S36" s="41">
        <v>1489</v>
      </c>
      <c r="T36" s="51">
        <v>17.5</v>
      </c>
      <c r="U36" s="29">
        <v>894.2</v>
      </c>
      <c r="V36" s="51">
        <v>14</v>
      </c>
      <c r="W36" s="29">
        <v>254.4</v>
      </c>
      <c r="X36" s="53">
        <v>5.5</v>
      </c>
      <c r="Y36" s="29">
        <v>227.3</v>
      </c>
      <c r="Z36" s="53">
        <v>3.6</v>
      </c>
      <c r="AA36" s="29">
        <v>114.3</v>
      </c>
      <c r="AB36" s="53">
        <v>1.6</v>
      </c>
      <c r="AC36" s="42">
        <v>13267.6</v>
      </c>
      <c r="AD36" s="51">
        <v>78</v>
      </c>
    </row>
    <row r="37" spans="1:30" ht="16.5" customHeight="1" x14ac:dyDescent="0.25">
      <c r="A37" s="7"/>
      <c r="B37" s="7"/>
      <c r="C37" s="7" t="s">
        <v>453</v>
      </c>
      <c r="D37" s="7"/>
      <c r="E37" s="7"/>
      <c r="F37" s="7"/>
      <c r="G37" s="7"/>
      <c r="H37" s="7"/>
      <c r="I37" s="7"/>
      <c r="J37" s="7"/>
      <c r="K37" s="7"/>
      <c r="L37" s="9" t="s">
        <v>300</v>
      </c>
      <c r="M37" s="41">
        <v>4947</v>
      </c>
      <c r="N37" s="53">
        <v>2.2000000000000002</v>
      </c>
      <c r="O37" s="41">
        <v>3939.8</v>
      </c>
      <c r="P37" s="53">
        <v>1.9</v>
      </c>
      <c r="Q37" s="41">
        <v>3070</v>
      </c>
      <c r="R37" s="53">
        <v>1.7</v>
      </c>
      <c r="S37" s="41">
        <v>1665.5</v>
      </c>
      <c r="T37" s="53">
        <v>1.2</v>
      </c>
      <c r="U37" s="41">
        <v>1082.3</v>
      </c>
      <c r="V37" s="53">
        <v>1</v>
      </c>
      <c r="W37" s="29">
        <v>322.7</v>
      </c>
      <c r="X37" s="53">
        <v>0.5</v>
      </c>
      <c r="Y37" s="29">
        <v>261.89999999999998</v>
      </c>
      <c r="Z37" s="53">
        <v>0.4</v>
      </c>
      <c r="AA37" s="29">
        <v>125.7</v>
      </c>
      <c r="AB37" s="53">
        <v>0.3</v>
      </c>
      <c r="AC37" s="42">
        <v>15413.5</v>
      </c>
      <c r="AD37" s="53">
        <v>1.5</v>
      </c>
    </row>
    <row r="38" spans="1:30" ht="16.5" customHeight="1" x14ac:dyDescent="0.25">
      <c r="A38" s="7"/>
      <c r="B38" s="7" t="s">
        <v>786</v>
      </c>
      <c r="C38" s="7"/>
      <c r="D38" s="7"/>
      <c r="E38" s="7"/>
      <c r="F38" s="7"/>
      <c r="G38" s="7"/>
      <c r="H38" s="7"/>
      <c r="I38" s="7"/>
      <c r="J38" s="7"/>
      <c r="K38" s="7"/>
      <c r="L38" s="9"/>
      <c r="M38" s="10"/>
      <c r="N38" s="7"/>
      <c r="O38" s="10"/>
      <c r="P38" s="7"/>
      <c r="Q38" s="10"/>
      <c r="R38" s="7"/>
      <c r="S38" s="10"/>
      <c r="T38" s="7"/>
      <c r="U38" s="10"/>
      <c r="V38" s="7"/>
      <c r="W38" s="10"/>
      <c r="X38" s="7"/>
      <c r="Y38" s="10"/>
      <c r="Z38" s="7"/>
      <c r="AA38" s="10"/>
      <c r="AB38" s="7"/>
      <c r="AC38" s="10"/>
      <c r="AD38" s="7"/>
    </row>
    <row r="39" spans="1:30" ht="16.5" customHeight="1" x14ac:dyDescent="0.25">
      <c r="A39" s="7"/>
      <c r="B39" s="7"/>
      <c r="C39" s="7" t="s">
        <v>785</v>
      </c>
      <c r="D39" s="7"/>
      <c r="E39" s="7"/>
      <c r="F39" s="7"/>
      <c r="G39" s="7"/>
      <c r="H39" s="7"/>
      <c r="I39" s="7"/>
      <c r="J39" s="7"/>
      <c r="K39" s="7"/>
      <c r="L39" s="9"/>
      <c r="M39" s="10"/>
      <c r="N39" s="7"/>
      <c r="O39" s="10"/>
      <c r="P39" s="7"/>
      <c r="Q39" s="10"/>
      <c r="R39" s="7"/>
      <c r="S39" s="10"/>
      <c r="T39" s="7"/>
      <c r="U39" s="10"/>
      <c r="V39" s="7"/>
      <c r="W39" s="10"/>
      <c r="X39" s="7"/>
      <c r="Y39" s="10"/>
      <c r="Z39" s="7"/>
      <c r="AA39" s="10"/>
      <c r="AB39" s="7"/>
      <c r="AC39" s="10"/>
      <c r="AD39" s="7"/>
    </row>
    <row r="40" spans="1:30" ht="29.4" customHeight="1" x14ac:dyDescent="0.25">
      <c r="A40" s="7"/>
      <c r="B40" s="7"/>
      <c r="C40" s="7"/>
      <c r="D40" s="74" t="s">
        <v>779</v>
      </c>
      <c r="E40" s="74"/>
      <c r="F40" s="74"/>
      <c r="G40" s="74"/>
      <c r="H40" s="74"/>
      <c r="I40" s="74"/>
      <c r="J40" s="74"/>
      <c r="K40" s="74"/>
      <c r="L40" s="9" t="s">
        <v>216</v>
      </c>
      <c r="M40" s="32">
        <v>20.3</v>
      </c>
      <c r="N40" s="53">
        <v>5.4</v>
      </c>
      <c r="O40" s="32">
        <v>21.6</v>
      </c>
      <c r="P40" s="53">
        <v>6.9</v>
      </c>
      <c r="Q40" s="32">
        <v>19.7</v>
      </c>
      <c r="R40" s="53">
        <v>5.4</v>
      </c>
      <c r="S40" s="32">
        <v>21.2</v>
      </c>
      <c r="T40" s="53">
        <v>8.1</v>
      </c>
      <c r="U40" s="32">
        <v>23.5</v>
      </c>
      <c r="V40" s="53">
        <v>7</v>
      </c>
      <c r="W40" s="32">
        <v>25.9</v>
      </c>
      <c r="X40" s="53">
        <v>8.1</v>
      </c>
      <c r="Y40" s="32">
        <v>37.1</v>
      </c>
      <c r="Z40" s="51">
        <v>13.8</v>
      </c>
      <c r="AA40" s="44">
        <v>40.299999999999997</v>
      </c>
      <c r="AB40" s="51">
        <v>22.5</v>
      </c>
      <c r="AC40" s="32">
        <v>21.6</v>
      </c>
      <c r="AD40" s="53">
        <v>2.6</v>
      </c>
    </row>
    <row r="41" spans="1:30" ht="16.5" customHeight="1" x14ac:dyDescent="0.25">
      <c r="A41" s="7"/>
      <c r="B41" s="7"/>
      <c r="C41" s="7"/>
      <c r="D41" s="7" t="s">
        <v>780</v>
      </c>
      <c r="E41" s="7"/>
      <c r="F41" s="7"/>
      <c r="G41" s="7"/>
      <c r="H41" s="7"/>
      <c r="I41" s="7"/>
      <c r="J41" s="7"/>
      <c r="K41" s="7"/>
      <c r="L41" s="9" t="s">
        <v>216</v>
      </c>
      <c r="M41" s="32">
        <v>56.5</v>
      </c>
      <c r="N41" s="53">
        <v>3.7</v>
      </c>
      <c r="O41" s="32">
        <v>58.2</v>
      </c>
      <c r="P41" s="53">
        <v>4.2</v>
      </c>
      <c r="Q41" s="32">
        <v>55.5</v>
      </c>
      <c r="R41" s="53">
        <v>3.3</v>
      </c>
      <c r="S41" s="32">
        <v>56.9</v>
      </c>
      <c r="T41" s="53">
        <v>6.3</v>
      </c>
      <c r="U41" s="32">
        <v>53.7</v>
      </c>
      <c r="V41" s="53">
        <v>4.5999999999999996</v>
      </c>
      <c r="W41" s="32">
        <v>52.3</v>
      </c>
      <c r="X41" s="53">
        <v>4.4000000000000004</v>
      </c>
      <c r="Y41" s="32">
        <v>63.4</v>
      </c>
      <c r="Z41" s="53">
        <v>6.1</v>
      </c>
      <c r="AA41" s="32">
        <v>67.3</v>
      </c>
      <c r="AB41" s="53">
        <v>9.1999999999999993</v>
      </c>
      <c r="AC41" s="32">
        <v>56.7</v>
      </c>
      <c r="AD41" s="53">
        <v>2.1</v>
      </c>
    </row>
    <row r="42" spans="1:30" ht="16.5" customHeight="1" x14ac:dyDescent="0.25">
      <c r="A42" s="7"/>
      <c r="B42" s="7"/>
      <c r="C42" s="7"/>
      <c r="D42" s="7" t="s">
        <v>781</v>
      </c>
      <c r="E42" s="7"/>
      <c r="F42" s="7"/>
      <c r="G42" s="7"/>
      <c r="H42" s="7"/>
      <c r="I42" s="7"/>
      <c r="J42" s="7"/>
      <c r="K42" s="7"/>
      <c r="L42" s="9" t="s">
        <v>216</v>
      </c>
      <c r="M42" s="32">
        <v>47.1</v>
      </c>
      <c r="N42" s="53">
        <v>3.1</v>
      </c>
      <c r="O42" s="32">
        <v>48.8</v>
      </c>
      <c r="P42" s="53">
        <v>3.7</v>
      </c>
      <c r="Q42" s="32">
        <v>47.3</v>
      </c>
      <c r="R42" s="53">
        <v>2.6</v>
      </c>
      <c r="S42" s="32">
        <v>51.2</v>
      </c>
      <c r="T42" s="53">
        <v>5.4</v>
      </c>
      <c r="U42" s="32">
        <v>45.8</v>
      </c>
      <c r="V42" s="53">
        <v>3.6</v>
      </c>
      <c r="W42" s="32">
        <v>46.5</v>
      </c>
      <c r="X42" s="53">
        <v>3</v>
      </c>
      <c r="Y42" s="32">
        <v>58.1</v>
      </c>
      <c r="Z42" s="53">
        <v>5.7</v>
      </c>
      <c r="AA42" s="32">
        <v>64.2</v>
      </c>
      <c r="AB42" s="53">
        <v>8.6</v>
      </c>
      <c r="AC42" s="32">
        <v>48.1</v>
      </c>
      <c r="AD42" s="53">
        <v>1.6</v>
      </c>
    </row>
    <row r="43" spans="1:30" ht="16.5" customHeight="1" x14ac:dyDescent="0.25">
      <c r="A43" s="7"/>
      <c r="B43" s="7"/>
      <c r="C43" s="7"/>
      <c r="D43" s="7" t="s">
        <v>769</v>
      </c>
      <c r="E43" s="7"/>
      <c r="F43" s="7"/>
      <c r="G43" s="7"/>
      <c r="H43" s="7"/>
      <c r="I43" s="7"/>
      <c r="J43" s="7"/>
      <c r="K43" s="7"/>
      <c r="L43" s="9" t="s">
        <v>216</v>
      </c>
      <c r="M43" s="32">
        <v>78.900000000000006</v>
      </c>
      <c r="N43" s="53">
        <v>1.1000000000000001</v>
      </c>
      <c r="O43" s="32">
        <v>77.400000000000006</v>
      </c>
      <c r="P43" s="53">
        <v>0.8</v>
      </c>
      <c r="Q43" s="32">
        <v>79.3</v>
      </c>
      <c r="R43" s="53">
        <v>1.2</v>
      </c>
      <c r="S43" s="32">
        <v>79.5</v>
      </c>
      <c r="T43" s="53">
        <v>1.4</v>
      </c>
      <c r="U43" s="32">
        <v>80.099999999999994</v>
      </c>
      <c r="V43" s="53">
        <v>1.5</v>
      </c>
      <c r="W43" s="32">
        <v>78.900000000000006</v>
      </c>
      <c r="X43" s="53">
        <v>2.2000000000000002</v>
      </c>
      <c r="Y43" s="32">
        <v>82.4</v>
      </c>
      <c r="Z43" s="53">
        <v>1.7</v>
      </c>
      <c r="AA43" s="32">
        <v>85.1</v>
      </c>
      <c r="AB43" s="53">
        <v>1.6</v>
      </c>
      <c r="AC43" s="32">
        <v>78.8</v>
      </c>
      <c r="AD43" s="53">
        <v>0.4</v>
      </c>
    </row>
    <row r="44" spans="1:30" ht="16.5" customHeight="1" x14ac:dyDescent="0.25">
      <c r="A44" s="7"/>
      <c r="B44" s="7"/>
      <c r="C44" s="7"/>
      <c r="D44" s="7" t="s">
        <v>453</v>
      </c>
      <c r="E44" s="7"/>
      <c r="F44" s="7"/>
      <c r="G44" s="7"/>
      <c r="H44" s="7"/>
      <c r="I44" s="7"/>
      <c r="J44" s="7"/>
      <c r="K44" s="7"/>
      <c r="L44" s="9" t="s">
        <v>216</v>
      </c>
      <c r="M44" s="32">
        <v>74.599999999999994</v>
      </c>
      <c r="N44" s="53">
        <v>1.1000000000000001</v>
      </c>
      <c r="O44" s="32">
        <v>73.3</v>
      </c>
      <c r="P44" s="53">
        <v>1</v>
      </c>
      <c r="Q44" s="32">
        <v>74.8</v>
      </c>
      <c r="R44" s="53">
        <v>1.1000000000000001</v>
      </c>
      <c r="S44" s="32">
        <v>76.5</v>
      </c>
      <c r="T44" s="53">
        <v>1.3</v>
      </c>
      <c r="U44" s="32">
        <v>74.2</v>
      </c>
      <c r="V44" s="53">
        <v>1.5</v>
      </c>
      <c r="W44" s="32">
        <v>71.8</v>
      </c>
      <c r="X44" s="53">
        <v>2</v>
      </c>
      <c r="Y44" s="32">
        <v>79.3</v>
      </c>
      <c r="Z44" s="53">
        <v>1.6</v>
      </c>
      <c r="AA44" s="32">
        <v>83.5</v>
      </c>
      <c r="AB44" s="53">
        <v>1.6</v>
      </c>
      <c r="AC44" s="32">
        <v>74.599999999999994</v>
      </c>
      <c r="AD44" s="53">
        <v>0.5</v>
      </c>
    </row>
    <row r="45" spans="1:30" ht="16.5" customHeight="1" x14ac:dyDescent="0.25">
      <c r="A45" s="7" t="s">
        <v>427</v>
      </c>
      <c r="B45" s="7"/>
      <c r="C45" s="7"/>
      <c r="D45" s="7"/>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t="s">
        <v>764</v>
      </c>
      <c r="C46" s="7"/>
      <c r="D46" s="7"/>
      <c r="E46" s="7"/>
      <c r="F46" s="7"/>
      <c r="G46" s="7"/>
      <c r="H46" s="7"/>
      <c r="I46" s="7"/>
      <c r="J46" s="7"/>
      <c r="K46" s="7"/>
      <c r="L46" s="9"/>
      <c r="M46" s="10"/>
      <c r="N46" s="7"/>
      <c r="O46" s="10"/>
      <c r="P46" s="7"/>
      <c r="Q46" s="10"/>
      <c r="R46" s="7"/>
      <c r="S46" s="10"/>
      <c r="T46" s="7"/>
      <c r="U46" s="10"/>
      <c r="V46" s="7"/>
      <c r="W46" s="10"/>
      <c r="X46" s="7"/>
      <c r="Y46" s="10"/>
      <c r="Z46" s="7"/>
      <c r="AA46" s="10"/>
      <c r="AB46" s="7"/>
      <c r="AC46" s="10"/>
      <c r="AD46" s="7"/>
    </row>
    <row r="47" spans="1:30" ht="16.5" customHeight="1" x14ac:dyDescent="0.25">
      <c r="A47" s="7"/>
      <c r="B47" s="7"/>
      <c r="C47" s="7" t="s">
        <v>785</v>
      </c>
      <c r="D47" s="7"/>
      <c r="E47" s="7"/>
      <c r="F47" s="7"/>
      <c r="G47" s="7"/>
      <c r="H47" s="7"/>
      <c r="I47" s="7"/>
      <c r="J47" s="7"/>
      <c r="K47" s="7"/>
      <c r="L47" s="9"/>
      <c r="M47" s="10"/>
      <c r="N47" s="7"/>
      <c r="O47" s="10"/>
      <c r="P47" s="7"/>
      <c r="Q47" s="10"/>
      <c r="R47" s="7"/>
      <c r="S47" s="10"/>
      <c r="T47" s="7"/>
      <c r="U47" s="10"/>
      <c r="V47" s="7"/>
      <c r="W47" s="10"/>
      <c r="X47" s="7"/>
      <c r="Y47" s="10"/>
      <c r="Z47" s="7"/>
      <c r="AA47" s="10"/>
      <c r="AB47" s="7"/>
      <c r="AC47" s="10"/>
      <c r="AD47" s="7"/>
    </row>
    <row r="48" spans="1:30" ht="29.4" customHeight="1" x14ac:dyDescent="0.25">
      <c r="A48" s="7"/>
      <c r="B48" s="7"/>
      <c r="C48" s="7"/>
      <c r="D48" s="74" t="s">
        <v>779</v>
      </c>
      <c r="E48" s="74"/>
      <c r="F48" s="74"/>
      <c r="G48" s="74"/>
      <c r="H48" s="74"/>
      <c r="I48" s="74"/>
      <c r="J48" s="74"/>
      <c r="K48" s="74"/>
      <c r="L48" s="9" t="s">
        <v>300</v>
      </c>
      <c r="M48" s="32">
        <v>49</v>
      </c>
      <c r="N48" s="51">
        <v>10.9</v>
      </c>
      <c r="O48" s="32">
        <v>35.299999999999997</v>
      </c>
      <c r="P48" s="53">
        <v>8.1</v>
      </c>
      <c r="Q48" s="32">
        <v>30.8</v>
      </c>
      <c r="R48" s="53">
        <v>8.1</v>
      </c>
      <c r="S48" s="32">
        <v>10.1</v>
      </c>
      <c r="T48" s="53">
        <v>3.8</v>
      </c>
      <c r="U48" s="32">
        <v>10.9</v>
      </c>
      <c r="V48" s="53">
        <v>2.6</v>
      </c>
      <c r="W48" s="31">
        <v>2.8</v>
      </c>
      <c r="X48" s="53">
        <v>1.2</v>
      </c>
      <c r="Y48" s="31">
        <v>2.9</v>
      </c>
      <c r="Z48" s="53">
        <v>1.2</v>
      </c>
      <c r="AA48" s="31">
        <v>1.2</v>
      </c>
      <c r="AB48" s="53">
        <v>0.4</v>
      </c>
      <c r="AC48" s="29">
        <v>144.1</v>
      </c>
      <c r="AD48" s="51">
        <v>16.600000000000001</v>
      </c>
    </row>
    <row r="49" spans="1:30" ht="16.5" customHeight="1" x14ac:dyDescent="0.25">
      <c r="A49" s="7"/>
      <c r="B49" s="7"/>
      <c r="C49" s="7"/>
      <c r="D49" s="7" t="s">
        <v>780</v>
      </c>
      <c r="E49" s="7"/>
      <c r="F49" s="7"/>
      <c r="G49" s="7"/>
      <c r="H49" s="7"/>
      <c r="I49" s="7"/>
      <c r="J49" s="7"/>
      <c r="K49" s="7"/>
      <c r="L49" s="9" t="s">
        <v>300</v>
      </c>
      <c r="M49" s="29">
        <v>269.3</v>
      </c>
      <c r="N49" s="51">
        <v>20.100000000000001</v>
      </c>
      <c r="O49" s="29">
        <v>247.3</v>
      </c>
      <c r="P49" s="51">
        <v>20.3</v>
      </c>
      <c r="Q49" s="29">
        <v>179.9</v>
      </c>
      <c r="R49" s="51">
        <v>17.399999999999999</v>
      </c>
      <c r="S49" s="32">
        <v>93.7</v>
      </c>
      <c r="T49" s="51">
        <v>12.2</v>
      </c>
      <c r="U49" s="32">
        <v>76.5</v>
      </c>
      <c r="V49" s="53">
        <v>6.7</v>
      </c>
      <c r="W49" s="32">
        <v>22.2</v>
      </c>
      <c r="X49" s="53">
        <v>2.9</v>
      </c>
      <c r="Y49" s="32">
        <v>17.5</v>
      </c>
      <c r="Z49" s="53">
        <v>2.6</v>
      </c>
      <c r="AA49" s="31">
        <v>4.5</v>
      </c>
      <c r="AB49" s="53">
        <v>1.1000000000000001</v>
      </c>
      <c r="AC49" s="29">
        <v>907.5</v>
      </c>
      <c r="AD49" s="51">
        <v>36.799999999999997</v>
      </c>
    </row>
    <row r="50" spans="1:30" ht="16.5" customHeight="1" x14ac:dyDescent="0.25">
      <c r="A50" s="7"/>
      <c r="B50" s="7"/>
      <c r="C50" s="7"/>
      <c r="D50" s="7" t="s">
        <v>781</v>
      </c>
      <c r="E50" s="7"/>
      <c r="F50" s="7"/>
      <c r="G50" s="7"/>
      <c r="H50" s="7"/>
      <c r="I50" s="7"/>
      <c r="J50" s="7"/>
      <c r="K50" s="7"/>
      <c r="L50" s="9" t="s">
        <v>300</v>
      </c>
      <c r="M50" s="29">
        <v>315.5</v>
      </c>
      <c r="N50" s="51">
        <v>23</v>
      </c>
      <c r="O50" s="29">
        <v>281</v>
      </c>
      <c r="P50" s="51">
        <v>23.3</v>
      </c>
      <c r="Q50" s="29">
        <v>212.3</v>
      </c>
      <c r="R50" s="51">
        <v>20</v>
      </c>
      <c r="S50" s="29">
        <v>104.7</v>
      </c>
      <c r="T50" s="51">
        <v>13.2</v>
      </c>
      <c r="U50" s="32">
        <v>86.7</v>
      </c>
      <c r="V50" s="53">
        <v>6.9</v>
      </c>
      <c r="W50" s="32">
        <v>25.6</v>
      </c>
      <c r="X50" s="53">
        <v>3.3</v>
      </c>
      <c r="Y50" s="32">
        <v>20.399999999999999</v>
      </c>
      <c r="Z50" s="53">
        <v>3.1</v>
      </c>
      <c r="AA50" s="31">
        <v>5.4</v>
      </c>
      <c r="AB50" s="53">
        <v>1.1000000000000001</v>
      </c>
      <c r="AC50" s="41">
        <v>1052.3</v>
      </c>
      <c r="AD50" s="51">
        <v>42.6</v>
      </c>
    </row>
    <row r="51" spans="1:30" ht="16.5" customHeight="1" x14ac:dyDescent="0.25">
      <c r="A51" s="7"/>
      <c r="B51" s="7"/>
      <c r="C51" s="7"/>
      <c r="D51" s="7" t="s">
        <v>769</v>
      </c>
      <c r="E51" s="7"/>
      <c r="F51" s="7"/>
      <c r="G51" s="7"/>
      <c r="H51" s="7"/>
      <c r="I51" s="7"/>
      <c r="J51" s="7"/>
      <c r="K51" s="7"/>
      <c r="L51" s="9" t="s">
        <v>300</v>
      </c>
      <c r="M51" s="41">
        <v>3262.5</v>
      </c>
      <c r="N51" s="51">
        <v>54.9</v>
      </c>
      <c r="O51" s="41">
        <v>2554.6999999999998</v>
      </c>
      <c r="P51" s="51">
        <v>43.3</v>
      </c>
      <c r="Q51" s="41">
        <v>2117.6</v>
      </c>
      <c r="R51" s="51">
        <v>34.200000000000003</v>
      </c>
      <c r="S51" s="41">
        <v>1166.3</v>
      </c>
      <c r="T51" s="51">
        <v>25.7</v>
      </c>
      <c r="U51" s="29">
        <v>713.4</v>
      </c>
      <c r="V51" s="51">
        <v>16.100000000000001</v>
      </c>
      <c r="W51" s="29">
        <v>200.9</v>
      </c>
      <c r="X51" s="53">
        <v>9.6</v>
      </c>
      <c r="Y51" s="29">
        <v>192.3</v>
      </c>
      <c r="Z51" s="53">
        <v>4.8</v>
      </c>
      <c r="AA51" s="32">
        <v>86.3</v>
      </c>
      <c r="AB51" s="53">
        <v>2.4</v>
      </c>
      <c r="AC51" s="42">
        <v>10296.5</v>
      </c>
      <c r="AD51" s="51">
        <v>77</v>
      </c>
    </row>
    <row r="52" spans="1:30" ht="16.5" customHeight="1" x14ac:dyDescent="0.25">
      <c r="A52" s="7"/>
      <c r="B52" s="7"/>
      <c r="C52" s="7"/>
      <c r="D52" s="7" t="s">
        <v>453</v>
      </c>
      <c r="E52" s="7"/>
      <c r="F52" s="7"/>
      <c r="G52" s="7"/>
      <c r="H52" s="7"/>
      <c r="I52" s="7"/>
      <c r="J52" s="7"/>
      <c r="K52" s="7"/>
      <c r="L52" s="9" t="s">
        <v>300</v>
      </c>
      <c r="M52" s="41">
        <v>3578</v>
      </c>
      <c r="N52" s="51">
        <v>53</v>
      </c>
      <c r="O52" s="41">
        <v>2836.9</v>
      </c>
      <c r="P52" s="51">
        <v>39.9</v>
      </c>
      <c r="Q52" s="41">
        <v>2327.1999999999998</v>
      </c>
      <c r="R52" s="51">
        <v>32.200000000000003</v>
      </c>
      <c r="S52" s="41">
        <v>1272.2</v>
      </c>
      <c r="T52" s="51">
        <v>24.3</v>
      </c>
      <c r="U52" s="29">
        <v>801.5</v>
      </c>
      <c r="V52" s="51">
        <v>16.5</v>
      </c>
      <c r="W52" s="29">
        <v>225.9</v>
      </c>
      <c r="X52" s="53">
        <v>9.1</v>
      </c>
      <c r="Y52" s="29">
        <v>213.1</v>
      </c>
      <c r="Z52" s="53">
        <v>4.4000000000000004</v>
      </c>
      <c r="AA52" s="32">
        <v>91.9</v>
      </c>
      <c r="AB52" s="53">
        <v>2.1</v>
      </c>
      <c r="AC52" s="42">
        <v>11348.4</v>
      </c>
      <c r="AD52" s="51">
        <v>75.7</v>
      </c>
    </row>
    <row r="53" spans="1:30" ht="16.5" customHeight="1" x14ac:dyDescent="0.25">
      <c r="A53" s="7"/>
      <c r="B53" s="7" t="s">
        <v>782</v>
      </c>
      <c r="C53" s="7"/>
      <c r="D53" s="7"/>
      <c r="E53" s="7"/>
      <c r="F53" s="7"/>
      <c r="G53" s="7"/>
      <c r="H53" s="7"/>
      <c r="I53" s="7"/>
      <c r="J53" s="7"/>
      <c r="K53" s="7"/>
      <c r="L53" s="9"/>
      <c r="M53" s="10"/>
      <c r="N53" s="7"/>
      <c r="O53" s="10"/>
      <c r="P53" s="7"/>
      <c r="Q53" s="10"/>
      <c r="R53" s="7"/>
      <c r="S53" s="10"/>
      <c r="T53" s="7"/>
      <c r="U53" s="10"/>
      <c r="V53" s="7"/>
      <c r="W53" s="10"/>
      <c r="X53" s="7"/>
      <c r="Y53" s="10"/>
      <c r="Z53" s="7"/>
      <c r="AA53" s="10"/>
      <c r="AB53" s="7"/>
      <c r="AC53" s="10"/>
      <c r="AD53" s="7"/>
    </row>
    <row r="54" spans="1:30" ht="29.4" customHeight="1" x14ac:dyDescent="0.25">
      <c r="A54" s="7"/>
      <c r="B54" s="7"/>
      <c r="C54" s="74" t="s">
        <v>779</v>
      </c>
      <c r="D54" s="74"/>
      <c r="E54" s="74"/>
      <c r="F54" s="74"/>
      <c r="G54" s="74"/>
      <c r="H54" s="74"/>
      <c r="I54" s="74"/>
      <c r="J54" s="74"/>
      <c r="K54" s="74"/>
      <c r="L54" s="9" t="s">
        <v>300</v>
      </c>
      <c r="M54" s="29">
        <v>184.6</v>
      </c>
      <c r="N54" s="51">
        <v>24.2</v>
      </c>
      <c r="O54" s="29">
        <v>144.1</v>
      </c>
      <c r="P54" s="51">
        <v>20.9</v>
      </c>
      <c r="Q54" s="29">
        <v>109.1</v>
      </c>
      <c r="R54" s="51">
        <v>14.7</v>
      </c>
      <c r="S54" s="32">
        <v>36.200000000000003</v>
      </c>
      <c r="T54" s="53">
        <v>7.1</v>
      </c>
      <c r="U54" s="32">
        <v>44.3</v>
      </c>
      <c r="V54" s="53">
        <v>6.1</v>
      </c>
      <c r="W54" s="32">
        <v>15.9</v>
      </c>
      <c r="X54" s="53">
        <v>3</v>
      </c>
      <c r="Y54" s="31">
        <v>8.4</v>
      </c>
      <c r="Z54" s="53">
        <v>2</v>
      </c>
      <c r="AA54" s="31">
        <v>2.4</v>
      </c>
      <c r="AB54" s="53">
        <v>0.7</v>
      </c>
      <c r="AC54" s="29">
        <v>546.70000000000005</v>
      </c>
      <c r="AD54" s="51">
        <v>35.1</v>
      </c>
    </row>
    <row r="55" spans="1:30" ht="16.5" customHeight="1" x14ac:dyDescent="0.25">
      <c r="A55" s="7"/>
      <c r="B55" s="7"/>
      <c r="C55" s="7" t="s">
        <v>780</v>
      </c>
      <c r="D55" s="7"/>
      <c r="E55" s="7"/>
      <c r="F55" s="7"/>
      <c r="G55" s="7"/>
      <c r="H55" s="7"/>
      <c r="I55" s="7"/>
      <c r="J55" s="7"/>
      <c r="K55" s="7"/>
      <c r="L55" s="9" t="s">
        <v>300</v>
      </c>
      <c r="M55" s="29">
        <v>503.1</v>
      </c>
      <c r="N55" s="51">
        <v>30.4</v>
      </c>
      <c r="O55" s="29">
        <v>436.7</v>
      </c>
      <c r="P55" s="51">
        <v>29.8</v>
      </c>
      <c r="Q55" s="29">
        <v>330.3</v>
      </c>
      <c r="R55" s="51">
        <v>24.9</v>
      </c>
      <c r="S55" s="29">
        <v>162.6</v>
      </c>
      <c r="T55" s="51">
        <v>15.7</v>
      </c>
      <c r="U55" s="29">
        <v>142.1</v>
      </c>
      <c r="V55" s="51">
        <v>10.7</v>
      </c>
      <c r="W55" s="32">
        <v>48.9</v>
      </c>
      <c r="X55" s="53">
        <v>5.9</v>
      </c>
      <c r="Y55" s="32">
        <v>26</v>
      </c>
      <c r="Z55" s="53">
        <v>3.1</v>
      </c>
      <c r="AA55" s="31">
        <v>7.2</v>
      </c>
      <c r="AB55" s="53">
        <v>1.4</v>
      </c>
      <c r="AC55" s="41">
        <v>1658.2</v>
      </c>
      <c r="AD55" s="51">
        <v>49.5</v>
      </c>
    </row>
    <row r="56" spans="1:30" ht="16.5" customHeight="1" x14ac:dyDescent="0.25">
      <c r="A56" s="7"/>
      <c r="B56" s="7"/>
      <c r="C56" s="7" t="s">
        <v>781</v>
      </c>
      <c r="D56" s="7"/>
      <c r="E56" s="7"/>
      <c r="F56" s="7"/>
      <c r="G56" s="7"/>
      <c r="H56" s="7"/>
      <c r="I56" s="7"/>
      <c r="J56" s="7"/>
      <c r="K56" s="7"/>
      <c r="L56" s="9" t="s">
        <v>300</v>
      </c>
      <c r="M56" s="29">
        <v>687.3</v>
      </c>
      <c r="N56" s="51">
        <v>43.8</v>
      </c>
      <c r="O56" s="29">
        <v>583.29999999999995</v>
      </c>
      <c r="P56" s="51">
        <v>38.299999999999997</v>
      </c>
      <c r="Q56" s="29">
        <v>438.6</v>
      </c>
      <c r="R56" s="51">
        <v>29.4</v>
      </c>
      <c r="S56" s="29">
        <v>198.2</v>
      </c>
      <c r="T56" s="51">
        <v>18</v>
      </c>
      <c r="U56" s="29">
        <v>185.3</v>
      </c>
      <c r="V56" s="51">
        <v>12.4</v>
      </c>
      <c r="W56" s="32">
        <v>65.7</v>
      </c>
      <c r="X56" s="53">
        <v>7.1</v>
      </c>
      <c r="Y56" s="32">
        <v>34.299999999999997</v>
      </c>
      <c r="Z56" s="53">
        <v>4</v>
      </c>
      <c r="AA56" s="31">
        <v>9.9</v>
      </c>
      <c r="AB56" s="53">
        <v>1.6</v>
      </c>
      <c r="AC56" s="41">
        <v>2204</v>
      </c>
      <c r="AD56" s="51">
        <v>67.2</v>
      </c>
    </row>
    <row r="57" spans="1:30" ht="16.5" customHeight="1" x14ac:dyDescent="0.25">
      <c r="A57" s="7"/>
      <c r="B57" s="7"/>
      <c r="C57" s="7" t="s">
        <v>769</v>
      </c>
      <c r="D57" s="7"/>
      <c r="E57" s="7"/>
      <c r="F57" s="7"/>
      <c r="G57" s="7"/>
      <c r="H57" s="7"/>
      <c r="I57" s="7"/>
      <c r="J57" s="7"/>
      <c r="K57" s="7"/>
      <c r="L57" s="9" t="s">
        <v>300</v>
      </c>
      <c r="M57" s="41">
        <v>4247</v>
      </c>
      <c r="N57" s="51">
        <v>43.8</v>
      </c>
      <c r="O57" s="41">
        <v>3281.6</v>
      </c>
      <c r="P57" s="51">
        <v>38.299999999999997</v>
      </c>
      <c r="Q57" s="41">
        <v>2652.3</v>
      </c>
      <c r="R57" s="51">
        <v>29.6</v>
      </c>
      <c r="S57" s="41">
        <v>1438</v>
      </c>
      <c r="T57" s="51">
        <v>18</v>
      </c>
      <c r="U57" s="29">
        <v>905.4</v>
      </c>
      <c r="V57" s="51">
        <v>12.5</v>
      </c>
      <c r="W57" s="29">
        <v>261.39999999999998</v>
      </c>
      <c r="X57" s="53">
        <v>7.1</v>
      </c>
      <c r="Y57" s="29">
        <v>228.9</v>
      </c>
      <c r="Z57" s="53">
        <v>4</v>
      </c>
      <c r="AA57" s="29">
        <v>100.3</v>
      </c>
      <c r="AB57" s="53">
        <v>1.7</v>
      </c>
      <c r="AC57" s="42">
        <v>13117.9</v>
      </c>
      <c r="AD57" s="51">
        <v>67.599999999999994</v>
      </c>
    </row>
    <row r="58" spans="1:30" ht="16.5" customHeight="1" x14ac:dyDescent="0.25">
      <c r="A58" s="7"/>
      <c r="B58" s="7"/>
      <c r="C58" s="7" t="s">
        <v>453</v>
      </c>
      <c r="D58" s="7"/>
      <c r="E58" s="7"/>
      <c r="F58" s="7"/>
      <c r="G58" s="7"/>
      <c r="H58" s="7"/>
      <c r="I58" s="7"/>
      <c r="J58" s="7"/>
      <c r="K58" s="7"/>
      <c r="L58" s="9" t="s">
        <v>300</v>
      </c>
      <c r="M58" s="41">
        <v>4937.6000000000004</v>
      </c>
      <c r="N58" s="53">
        <v>2.7</v>
      </c>
      <c r="O58" s="41">
        <v>3867.5</v>
      </c>
      <c r="P58" s="53">
        <v>2.2000000000000002</v>
      </c>
      <c r="Q58" s="41">
        <v>3091.7</v>
      </c>
      <c r="R58" s="53">
        <v>1.8</v>
      </c>
      <c r="S58" s="41">
        <v>1635</v>
      </c>
      <c r="T58" s="53">
        <v>1.2</v>
      </c>
      <c r="U58" s="41">
        <v>1091.3</v>
      </c>
      <c r="V58" s="53">
        <v>1.1000000000000001</v>
      </c>
      <c r="W58" s="29">
        <v>327.10000000000002</v>
      </c>
      <c r="X58" s="53">
        <v>0.6</v>
      </c>
      <c r="Y58" s="29">
        <v>263.2</v>
      </c>
      <c r="Z58" s="53">
        <v>0.4</v>
      </c>
      <c r="AA58" s="29">
        <v>110</v>
      </c>
      <c r="AB58" s="53">
        <v>0.5</v>
      </c>
      <c r="AC58" s="42">
        <v>15322.8</v>
      </c>
      <c r="AD58" s="53">
        <v>2.9</v>
      </c>
    </row>
    <row r="59" spans="1:30" ht="16.5" customHeight="1" x14ac:dyDescent="0.25">
      <c r="A59" s="7"/>
      <c r="B59" s="7" t="s">
        <v>786</v>
      </c>
      <c r="C59" s="7"/>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c r="C60" s="7" t="s">
        <v>785</v>
      </c>
      <c r="D60" s="7"/>
      <c r="E60" s="7"/>
      <c r="F60" s="7"/>
      <c r="G60" s="7"/>
      <c r="H60" s="7"/>
      <c r="I60" s="7"/>
      <c r="J60" s="7"/>
      <c r="K60" s="7"/>
      <c r="L60" s="9"/>
      <c r="M60" s="10"/>
      <c r="N60" s="7"/>
      <c r="O60" s="10"/>
      <c r="P60" s="7"/>
      <c r="Q60" s="10"/>
      <c r="R60" s="7"/>
      <c r="S60" s="10"/>
      <c r="T60" s="7"/>
      <c r="U60" s="10"/>
      <c r="V60" s="7"/>
      <c r="W60" s="10"/>
      <c r="X60" s="7"/>
      <c r="Y60" s="10"/>
      <c r="Z60" s="7"/>
      <c r="AA60" s="10"/>
      <c r="AB60" s="7"/>
      <c r="AC60" s="10"/>
      <c r="AD60" s="7"/>
    </row>
    <row r="61" spans="1:30" ht="29.4" customHeight="1" x14ac:dyDescent="0.25">
      <c r="A61" s="7"/>
      <c r="B61" s="7"/>
      <c r="C61" s="7"/>
      <c r="D61" s="74" t="s">
        <v>779</v>
      </c>
      <c r="E61" s="74"/>
      <c r="F61" s="74"/>
      <c r="G61" s="74"/>
      <c r="H61" s="74"/>
      <c r="I61" s="74"/>
      <c r="J61" s="74"/>
      <c r="K61" s="74"/>
      <c r="L61" s="9" t="s">
        <v>216</v>
      </c>
      <c r="M61" s="32">
        <v>26.5</v>
      </c>
      <c r="N61" s="53">
        <v>4.8</v>
      </c>
      <c r="O61" s="32">
        <v>24.5</v>
      </c>
      <c r="P61" s="53">
        <v>4.3</v>
      </c>
      <c r="Q61" s="32">
        <v>28.2</v>
      </c>
      <c r="R61" s="53">
        <v>6.3</v>
      </c>
      <c r="S61" s="32">
        <v>28</v>
      </c>
      <c r="T61" s="53">
        <v>8.8000000000000007</v>
      </c>
      <c r="U61" s="32">
        <v>24.5</v>
      </c>
      <c r="V61" s="53">
        <v>4.8</v>
      </c>
      <c r="W61" s="32">
        <v>17.5</v>
      </c>
      <c r="X61" s="53">
        <v>6.5</v>
      </c>
      <c r="Y61" s="32">
        <v>34.799999999999997</v>
      </c>
      <c r="Z61" s="51">
        <v>11.8</v>
      </c>
      <c r="AA61" s="32">
        <v>48</v>
      </c>
      <c r="AB61" s="51">
        <v>11.9</v>
      </c>
      <c r="AC61" s="32">
        <v>26.4</v>
      </c>
      <c r="AD61" s="53">
        <v>2.5</v>
      </c>
    </row>
    <row r="62" spans="1:30" ht="16.5" customHeight="1" x14ac:dyDescent="0.25">
      <c r="A62" s="7"/>
      <c r="B62" s="7"/>
      <c r="C62" s="7"/>
      <c r="D62" s="7" t="s">
        <v>780</v>
      </c>
      <c r="E62" s="7"/>
      <c r="F62" s="7"/>
      <c r="G62" s="7"/>
      <c r="H62" s="7"/>
      <c r="I62" s="7"/>
      <c r="J62" s="7"/>
      <c r="K62" s="7"/>
      <c r="L62" s="9" t="s">
        <v>216</v>
      </c>
      <c r="M62" s="32">
        <v>53.5</v>
      </c>
      <c r="N62" s="53">
        <v>2.4</v>
      </c>
      <c r="O62" s="32">
        <v>56.6</v>
      </c>
      <c r="P62" s="53">
        <v>2.6</v>
      </c>
      <c r="Q62" s="32">
        <v>54.5</v>
      </c>
      <c r="R62" s="53">
        <v>3.3</v>
      </c>
      <c r="S62" s="32">
        <v>57.7</v>
      </c>
      <c r="T62" s="53">
        <v>5.0999999999999996</v>
      </c>
      <c r="U62" s="32">
        <v>53.9</v>
      </c>
      <c r="V62" s="53">
        <v>2.4</v>
      </c>
      <c r="W62" s="32">
        <v>45.4</v>
      </c>
      <c r="X62" s="53">
        <v>2.2999999999999998</v>
      </c>
      <c r="Y62" s="32">
        <v>67.5</v>
      </c>
      <c r="Z62" s="53">
        <v>5.9</v>
      </c>
      <c r="AA62" s="32">
        <v>62.1</v>
      </c>
      <c r="AB62" s="53">
        <v>9.1999999999999993</v>
      </c>
      <c r="AC62" s="32">
        <v>54.7</v>
      </c>
      <c r="AD62" s="53">
        <v>1.5</v>
      </c>
    </row>
    <row r="63" spans="1:30" ht="16.5" customHeight="1" x14ac:dyDescent="0.25">
      <c r="A63" s="7"/>
      <c r="B63" s="7"/>
      <c r="C63" s="7"/>
      <c r="D63" s="7" t="s">
        <v>781</v>
      </c>
      <c r="E63" s="7"/>
      <c r="F63" s="7"/>
      <c r="G63" s="7"/>
      <c r="H63" s="7"/>
      <c r="I63" s="7"/>
      <c r="J63" s="7"/>
      <c r="K63" s="7"/>
      <c r="L63" s="9" t="s">
        <v>216</v>
      </c>
      <c r="M63" s="32">
        <v>45.9</v>
      </c>
      <c r="N63" s="53">
        <v>1.6</v>
      </c>
      <c r="O63" s="32">
        <v>48.2</v>
      </c>
      <c r="P63" s="53">
        <v>2.4</v>
      </c>
      <c r="Q63" s="32">
        <v>48.4</v>
      </c>
      <c r="R63" s="53">
        <v>3.2</v>
      </c>
      <c r="S63" s="32">
        <v>52.9</v>
      </c>
      <c r="T63" s="53">
        <v>4.7</v>
      </c>
      <c r="U63" s="32">
        <v>46.8</v>
      </c>
      <c r="V63" s="53">
        <v>2</v>
      </c>
      <c r="W63" s="32">
        <v>38.9</v>
      </c>
      <c r="X63" s="53">
        <v>2.8</v>
      </c>
      <c r="Y63" s="32">
        <v>59.4</v>
      </c>
      <c r="Z63" s="53">
        <v>5.5</v>
      </c>
      <c r="AA63" s="32">
        <v>54.9</v>
      </c>
      <c r="AB63" s="53">
        <v>7.2</v>
      </c>
      <c r="AC63" s="32">
        <v>47.7</v>
      </c>
      <c r="AD63" s="53">
        <v>1.3</v>
      </c>
    </row>
    <row r="64" spans="1:30" ht="16.5" customHeight="1" x14ac:dyDescent="0.25">
      <c r="A64" s="7"/>
      <c r="B64" s="7"/>
      <c r="C64" s="7"/>
      <c r="D64" s="7" t="s">
        <v>769</v>
      </c>
      <c r="E64" s="7"/>
      <c r="F64" s="7"/>
      <c r="G64" s="7"/>
      <c r="H64" s="7"/>
      <c r="I64" s="7"/>
      <c r="J64" s="7"/>
      <c r="K64" s="7"/>
      <c r="L64" s="9" t="s">
        <v>216</v>
      </c>
      <c r="M64" s="32">
        <v>76.8</v>
      </c>
      <c r="N64" s="53">
        <v>1</v>
      </c>
      <c r="O64" s="32">
        <v>77.8</v>
      </c>
      <c r="P64" s="53">
        <v>1</v>
      </c>
      <c r="Q64" s="32">
        <v>79.8</v>
      </c>
      <c r="R64" s="53">
        <v>0.9</v>
      </c>
      <c r="S64" s="32">
        <v>81.099999999999994</v>
      </c>
      <c r="T64" s="53">
        <v>1.5</v>
      </c>
      <c r="U64" s="32">
        <v>78.8</v>
      </c>
      <c r="V64" s="53">
        <v>1.4</v>
      </c>
      <c r="W64" s="32">
        <v>76.900000000000006</v>
      </c>
      <c r="X64" s="53">
        <v>3</v>
      </c>
      <c r="Y64" s="32">
        <v>84</v>
      </c>
      <c r="Z64" s="53">
        <v>1.5</v>
      </c>
      <c r="AA64" s="32">
        <v>86.1</v>
      </c>
      <c r="AB64" s="53">
        <v>1.9</v>
      </c>
      <c r="AC64" s="32">
        <v>78.5</v>
      </c>
      <c r="AD64" s="53">
        <v>0.4</v>
      </c>
    </row>
    <row r="65" spans="1:30" ht="16.5" customHeight="1" x14ac:dyDescent="0.25">
      <c r="A65" s="7"/>
      <c r="B65" s="7"/>
      <c r="C65" s="7"/>
      <c r="D65" s="7" t="s">
        <v>453</v>
      </c>
      <c r="E65" s="7"/>
      <c r="F65" s="7"/>
      <c r="G65" s="7"/>
      <c r="H65" s="7"/>
      <c r="I65" s="7"/>
      <c r="J65" s="7"/>
      <c r="K65" s="7"/>
      <c r="L65" s="9" t="s">
        <v>216</v>
      </c>
      <c r="M65" s="32">
        <v>72.5</v>
      </c>
      <c r="N65" s="53">
        <v>1.1000000000000001</v>
      </c>
      <c r="O65" s="32">
        <v>73.400000000000006</v>
      </c>
      <c r="P65" s="53">
        <v>1</v>
      </c>
      <c r="Q65" s="32">
        <v>75.3</v>
      </c>
      <c r="R65" s="53">
        <v>1</v>
      </c>
      <c r="S65" s="32">
        <v>77.8</v>
      </c>
      <c r="T65" s="53">
        <v>1.5</v>
      </c>
      <c r="U65" s="32">
        <v>73.400000000000006</v>
      </c>
      <c r="V65" s="53">
        <v>1.5</v>
      </c>
      <c r="W65" s="32">
        <v>69</v>
      </c>
      <c r="X65" s="53">
        <v>2.8</v>
      </c>
      <c r="Y65" s="32">
        <v>80.900000000000006</v>
      </c>
      <c r="Z65" s="53">
        <v>1.7</v>
      </c>
      <c r="AA65" s="32">
        <v>83.5</v>
      </c>
      <c r="AB65" s="53">
        <v>1.8</v>
      </c>
      <c r="AC65" s="32">
        <v>74.099999999999994</v>
      </c>
      <c r="AD65" s="53">
        <v>0.5</v>
      </c>
    </row>
    <row r="66" spans="1:30" ht="16.5" customHeight="1" x14ac:dyDescent="0.25">
      <c r="A66" s="7" t="s">
        <v>455</v>
      </c>
      <c r="B66" s="7"/>
      <c r="C66" s="7"/>
      <c r="D66" s="7"/>
      <c r="E66" s="7"/>
      <c r="F66" s="7"/>
      <c r="G66" s="7"/>
      <c r="H66" s="7"/>
      <c r="I66" s="7"/>
      <c r="J66" s="7"/>
      <c r="K66" s="7"/>
      <c r="L66" s="9"/>
      <c r="M66" s="10"/>
      <c r="N66" s="7"/>
      <c r="O66" s="10"/>
      <c r="P66" s="7"/>
      <c r="Q66" s="10"/>
      <c r="R66" s="7"/>
      <c r="S66" s="10"/>
      <c r="T66" s="7"/>
      <c r="U66" s="10"/>
      <c r="V66" s="7"/>
      <c r="W66" s="10"/>
      <c r="X66" s="7"/>
      <c r="Y66" s="10"/>
      <c r="Z66" s="7"/>
      <c r="AA66" s="10"/>
      <c r="AB66" s="7"/>
      <c r="AC66" s="10"/>
      <c r="AD66" s="7"/>
    </row>
    <row r="67" spans="1:30" ht="16.5" customHeight="1" x14ac:dyDescent="0.25">
      <c r="A67" s="7"/>
      <c r="B67" s="7" t="s">
        <v>764</v>
      </c>
      <c r="C67" s="7"/>
      <c r="D67" s="7"/>
      <c r="E67" s="7"/>
      <c r="F67" s="7"/>
      <c r="G67" s="7"/>
      <c r="H67" s="7"/>
      <c r="I67" s="7"/>
      <c r="J67" s="7"/>
      <c r="K67" s="7"/>
      <c r="L67" s="9"/>
      <c r="M67" s="10"/>
      <c r="N67" s="7"/>
      <c r="O67" s="10"/>
      <c r="P67" s="7"/>
      <c r="Q67" s="10"/>
      <c r="R67" s="7"/>
      <c r="S67" s="10"/>
      <c r="T67" s="7"/>
      <c r="U67" s="10"/>
      <c r="V67" s="7"/>
      <c r="W67" s="10"/>
      <c r="X67" s="7"/>
      <c r="Y67" s="10"/>
      <c r="Z67" s="7"/>
      <c r="AA67" s="10"/>
      <c r="AB67" s="7"/>
      <c r="AC67" s="10"/>
      <c r="AD67" s="7"/>
    </row>
    <row r="68" spans="1:30" ht="16.5" customHeight="1" x14ac:dyDescent="0.25">
      <c r="A68" s="7"/>
      <c r="B68" s="7"/>
      <c r="C68" s="7" t="s">
        <v>785</v>
      </c>
      <c r="D68" s="7"/>
      <c r="E68" s="7"/>
      <c r="F68" s="7"/>
      <c r="G68" s="7"/>
      <c r="H68" s="7"/>
      <c r="I68" s="7"/>
      <c r="J68" s="7"/>
      <c r="K68" s="7"/>
      <c r="L68" s="9"/>
      <c r="M68" s="10"/>
      <c r="N68" s="7"/>
      <c r="O68" s="10"/>
      <c r="P68" s="7"/>
      <c r="Q68" s="10"/>
      <c r="R68" s="7"/>
      <c r="S68" s="10"/>
      <c r="T68" s="7"/>
      <c r="U68" s="10"/>
      <c r="V68" s="7"/>
      <c r="W68" s="10"/>
      <c r="X68" s="7"/>
      <c r="Y68" s="10"/>
      <c r="Z68" s="7"/>
      <c r="AA68" s="10"/>
      <c r="AB68" s="7"/>
      <c r="AC68" s="10"/>
      <c r="AD68" s="7"/>
    </row>
    <row r="69" spans="1:30" ht="29.4" customHeight="1" x14ac:dyDescent="0.25">
      <c r="A69" s="7"/>
      <c r="B69" s="7"/>
      <c r="C69" s="7"/>
      <c r="D69" s="74" t="s">
        <v>779</v>
      </c>
      <c r="E69" s="74"/>
      <c r="F69" s="74"/>
      <c r="G69" s="74"/>
      <c r="H69" s="74"/>
      <c r="I69" s="74"/>
      <c r="J69" s="74"/>
      <c r="K69" s="74"/>
      <c r="L69" s="9" t="s">
        <v>300</v>
      </c>
      <c r="M69" s="32">
        <v>43.7</v>
      </c>
      <c r="N69" s="53">
        <v>9.4</v>
      </c>
      <c r="O69" s="32">
        <v>37.9</v>
      </c>
      <c r="P69" s="53">
        <v>7.4</v>
      </c>
      <c r="Q69" s="32">
        <v>25.6</v>
      </c>
      <c r="R69" s="53">
        <v>7.1</v>
      </c>
      <c r="S69" s="32">
        <v>14.4</v>
      </c>
      <c r="T69" s="53">
        <v>3.8</v>
      </c>
      <c r="U69" s="32">
        <v>10.8</v>
      </c>
      <c r="V69" s="53">
        <v>2.9</v>
      </c>
      <c r="W69" s="31">
        <v>3.5</v>
      </c>
      <c r="X69" s="53">
        <v>1.3</v>
      </c>
      <c r="Y69" s="31">
        <v>3</v>
      </c>
      <c r="Z69" s="53">
        <v>1.3</v>
      </c>
      <c r="AA69" s="47">
        <v>2</v>
      </c>
      <c r="AB69" s="53">
        <v>1</v>
      </c>
      <c r="AC69" s="29">
        <v>140.80000000000001</v>
      </c>
      <c r="AD69" s="51">
        <v>15.8</v>
      </c>
    </row>
    <row r="70" spans="1:30" ht="16.5" customHeight="1" x14ac:dyDescent="0.25">
      <c r="A70" s="7"/>
      <c r="B70" s="7"/>
      <c r="C70" s="7"/>
      <c r="D70" s="7" t="s">
        <v>780</v>
      </c>
      <c r="E70" s="7"/>
      <c r="F70" s="7"/>
      <c r="G70" s="7"/>
      <c r="H70" s="7"/>
      <c r="I70" s="7"/>
      <c r="J70" s="7"/>
      <c r="K70" s="7"/>
      <c r="L70" s="9" t="s">
        <v>300</v>
      </c>
      <c r="M70" s="29">
        <v>299.60000000000002</v>
      </c>
      <c r="N70" s="51">
        <v>22.4</v>
      </c>
      <c r="O70" s="29">
        <v>215.9</v>
      </c>
      <c r="P70" s="51">
        <v>18.2</v>
      </c>
      <c r="Q70" s="29">
        <v>186.1</v>
      </c>
      <c r="R70" s="51">
        <v>15</v>
      </c>
      <c r="S70" s="29">
        <v>110.5</v>
      </c>
      <c r="T70" s="51">
        <v>14</v>
      </c>
      <c r="U70" s="32">
        <v>78.8</v>
      </c>
      <c r="V70" s="53">
        <v>8.6</v>
      </c>
      <c r="W70" s="32">
        <v>24.6</v>
      </c>
      <c r="X70" s="53">
        <v>3.4</v>
      </c>
      <c r="Y70" s="32">
        <v>20</v>
      </c>
      <c r="Z70" s="53">
        <v>3.6</v>
      </c>
      <c r="AA70" s="32">
        <v>10</v>
      </c>
      <c r="AB70" s="53">
        <v>2</v>
      </c>
      <c r="AC70" s="29">
        <v>945.7</v>
      </c>
      <c r="AD70" s="51">
        <v>39.4</v>
      </c>
    </row>
    <row r="71" spans="1:30" ht="16.5" customHeight="1" x14ac:dyDescent="0.25">
      <c r="A71" s="7"/>
      <c r="B71" s="7"/>
      <c r="C71" s="7"/>
      <c r="D71" s="7" t="s">
        <v>781</v>
      </c>
      <c r="E71" s="7"/>
      <c r="F71" s="7"/>
      <c r="G71" s="7"/>
      <c r="H71" s="7"/>
      <c r="I71" s="7"/>
      <c r="J71" s="7"/>
      <c r="K71" s="7"/>
      <c r="L71" s="9" t="s">
        <v>300</v>
      </c>
      <c r="M71" s="29">
        <v>343.3</v>
      </c>
      <c r="N71" s="51">
        <v>25.6</v>
      </c>
      <c r="O71" s="29">
        <v>253.8</v>
      </c>
      <c r="P71" s="51">
        <v>19.600000000000001</v>
      </c>
      <c r="Q71" s="29">
        <v>211.7</v>
      </c>
      <c r="R71" s="51">
        <v>16.7</v>
      </c>
      <c r="S71" s="29">
        <v>124.8</v>
      </c>
      <c r="T71" s="51">
        <v>15.1</v>
      </c>
      <c r="U71" s="32">
        <v>89.7</v>
      </c>
      <c r="V71" s="53">
        <v>9.3000000000000007</v>
      </c>
      <c r="W71" s="32">
        <v>28.1</v>
      </c>
      <c r="X71" s="53">
        <v>3.7</v>
      </c>
      <c r="Y71" s="32">
        <v>23</v>
      </c>
      <c r="Z71" s="53">
        <v>4.0999999999999996</v>
      </c>
      <c r="AA71" s="32">
        <v>12</v>
      </c>
      <c r="AB71" s="53">
        <v>2.2999999999999998</v>
      </c>
      <c r="AC71" s="41">
        <v>1086.4000000000001</v>
      </c>
      <c r="AD71" s="51">
        <v>40.4</v>
      </c>
    </row>
    <row r="72" spans="1:30" ht="16.5" customHeight="1" x14ac:dyDescent="0.25">
      <c r="A72" s="7"/>
      <c r="B72" s="7"/>
      <c r="C72" s="7"/>
      <c r="D72" s="7" t="s">
        <v>769</v>
      </c>
      <c r="E72" s="7"/>
      <c r="F72" s="7"/>
      <c r="G72" s="7"/>
      <c r="H72" s="7"/>
      <c r="I72" s="7"/>
      <c r="J72" s="7"/>
      <c r="K72" s="7"/>
      <c r="L72" s="9" t="s">
        <v>300</v>
      </c>
      <c r="M72" s="41">
        <v>3147.9</v>
      </c>
      <c r="N72" s="51">
        <v>50.2</v>
      </c>
      <c r="O72" s="41">
        <v>2478.3000000000002</v>
      </c>
      <c r="P72" s="51">
        <v>48.2</v>
      </c>
      <c r="Q72" s="41">
        <v>2016.2</v>
      </c>
      <c r="R72" s="51">
        <v>30.2</v>
      </c>
      <c r="S72" s="41">
        <v>1038.5999999999999</v>
      </c>
      <c r="T72" s="51">
        <v>21.5</v>
      </c>
      <c r="U72" s="29">
        <v>706.5</v>
      </c>
      <c r="V72" s="51">
        <v>16.899999999999999</v>
      </c>
      <c r="W72" s="29">
        <v>203.1</v>
      </c>
      <c r="X72" s="53">
        <v>6.8</v>
      </c>
      <c r="Y72" s="29">
        <v>181.9</v>
      </c>
      <c r="Z72" s="53">
        <v>5.3</v>
      </c>
      <c r="AA72" s="32">
        <v>90.7</v>
      </c>
      <c r="AB72" s="53">
        <v>3.9</v>
      </c>
      <c r="AC72" s="41">
        <v>9863.2000000000007</v>
      </c>
      <c r="AD72" s="51">
        <v>86.3</v>
      </c>
    </row>
    <row r="73" spans="1:30" ht="16.5" customHeight="1" x14ac:dyDescent="0.25">
      <c r="A73" s="7"/>
      <c r="B73" s="7"/>
      <c r="C73" s="7"/>
      <c r="D73" s="7" t="s">
        <v>453</v>
      </c>
      <c r="E73" s="7"/>
      <c r="F73" s="7"/>
      <c r="G73" s="7"/>
      <c r="H73" s="7"/>
      <c r="I73" s="7"/>
      <c r="J73" s="7"/>
      <c r="K73" s="7"/>
      <c r="L73" s="9" t="s">
        <v>300</v>
      </c>
      <c r="M73" s="41">
        <v>3491.2</v>
      </c>
      <c r="N73" s="51">
        <v>48.4</v>
      </c>
      <c r="O73" s="41">
        <v>2732.1</v>
      </c>
      <c r="P73" s="51">
        <v>46.9</v>
      </c>
      <c r="Q73" s="41">
        <v>2227.8000000000002</v>
      </c>
      <c r="R73" s="51">
        <v>34.200000000000003</v>
      </c>
      <c r="S73" s="41">
        <v>1163.4000000000001</v>
      </c>
      <c r="T73" s="51">
        <v>19.8</v>
      </c>
      <c r="U73" s="29">
        <v>796.2</v>
      </c>
      <c r="V73" s="51">
        <v>15.8</v>
      </c>
      <c r="W73" s="29">
        <v>231.3</v>
      </c>
      <c r="X73" s="53">
        <v>6.8</v>
      </c>
      <c r="Y73" s="29">
        <v>204.9</v>
      </c>
      <c r="Z73" s="53">
        <v>4.7</v>
      </c>
      <c r="AA73" s="29">
        <v>102.8</v>
      </c>
      <c r="AB73" s="53">
        <v>3.8</v>
      </c>
      <c r="AC73" s="42">
        <v>10949.7</v>
      </c>
      <c r="AD73" s="51">
        <v>88.8</v>
      </c>
    </row>
    <row r="74" spans="1:30" ht="16.5" customHeight="1" x14ac:dyDescent="0.25">
      <c r="A74" s="7"/>
      <c r="B74" s="7" t="s">
        <v>782</v>
      </c>
      <c r="C74" s="7"/>
      <c r="D74" s="7"/>
      <c r="E74" s="7"/>
      <c r="F74" s="7"/>
      <c r="G74" s="7"/>
      <c r="H74" s="7"/>
      <c r="I74" s="7"/>
      <c r="J74" s="7"/>
      <c r="K74" s="7"/>
      <c r="L74" s="9"/>
      <c r="M74" s="10"/>
      <c r="N74" s="7"/>
      <c r="O74" s="10"/>
      <c r="P74" s="7"/>
      <c r="Q74" s="10"/>
      <c r="R74" s="7"/>
      <c r="S74" s="10"/>
      <c r="T74" s="7"/>
      <c r="U74" s="10"/>
      <c r="V74" s="7"/>
      <c r="W74" s="10"/>
      <c r="X74" s="7"/>
      <c r="Y74" s="10"/>
      <c r="Z74" s="7"/>
      <c r="AA74" s="10"/>
      <c r="AB74" s="7"/>
      <c r="AC74" s="10"/>
      <c r="AD74" s="7"/>
    </row>
    <row r="75" spans="1:30" ht="29.4" customHeight="1" x14ac:dyDescent="0.25">
      <c r="A75" s="7"/>
      <c r="B75" s="7"/>
      <c r="C75" s="74" t="s">
        <v>779</v>
      </c>
      <c r="D75" s="74"/>
      <c r="E75" s="74"/>
      <c r="F75" s="74"/>
      <c r="G75" s="74"/>
      <c r="H75" s="74"/>
      <c r="I75" s="74"/>
      <c r="J75" s="74"/>
      <c r="K75" s="74"/>
      <c r="L75" s="9" t="s">
        <v>300</v>
      </c>
      <c r="M75" s="29">
        <v>157.9</v>
      </c>
      <c r="N75" s="51">
        <v>17.7</v>
      </c>
      <c r="O75" s="29">
        <v>131.1</v>
      </c>
      <c r="P75" s="51">
        <v>13.6</v>
      </c>
      <c r="Q75" s="29">
        <v>106.4</v>
      </c>
      <c r="R75" s="51">
        <v>13</v>
      </c>
      <c r="S75" s="32">
        <v>41.6</v>
      </c>
      <c r="T75" s="53">
        <v>5.4</v>
      </c>
      <c r="U75" s="32">
        <v>40.4</v>
      </c>
      <c r="V75" s="53">
        <v>5.8</v>
      </c>
      <c r="W75" s="32">
        <v>15.4</v>
      </c>
      <c r="X75" s="53">
        <v>3.1</v>
      </c>
      <c r="Y75" s="31">
        <v>6</v>
      </c>
      <c r="Z75" s="53">
        <v>1.7</v>
      </c>
      <c r="AA75" s="31">
        <v>4.5999999999999996</v>
      </c>
      <c r="AB75" s="53">
        <v>1.7</v>
      </c>
      <c r="AC75" s="29">
        <v>503.4</v>
      </c>
      <c r="AD75" s="51">
        <v>27.9</v>
      </c>
    </row>
    <row r="76" spans="1:30" ht="16.5" customHeight="1" x14ac:dyDescent="0.25">
      <c r="A76" s="7"/>
      <c r="B76" s="7"/>
      <c r="C76" s="7" t="s">
        <v>780</v>
      </c>
      <c r="D76" s="7"/>
      <c r="E76" s="7"/>
      <c r="F76" s="7"/>
      <c r="G76" s="7"/>
      <c r="H76" s="7"/>
      <c r="I76" s="7"/>
      <c r="J76" s="7"/>
      <c r="K76" s="7"/>
      <c r="L76" s="9" t="s">
        <v>300</v>
      </c>
      <c r="M76" s="29">
        <v>541.29999999999995</v>
      </c>
      <c r="N76" s="51">
        <v>33.9</v>
      </c>
      <c r="O76" s="29">
        <v>392.6</v>
      </c>
      <c r="P76" s="51">
        <v>26.2</v>
      </c>
      <c r="Q76" s="29">
        <v>331.8</v>
      </c>
      <c r="R76" s="51">
        <v>19.100000000000001</v>
      </c>
      <c r="S76" s="29">
        <v>174.9</v>
      </c>
      <c r="T76" s="51">
        <v>16.100000000000001</v>
      </c>
      <c r="U76" s="29">
        <v>139.19999999999999</v>
      </c>
      <c r="V76" s="51">
        <v>13</v>
      </c>
      <c r="W76" s="32">
        <v>45.7</v>
      </c>
      <c r="X76" s="53">
        <v>4.2</v>
      </c>
      <c r="Y76" s="32">
        <v>27.6</v>
      </c>
      <c r="Z76" s="53">
        <v>3.8</v>
      </c>
      <c r="AA76" s="32">
        <v>14.8</v>
      </c>
      <c r="AB76" s="53">
        <v>2.2000000000000002</v>
      </c>
      <c r="AC76" s="41">
        <v>1667.8</v>
      </c>
      <c r="AD76" s="51">
        <v>55.9</v>
      </c>
    </row>
    <row r="77" spans="1:30" ht="16.5" customHeight="1" x14ac:dyDescent="0.25">
      <c r="A77" s="7"/>
      <c r="B77" s="7"/>
      <c r="C77" s="7" t="s">
        <v>781</v>
      </c>
      <c r="D77" s="7"/>
      <c r="E77" s="7"/>
      <c r="F77" s="7"/>
      <c r="G77" s="7"/>
      <c r="H77" s="7"/>
      <c r="I77" s="7"/>
      <c r="J77" s="7"/>
      <c r="K77" s="7"/>
      <c r="L77" s="9" t="s">
        <v>300</v>
      </c>
      <c r="M77" s="29">
        <v>699.2</v>
      </c>
      <c r="N77" s="51">
        <v>41.3</v>
      </c>
      <c r="O77" s="29">
        <v>523.70000000000005</v>
      </c>
      <c r="P77" s="51">
        <v>32</v>
      </c>
      <c r="Q77" s="29">
        <v>438.2</v>
      </c>
      <c r="R77" s="51">
        <v>24.3</v>
      </c>
      <c r="S77" s="29">
        <v>216.5</v>
      </c>
      <c r="T77" s="51">
        <v>16.7</v>
      </c>
      <c r="U77" s="29">
        <v>179.6</v>
      </c>
      <c r="V77" s="51">
        <v>12.9</v>
      </c>
      <c r="W77" s="32">
        <v>61.1</v>
      </c>
      <c r="X77" s="53">
        <v>5.8</v>
      </c>
      <c r="Y77" s="32">
        <v>33.6</v>
      </c>
      <c r="Z77" s="53">
        <v>4.8</v>
      </c>
      <c r="AA77" s="32">
        <v>19.3</v>
      </c>
      <c r="AB77" s="53">
        <v>3.2</v>
      </c>
      <c r="AC77" s="41">
        <v>2171.3000000000002</v>
      </c>
      <c r="AD77" s="51">
        <v>66.5</v>
      </c>
    </row>
    <row r="78" spans="1:30" ht="16.5" customHeight="1" x14ac:dyDescent="0.25">
      <c r="A78" s="7"/>
      <c r="B78" s="7"/>
      <c r="C78" s="7" t="s">
        <v>769</v>
      </c>
      <c r="D78" s="7"/>
      <c r="E78" s="7"/>
      <c r="F78" s="7"/>
      <c r="G78" s="7"/>
      <c r="H78" s="7"/>
      <c r="I78" s="7"/>
      <c r="J78" s="7"/>
      <c r="K78" s="7"/>
      <c r="L78" s="9" t="s">
        <v>300</v>
      </c>
      <c r="M78" s="41">
        <v>4087.1</v>
      </c>
      <c r="N78" s="51">
        <v>40.700000000000003</v>
      </c>
      <c r="O78" s="41">
        <v>3171.6</v>
      </c>
      <c r="P78" s="51">
        <v>31.7</v>
      </c>
      <c r="Q78" s="41">
        <v>2517.3000000000002</v>
      </c>
      <c r="R78" s="51">
        <v>24.5</v>
      </c>
      <c r="S78" s="41">
        <v>1288.2</v>
      </c>
      <c r="T78" s="51">
        <v>16.600000000000001</v>
      </c>
      <c r="U78" s="29">
        <v>892.3</v>
      </c>
      <c r="V78" s="51">
        <v>13</v>
      </c>
      <c r="W78" s="29">
        <v>265.5</v>
      </c>
      <c r="X78" s="53">
        <v>5.8</v>
      </c>
      <c r="Y78" s="29">
        <v>217.9</v>
      </c>
      <c r="Z78" s="53">
        <v>4.8</v>
      </c>
      <c r="AA78" s="29">
        <v>107.9</v>
      </c>
      <c r="AB78" s="53">
        <v>3.1</v>
      </c>
      <c r="AC78" s="42">
        <v>12547.9</v>
      </c>
      <c r="AD78" s="51">
        <v>66.2</v>
      </c>
    </row>
    <row r="79" spans="1:30" ht="16.5" customHeight="1" x14ac:dyDescent="0.25">
      <c r="A79" s="7"/>
      <c r="B79" s="7"/>
      <c r="C79" s="7" t="s">
        <v>453</v>
      </c>
      <c r="D79" s="7"/>
      <c r="E79" s="7"/>
      <c r="F79" s="7"/>
      <c r="G79" s="7"/>
      <c r="H79" s="7"/>
      <c r="I79" s="7"/>
      <c r="J79" s="7"/>
      <c r="K79" s="7"/>
      <c r="L79" s="9" t="s">
        <v>300</v>
      </c>
      <c r="M79" s="41">
        <v>4786.3999999999996</v>
      </c>
      <c r="N79" s="53">
        <v>2.8</v>
      </c>
      <c r="O79" s="41">
        <v>3695.3</v>
      </c>
      <c r="P79" s="53">
        <v>1.6</v>
      </c>
      <c r="Q79" s="41">
        <v>2955.5</v>
      </c>
      <c r="R79" s="53">
        <v>1.1000000000000001</v>
      </c>
      <c r="S79" s="41">
        <v>1504.7</v>
      </c>
      <c r="T79" s="53">
        <v>0.4</v>
      </c>
      <c r="U79" s="41">
        <v>1071.9000000000001</v>
      </c>
      <c r="V79" s="53">
        <v>0.6</v>
      </c>
      <c r="W79" s="29">
        <v>326.7</v>
      </c>
      <c r="X79" s="53">
        <v>0.3</v>
      </c>
      <c r="Y79" s="29">
        <v>251.5</v>
      </c>
      <c r="Z79" s="53">
        <v>0.1</v>
      </c>
      <c r="AA79" s="29">
        <v>127.3</v>
      </c>
      <c r="AB79" s="53">
        <v>0.8</v>
      </c>
      <c r="AC79" s="42">
        <v>14719.2</v>
      </c>
      <c r="AD79" s="53">
        <v>3.3</v>
      </c>
    </row>
    <row r="80" spans="1:30" ht="16.5" customHeight="1" x14ac:dyDescent="0.25">
      <c r="A80" s="7"/>
      <c r="B80" s="7" t="s">
        <v>786</v>
      </c>
      <c r="C80" s="7"/>
      <c r="D80" s="7"/>
      <c r="E80" s="7"/>
      <c r="F80" s="7"/>
      <c r="G80" s="7"/>
      <c r="H80" s="7"/>
      <c r="I80" s="7"/>
      <c r="J80" s="7"/>
      <c r="K80" s="7"/>
      <c r="L80" s="9"/>
      <c r="M80" s="10"/>
      <c r="N80" s="7"/>
      <c r="O80" s="10"/>
      <c r="P80" s="7"/>
      <c r="Q80" s="10"/>
      <c r="R80" s="7"/>
      <c r="S80" s="10"/>
      <c r="T80" s="7"/>
      <c r="U80" s="10"/>
      <c r="V80" s="7"/>
      <c r="W80" s="10"/>
      <c r="X80" s="7"/>
      <c r="Y80" s="10"/>
      <c r="Z80" s="7"/>
      <c r="AA80" s="10"/>
      <c r="AB80" s="7"/>
      <c r="AC80" s="10"/>
      <c r="AD80" s="7"/>
    </row>
    <row r="81" spans="1:30" ht="16.5" customHeight="1" x14ac:dyDescent="0.25">
      <c r="A81" s="7"/>
      <c r="B81" s="7"/>
      <c r="C81" s="7" t="s">
        <v>785</v>
      </c>
      <c r="D81" s="7"/>
      <c r="E81" s="7"/>
      <c r="F81" s="7"/>
      <c r="G81" s="7"/>
      <c r="H81" s="7"/>
      <c r="I81" s="7"/>
      <c r="J81" s="7"/>
      <c r="K81" s="7"/>
      <c r="L81" s="9"/>
      <c r="M81" s="10"/>
      <c r="N81" s="7"/>
      <c r="O81" s="10"/>
      <c r="P81" s="7"/>
      <c r="Q81" s="10"/>
      <c r="R81" s="7"/>
      <c r="S81" s="10"/>
      <c r="T81" s="7"/>
      <c r="U81" s="10"/>
      <c r="V81" s="7"/>
      <c r="W81" s="10"/>
      <c r="X81" s="7"/>
      <c r="Y81" s="10"/>
      <c r="Z81" s="7"/>
      <c r="AA81" s="10"/>
      <c r="AB81" s="7"/>
      <c r="AC81" s="10"/>
      <c r="AD81" s="7"/>
    </row>
    <row r="82" spans="1:30" ht="29.4" customHeight="1" x14ac:dyDescent="0.25">
      <c r="A82" s="7"/>
      <c r="B82" s="7"/>
      <c r="C82" s="7"/>
      <c r="D82" s="74" t="s">
        <v>779</v>
      </c>
      <c r="E82" s="74"/>
      <c r="F82" s="74"/>
      <c r="G82" s="74"/>
      <c r="H82" s="74"/>
      <c r="I82" s="74"/>
      <c r="J82" s="74"/>
      <c r="K82" s="74"/>
      <c r="L82" s="9" t="s">
        <v>216</v>
      </c>
      <c r="M82" s="32">
        <v>27.7</v>
      </c>
      <c r="N82" s="53">
        <v>5.0999999999999996</v>
      </c>
      <c r="O82" s="32">
        <v>28.9</v>
      </c>
      <c r="P82" s="53">
        <v>4.8</v>
      </c>
      <c r="Q82" s="32">
        <v>24</v>
      </c>
      <c r="R82" s="53">
        <v>6</v>
      </c>
      <c r="S82" s="32">
        <v>34.5</v>
      </c>
      <c r="T82" s="53">
        <v>8.1</v>
      </c>
      <c r="U82" s="32">
        <v>26.8</v>
      </c>
      <c r="V82" s="53">
        <v>6.2</v>
      </c>
      <c r="W82" s="32">
        <v>22.6</v>
      </c>
      <c r="X82" s="53">
        <v>6.8</v>
      </c>
      <c r="Y82" s="32">
        <v>49.4</v>
      </c>
      <c r="Z82" s="51">
        <v>16.2</v>
      </c>
      <c r="AA82" s="32">
        <v>43.4</v>
      </c>
      <c r="AB82" s="51">
        <v>13.9</v>
      </c>
      <c r="AC82" s="32">
        <v>28</v>
      </c>
      <c r="AD82" s="53">
        <v>2.7</v>
      </c>
    </row>
    <row r="83" spans="1:30" ht="16.5" customHeight="1" x14ac:dyDescent="0.25">
      <c r="A83" s="7"/>
      <c r="B83" s="7"/>
      <c r="C83" s="7"/>
      <c r="D83" s="7" t="s">
        <v>780</v>
      </c>
      <c r="E83" s="7"/>
      <c r="F83" s="7"/>
      <c r="G83" s="7"/>
      <c r="H83" s="7"/>
      <c r="I83" s="7"/>
      <c r="J83" s="7"/>
      <c r="K83" s="7"/>
      <c r="L83" s="9" t="s">
        <v>216</v>
      </c>
      <c r="M83" s="32">
        <v>55.3</v>
      </c>
      <c r="N83" s="53">
        <v>2.2000000000000002</v>
      </c>
      <c r="O83" s="32">
        <v>55</v>
      </c>
      <c r="P83" s="53">
        <v>2.8</v>
      </c>
      <c r="Q83" s="32">
        <v>56.1</v>
      </c>
      <c r="R83" s="53">
        <v>3.2</v>
      </c>
      <c r="S83" s="32">
        <v>63.2</v>
      </c>
      <c r="T83" s="53">
        <v>5.6</v>
      </c>
      <c r="U83" s="32">
        <v>56.6</v>
      </c>
      <c r="V83" s="53">
        <v>3.2</v>
      </c>
      <c r="W83" s="32">
        <v>53.9</v>
      </c>
      <c r="X83" s="53">
        <v>5.6</v>
      </c>
      <c r="Y83" s="32">
        <v>72.5</v>
      </c>
      <c r="Z83" s="53">
        <v>8.3000000000000007</v>
      </c>
      <c r="AA83" s="32">
        <v>67.8</v>
      </c>
      <c r="AB83" s="53">
        <v>8.5</v>
      </c>
      <c r="AC83" s="32">
        <v>56.7</v>
      </c>
      <c r="AD83" s="53">
        <v>1.4</v>
      </c>
    </row>
    <row r="84" spans="1:30" ht="16.5" customHeight="1" x14ac:dyDescent="0.25">
      <c r="A84" s="7"/>
      <c r="B84" s="7"/>
      <c r="C84" s="7"/>
      <c r="D84" s="7" t="s">
        <v>781</v>
      </c>
      <c r="E84" s="7"/>
      <c r="F84" s="7"/>
      <c r="G84" s="7"/>
      <c r="H84" s="7"/>
      <c r="I84" s="7"/>
      <c r="J84" s="7"/>
      <c r="K84" s="7"/>
      <c r="L84" s="9" t="s">
        <v>216</v>
      </c>
      <c r="M84" s="32">
        <v>49.1</v>
      </c>
      <c r="N84" s="53">
        <v>2.2000000000000002</v>
      </c>
      <c r="O84" s="32">
        <v>48.5</v>
      </c>
      <c r="P84" s="53">
        <v>2.2000000000000002</v>
      </c>
      <c r="Q84" s="32">
        <v>48.3</v>
      </c>
      <c r="R84" s="53">
        <v>2.7</v>
      </c>
      <c r="S84" s="32">
        <v>57.7</v>
      </c>
      <c r="T84" s="53">
        <v>5.4</v>
      </c>
      <c r="U84" s="32">
        <v>49.9</v>
      </c>
      <c r="V84" s="53">
        <v>3.7</v>
      </c>
      <c r="W84" s="32">
        <v>46</v>
      </c>
      <c r="X84" s="53">
        <v>4.3</v>
      </c>
      <c r="Y84" s="32">
        <v>68.400000000000006</v>
      </c>
      <c r="Z84" s="53">
        <v>7.5</v>
      </c>
      <c r="AA84" s="32">
        <v>62.4</v>
      </c>
      <c r="AB84" s="53">
        <v>6.6</v>
      </c>
      <c r="AC84" s="32">
        <v>50</v>
      </c>
      <c r="AD84" s="53">
        <v>1</v>
      </c>
    </row>
    <row r="85" spans="1:30" ht="16.5" customHeight="1" x14ac:dyDescent="0.25">
      <c r="A85" s="7"/>
      <c r="B85" s="7"/>
      <c r="C85" s="7"/>
      <c r="D85" s="7" t="s">
        <v>769</v>
      </c>
      <c r="E85" s="7"/>
      <c r="F85" s="7"/>
      <c r="G85" s="7"/>
      <c r="H85" s="7"/>
      <c r="I85" s="7"/>
      <c r="J85" s="7"/>
      <c r="K85" s="7"/>
      <c r="L85" s="9" t="s">
        <v>216</v>
      </c>
      <c r="M85" s="32">
        <v>77</v>
      </c>
      <c r="N85" s="53">
        <v>0.9</v>
      </c>
      <c r="O85" s="32">
        <v>78.099999999999994</v>
      </c>
      <c r="P85" s="53">
        <v>1.3</v>
      </c>
      <c r="Q85" s="32">
        <v>80.099999999999994</v>
      </c>
      <c r="R85" s="53">
        <v>1</v>
      </c>
      <c r="S85" s="32">
        <v>80.599999999999994</v>
      </c>
      <c r="T85" s="53">
        <v>1.3</v>
      </c>
      <c r="U85" s="32">
        <v>79.2</v>
      </c>
      <c r="V85" s="53">
        <v>1.5</v>
      </c>
      <c r="W85" s="32">
        <v>76.5</v>
      </c>
      <c r="X85" s="53">
        <v>1.9</v>
      </c>
      <c r="Y85" s="32">
        <v>83.5</v>
      </c>
      <c r="Z85" s="53">
        <v>1.7</v>
      </c>
      <c r="AA85" s="32">
        <v>84.1</v>
      </c>
      <c r="AB85" s="53">
        <v>2.7</v>
      </c>
      <c r="AC85" s="32">
        <v>78.599999999999994</v>
      </c>
      <c r="AD85" s="53">
        <v>0.4</v>
      </c>
    </row>
    <row r="86" spans="1:30" ht="16.5" customHeight="1" x14ac:dyDescent="0.25">
      <c r="A86" s="14"/>
      <c r="B86" s="14"/>
      <c r="C86" s="14"/>
      <c r="D86" s="14" t="s">
        <v>453</v>
      </c>
      <c r="E86" s="14"/>
      <c r="F86" s="14"/>
      <c r="G86" s="14"/>
      <c r="H86" s="14"/>
      <c r="I86" s="14"/>
      <c r="J86" s="14"/>
      <c r="K86" s="14"/>
      <c r="L86" s="15" t="s">
        <v>216</v>
      </c>
      <c r="M86" s="33">
        <v>72.900000000000006</v>
      </c>
      <c r="N86" s="54">
        <v>1</v>
      </c>
      <c r="O86" s="33">
        <v>73.900000000000006</v>
      </c>
      <c r="P86" s="54">
        <v>1.3</v>
      </c>
      <c r="Q86" s="33">
        <v>75.400000000000006</v>
      </c>
      <c r="R86" s="54">
        <v>1.2</v>
      </c>
      <c r="S86" s="33">
        <v>77.3</v>
      </c>
      <c r="T86" s="54">
        <v>1.4</v>
      </c>
      <c r="U86" s="33">
        <v>74.3</v>
      </c>
      <c r="V86" s="54">
        <v>1.5</v>
      </c>
      <c r="W86" s="33">
        <v>70.8</v>
      </c>
      <c r="X86" s="54">
        <v>2.1</v>
      </c>
      <c r="Y86" s="33">
        <v>81.5</v>
      </c>
      <c r="Z86" s="54">
        <v>1.9</v>
      </c>
      <c r="AA86" s="33">
        <v>80.7</v>
      </c>
      <c r="AB86" s="54">
        <v>3</v>
      </c>
      <c r="AC86" s="33">
        <v>74.400000000000006</v>
      </c>
      <c r="AD86" s="54">
        <v>0.6</v>
      </c>
    </row>
    <row r="87" spans="1:30" ht="4.5" customHeight="1" x14ac:dyDescent="0.25">
      <c r="A87" s="27"/>
      <c r="B87" s="27"/>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ht="16.5" customHeight="1" x14ac:dyDescent="0.25">
      <c r="A88" s="27"/>
      <c r="B88" s="27"/>
      <c r="C88" s="67" t="s">
        <v>689</v>
      </c>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row>
    <row r="89" spans="1:30" ht="4.5" customHeight="1" x14ac:dyDescent="0.25">
      <c r="A89" s="27"/>
      <c r="B89" s="27"/>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6.5" customHeight="1" x14ac:dyDescent="0.25">
      <c r="A90" s="55"/>
      <c r="B90" s="55"/>
      <c r="C90" s="67" t="s">
        <v>456</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row>
    <row r="91" spans="1:30" ht="16.5" customHeight="1" x14ac:dyDescent="0.25">
      <c r="A91" s="55"/>
      <c r="B91" s="55"/>
      <c r="C91" s="67" t="s">
        <v>457</v>
      </c>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row>
    <row r="92" spans="1:30" ht="4.5" customHeight="1" x14ac:dyDescent="0.25">
      <c r="A92" s="27"/>
      <c r="B92" s="27"/>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0" ht="29.4" customHeight="1" x14ac:dyDescent="0.25">
      <c r="A93" s="27" t="s">
        <v>139</v>
      </c>
      <c r="B93" s="27"/>
      <c r="C93" s="67" t="s">
        <v>307</v>
      </c>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row>
    <row r="94" spans="1:30" ht="16.5" customHeight="1" x14ac:dyDescent="0.25">
      <c r="A94" s="27" t="s">
        <v>141</v>
      </c>
      <c r="B94" s="27"/>
      <c r="C94" s="67" t="s">
        <v>772</v>
      </c>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row>
    <row r="95" spans="1:30" ht="16.5" customHeight="1" x14ac:dyDescent="0.25">
      <c r="A95" s="27" t="s">
        <v>144</v>
      </c>
      <c r="B95" s="27"/>
      <c r="C95" s="67" t="s">
        <v>308</v>
      </c>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row>
    <row r="96" spans="1:30" ht="29.4" customHeight="1" x14ac:dyDescent="0.25">
      <c r="A96" s="27" t="s">
        <v>146</v>
      </c>
      <c r="B96" s="27"/>
      <c r="C96" s="67" t="s">
        <v>463</v>
      </c>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row>
    <row r="97" spans="1:30" ht="29.4" customHeight="1" x14ac:dyDescent="0.25">
      <c r="A97" s="27" t="s">
        <v>150</v>
      </c>
      <c r="B97" s="27"/>
      <c r="C97" s="67" t="s">
        <v>309</v>
      </c>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row>
    <row r="98" spans="1:30" ht="29.4" customHeight="1" x14ac:dyDescent="0.25">
      <c r="A98" s="27" t="s">
        <v>152</v>
      </c>
      <c r="B98" s="27"/>
      <c r="C98" s="67" t="s">
        <v>774</v>
      </c>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row>
    <row r="99" spans="1:30" ht="16.5" customHeight="1" x14ac:dyDescent="0.25">
      <c r="A99" s="27" t="s">
        <v>155</v>
      </c>
      <c r="B99" s="27"/>
      <c r="C99" s="67" t="s">
        <v>775</v>
      </c>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row>
    <row r="100" spans="1:30" ht="16.5" customHeight="1" x14ac:dyDescent="0.25">
      <c r="A100" s="27" t="s">
        <v>157</v>
      </c>
      <c r="B100" s="27"/>
      <c r="C100" s="67" t="s">
        <v>776</v>
      </c>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row>
    <row r="101" spans="1:30" ht="16.5" customHeight="1" x14ac:dyDescent="0.25">
      <c r="A101" s="27" t="s">
        <v>467</v>
      </c>
      <c r="B101" s="27"/>
      <c r="C101" s="67" t="s">
        <v>468</v>
      </c>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row>
    <row r="102" spans="1:30" ht="16.5" customHeight="1" x14ac:dyDescent="0.25">
      <c r="A102" s="27" t="s">
        <v>469</v>
      </c>
      <c r="B102" s="27"/>
      <c r="C102" s="67" t="s">
        <v>470</v>
      </c>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row>
    <row r="103" spans="1:30" ht="4.5" customHeight="1" x14ac:dyDescent="0.25"/>
    <row r="104" spans="1:30" ht="16.5" customHeight="1" x14ac:dyDescent="0.25">
      <c r="A104" s="28" t="s">
        <v>167</v>
      </c>
      <c r="B104" s="27"/>
      <c r="C104" s="27"/>
      <c r="D104" s="27"/>
      <c r="E104" s="67" t="s">
        <v>471</v>
      </c>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row>
  </sheetData>
  <mergeCells count="36">
    <mergeCell ref="Y2:Z2"/>
    <mergeCell ref="AA2:AB2"/>
    <mergeCell ref="AC2:AD2"/>
    <mergeCell ref="D6:K6"/>
    <mergeCell ref="M2:N2"/>
    <mergeCell ref="O2:P2"/>
    <mergeCell ref="Q2:R2"/>
    <mergeCell ref="S2:T2"/>
    <mergeCell ref="U2:V2"/>
    <mergeCell ref="D82:K82"/>
    <mergeCell ref="K1:AD1"/>
    <mergeCell ref="C88:AD88"/>
    <mergeCell ref="C90:AD90"/>
    <mergeCell ref="C91:AD91"/>
    <mergeCell ref="D48:K48"/>
    <mergeCell ref="C54:K54"/>
    <mergeCell ref="D61:K61"/>
    <mergeCell ref="D69:K69"/>
    <mergeCell ref="C75:K75"/>
    <mergeCell ref="C12:K12"/>
    <mergeCell ref="D19:K19"/>
    <mergeCell ref="D27:K27"/>
    <mergeCell ref="C33:K33"/>
    <mergeCell ref="D40:K40"/>
    <mergeCell ref="W2:X2"/>
    <mergeCell ref="C93:AD93"/>
    <mergeCell ref="C94:AD94"/>
    <mergeCell ref="C95:AD95"/>
    <mergeCell ref="C96:AD96"/>
    <mergeCell ref="C97:AD97"/>
    <mergeCell ref="E104:AD104"/>
    <mergeCell ref="C98:AD98"/>
    <mergeCell ref="C99:AD99"/>
    <mergeCell ref="C100:AD100"/>
    <mergeCell ref="C101:AD101"/>
    <mergeCell ref="C102:AD102"/>
  </mergeCells>
  <pageMargins left="0.7" right="0.7" top="0.75" bottom="0.75" header="0.3" footer="0.3"/>
  <pageSetup paperSize="9" fitToHeight="0" orientation="landscape" horizontalDpi="300" verticalDpi="300"/>
  <headerFooter scaleWithDoc="0" alignWithMargins="0">
    <oddHeader>&amp;C&amp;"Arial"&amp;8TABLE 15A.49</oddHeader>
    <oddFooter>&amp;L&amp;"Arial"&amp;8REPORT ON
GOVERNMENT
SERVICES 2022&amp;R&amp;"Arial"&amp;8SERVICES FOR PEOPLE
WITH DISABILITY
PAGE &amp;B&amp;P&amp;B</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AD104"/>
  <sheetViews>
    <sheetView showGridLines="0" workbookViewId="0"/>
  </sheetViews>
  <sheetFormatPr defaultRowHeight="13.2" x14ac:dyDescent="0.25"/>
  <cols>
    <col min="1" max="10" width="1.6640625" customWidth="1"/>
    <col min="11" max="11" width="8.5546875" customWidth="1"/>
    <col min="12" max="12" width="5.44140625" customWidth="1"/>
    <col min="13" max="13" width="7.5546875" customWidth="1"/>
    <col min="14" max="14" width="6.109375" customWidth="1"/>
    <col min="15" max="15" width="7.5546875" customWidth="1"/>
    <col min="16" max="16" width="6.109375" customWidth="1"/>
    <col min="17" max="17" width="7.5546875" customWidth="1"/>
    <col min="18" max="18" width="6.109375" customWidth="1"/>
    <col min="19" max="19" width="7.5546875" customWidth="1"/>
    <col min="20" max="20" width="6.109375" customWidth="1"/>
    <col min="21" max="21" width="7.5546875" customWidth="1"/>
    <col min="22" max="22" width="6.109375" customWidth="1"/>
    <col min="23" max="23" width="7.5546875" customWidth="1"/>
    <col min="24" max="24" width="6.109375" customWidth="1"/>
    <col min="25" max="25" width="7.5546875" customWidth="1"/>
    <col min="26" max="26" width="6.109375" customWidth="1"/>
    <col min="27" max="27" width="7.5546875" customWidth="1"/>
    <col min="28" max="28" width="6.109375" customWidth="1"/>
    <col min="29" max="29" width="8.5546875" customWidth="1"/>
    <col min="30" max="30" width="6.109375" customWidth="1"/>
  </cols>
  <sheetData>
    <row r="1" spans="1:30" ht="17.399999999999999" customHeight="1" x14ac:dyDescent="0.25">
      <c r="A1" s="8" t="s">
        <v>787</v>
      </c>
      <c r="B1" s="8"/>
      <c r="C1" s="8"/>
      <c r="D1" s="8"/>
      <c r="E1" s="8"/>
      <c r="F1" s="8"/>
      <c r="G1" s="8"/>
      <c r="H1" s="8"/>
      <c r="I1" s="8"/>
      <c r="J1" s="8"/>
      <c r="K1" s="72" t="s">
        <v>788</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360</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764</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789</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29.4" customHeight="1" x14ac:dyDescent="0.25">
      <c r="A6" s="7"/>
      <c r="B6" s="7"/>
      <c r="C6" s="7"/>
      <c r="D6" s="74" t="s">
        <v>779</v>
      </c>
      <c r="E6" s="74"/>
      <c r="F6" s="74"/>
      <c r="G6" s="74"/>
      <c r="H6" s="74"/>
      <c r="I6" s="74"/>
      <c r="J6" s="74"/>
      <c r="K6" s="74"/>
      <c r="L6" s="9" t="s">
        <v>300</v>
      </c>
      <c r="M6" s="47">
        <v>5.5</v>
      </c>
      <c r="N6" s="53">
        <v>3.5</v>
      </c>
      <c r="O6" s="47">
        <v>5.5</v>
      </c>
      <c r="P6" s="53">
        <v>4.9000000000000004</v>
      </c>
      <c r="Q6" s="47">
        <v>4.5999999999999996</v>
      </c>
      <c r="R6" s="53">
        <v>3.5</v>
      </c>
      <c r="S6" s="46">
        <v>1.1000000000000001</v>
      </c>
      <c r="T6" s="50" t="s">
        <v>337</v>
      </c>
      <c r="U6" s="31" t="s">
        <v>110</v>
      </c>
      <c r="V6" s="7"/>
      <c r="W6" s="31" t="s">
        <v>110</v>
      </c>
      <c r="X6" s="7"/>
      <c r="Y6" s="31" t="s">
        <v>110</v>
      </c>
      <c r="Z6" s="7"/>
      <c r="AA6" s="31" t="s">
        <v>110</v>
      </c>
      <c r="AB6" s="7"/>
      <c r="AC6" s="32">
        <v>17.399999999999999</v>
      </c>
      <c r="AD6" s="53">
        <v>6.1</v>
      </c>
    </row>
    <row r="7" spans="1:30" ht="16.5" customHeight="1" x14ac:dyDescent="0.25">
      <c r="A7" s="7"/>
      <c r="B7" s="7"/>
      <c r="C7" s="7"/>
      <c r="D7" s="7" t="s">
        <v>780</v>
      </c>
      <c r="E7" s="7"/>
      <c r="F7" s="7"/>
      <c r="G7" s="7"/>
      <c r="H7" s="7"/>
      <c r="I7" s="7"/>
      <c r="J7" s="7"/>
      <c r="K7" s="7"/>
      <c r="L7" s="9" t="s">
        <v>300</v>
      </c>
      <c r="M7" s="32">
        <v>27.6</v>
      </c>
      <c r="N7" s="53">
        <v>8</v>
      </c>
      <c r="O7" s="32">
        <v>26.5</v>
      </c>
      <c r="P7" s="53">
        <v>7.7</v>
      </c>
      <c r="Q7" s="32">
        <v>19.600000000000001</v>
      </c>
      <c r="R7" s="53">
        <v>8.1</v>
      </c>
      <c r="S7" s="32">
        <v>11.4</v>
      </c>
      <c r="T7" s="53">
        <v>3.9</v>
      </c>
      <c r="U7" s="47">
        <v>7.9</v>
      </c>
      <c r="V7" s="53">
        <v>6.3</v>
      </c>
      <c r="W7" s="46">
        <v>1</v>
      </c>
      <c r="X7" s="50" t="s">
        <v>337</v>
      </c>
      <c r="Y7" s="46">
        <v>0.7</v>
      </c>
      <c r="Z7" s="50" t="s">
        <v>337</v>
      </c>
      <c r="AA7" s="31" t="s">
        <v>110</v>
      </c>
      <c r="AB7" s="7"/>
      <c r="AC7" s="32">
        <v>94.7</v>
      </c>
      <c r="AD7" s="51">
        <v>15.6</v>
      </c>
    </row>
    <row r="8" spans="1:30" ht="16.5" customHeight="1" x14ac:dyDescent="0.25">
      <c r="A8" s="7"/>
      <c r="B8" s="7"/>
      <c r="C8" s="7"/>
      <c r="D8" s="7" t="s">
        <v>781</v>
      </c>
      <c r="E8" s="7"/>
      <c r="F8" s="7"/>
      <c r="G8" s="7"/>
      <c r="H8" s="7"/>
      <c r="I8" s="7"/>
      <c r="J8" s="7"/>
      <c r="K8" s="7"/>
      <c r="L8" s="9" t="s">
        <v>300</v>
      </c>
      <c r="M8" s="32">
        <v>31.6</v>
      </c>
      <c r="N8" s="53">
        <v>9</v>
      </c>
      <c r="O8" s="32">
        <v>33</v>
      </c>
      <c r="P8" s="53">
        <v>9.3000000000000007</v>
      </c>
      <c r="Q8" s="32">
        <v>23.8</v>
      </c>
      <c r="R8" s="53">
        <v>9.5</v>
      </c>
      <c r="S8" s="32">
        <v>12.8</v>
      </c>
      <c r="T8" s="53">
        <v>4.0999999999999996</v>
      </c>
      <c r="U8" s="47">
        <v>7.9</v>
      </c>
      <c r="V8" s="53">
        <v>6.3</v>
      </c>
      <c r="W8" s="46">
        <v>1.2</v>
      </c>
      <c r="X8" s="50" t="s">
        <v>337</v>
      </c>
      <c r="Y8" s="46">
        <v>1.4</v>
      </c>
      <c r="Z8" s="50" t="s">
        <v>337</v>
      </c>
      <c r="AA8" s="31" t="s">
        <v>110</v>
      </c>
      <c r="AB8" s="7"/>
      <c r="AC8" s="29">
        <v>112.7</v>
      </c>
      <c r="AD8" s="51">
        <v>17.899999999999999</v>
      </c>
    </row>
    <row r="9" spans="1:30" ht="16.5" customHeight="1" x14ac:dyDescent="0.25">
      <c r="A9" s="7"/>
      <c r="B9" s="7"/>
      <c r="C9" s="7"/>
      <c r="D9" s="7" t="s">
        <v>769</v>
      </c>
      <c r="E9" s="7"/>
      <c r="F9" s="7"/>
      <c r="G9" s="7"/>
      <c r="H9" s="7"/>
      <c r="I9" s="7"/>
      <c r="J9" s="7"/>
      <c r="K9" s="7"/>
      <c r="L9" s="9" t="s">
        <v>300</v>
      </c>
      <c r="M9" s="29">
        <v>155.80000000000001</v>
      </c>
      <c r="N9" s="51">
        <v>18.3</v>
      </c>
      <c r="O9" s="29">
        <v>144.69999999999999</v>
      </c>
      <c r="P9" s="51">
        <v>20.7</v>
      </c>
      <c r="Q9" s="29">
        <v>117.2</v>
      </c>
      <c r="R9" s="51">
        <v>14.9</v>
      </c>
      <c r="S9" s="32">
        <v>65.2</v>
      </c>
      <c r="T9" s="53">
        <v>8.4</v>
      </c>
      <c r="U9" s="32">
        <v>35.5</v>
      </c>
      <c r="V9" s="51">
        <v>13</v>
      </c>
      <c r="W9" s="32">
        <v>11</v>
      </c>
      <c r="X9" s="53">
        <v>5.2</v>
      </c>
      <c r="Y9" s="31">
        <v>6.2</v>
      </c>
      <c r="Z9" s="53">
        <v>2.7</v>
      </c>
      <c r="AA9" s="47">
        <v>5.6</v>
      </c>
      <c r="AB9" s="53">
        <v>3.9</v>
      </c>
      <c r="AC9" s="29">
        <v>544.20000000000005</v>
      </c>
      <c r="AD9" s="51">
        <v>34.1</v>
      </c>
    </row>
    <row r="10" spans="1:30" ht="16.5" customHeight="1" x14ac:dyDescent="0.25">
      <c r="A10" s="7"/>
      <c r="B10" s="7"/>
      <c r="C10" s="7"/>
      <c r="D10" s="7" t="s">
        <v>453</v>
      </c>
      <c r="E10" s="7"/>
      <c r="F10" s="7"/>
      <c r="G10" s="7"/>
      <c r="H10" s="7"/>
      <c r="I10" s="7"/>
      <c r="J10" s="7"/>
      <c r="K10" s="7"/>
      <c r="L10" s="9" t="s">
        <v>300</v>
      </c>
      <c r="M10" s="29">
        <v>187.9</v>
      </c>
      <c r="N10" s="51">
        <v>22.1</v>
      </c>
      <c r="O10" s="29">
        <v>176.7</v>
      </c>
      <c r="P10" s="51">
        <v>24.2</v>
      </c>
      <c r="Q10" s="29">
        <v>141</v>
      </c>
      <c r="R10" s="51">
        <v>16.899999999999999</v>
      </c>
      <c r="S10" s="32">
        <v>78.3</v>
      </c>
      <c r="T10" s="53">
        <v>9.6999999999999993</v>
      </c>
      <c r="U10" s="32">
        <v>40.6</v>
      </c>
      <c r="V10" s="51">
        <v>15</v>
      </c>
      <c r="W10" s="32">
        <v>12.5</v>
      </c>
      <c r="X10" s="53">
        <v>5.3</v>
      </c>
      <c r="Y10" s="31">
        <v>8.1</v>
      </c>
      <c r="Z10" s="53">
        <v>2.7</v>
      </c>
      <c r="AA10" s="47">
        <v>7.3</v>
      </c>
      <c r="AB10" s="53">
        <v>4.0999999999999996</v>
      </c>
      <c r="AC10" s="29">
        <v>655.4</v>
      </c>
      <c r="AD10" s="51">
        <v>39.799999999999997</v>
      </c>
    </row>
    <row r="11" spans="1:30" ht="16.5" customHeight="1" x14ac:dyDescent="0.25">
      <c r="A11" s="7"/>
      <c r="B11" s="7"/>
      <c r="C11" s="7" t="s">
        <v>770</v>
      </c>
      <c r="D11" s="7"/>
      <c r="E11" s="7"/>
      <c r="F11" s="7"/>
      <c r="G11" s="7"/>
      <c r="H11" s="7"/>
      <c r="I11" s="7"/>
      <c r="J11" s="7"/>
      <c r="K11" s="7"/>
      <c r="L11" s="9"/>
      <c r="M11" s="10"/>
      <c r="N11" s="7"/>
      <c r="O11" s="10"/>
      <c r="P11" s="7"/>
      <c r="Q11" s="10"/>
      <c r="R11" s="7"/>
      <c r="S11" s="10"/>
      <c r="T11" s="7"/>
      <c r="U11" s="10"/>
      <c r="V11" s="7"/>
      <c r="W11" s="10"/>
      <c r="X11" s="7"/>
      <c r="Y11" s="10"/>
      <c r="Z11" s="7"/>
      <c r="AA11" s="10"/>
      <c r="AB11" s="7"/>
      <c r="AC11" s="10"/>
      <c r="AD11" s="7"/>
    </row>
    <row r="12" spans="1:30" ht="29.4" customHeight="1" x14ac:dyDescent="0.25">
      <c r="A12" s="7"/>
      <c r="B12" s="7"/>
      <c r="C12" s="7"/>
      <c r="D12" s="74" t="s">
        <v>779</v>
      </c>
      <c r="E12" s="74"/>
      <c r="F12" s="74"/>
      <c r="G12" s="74"/>
      <c r="H12" s="74"/>
      <c r="I12" s="74"/>
      <c r="J12" s="74"/>
      <c r="K12" s="74"/>
      <c r="L12" s="9" t="s">
        <v>300</v>
      </c>
      <c r="M12" s="32">
        <v>38.299999999999997</v>
      </c>
      <c r="N12" s="51">
        <v>10.7</v>
      </c>
      <c r="O12" s="32">
        <v>38.5</v>
      </c>
      <c r="P12" s="51">
        <v>10.3</v>
      </c>
      <c r="Q12" s="32">
        <v>33</v>
      </c>
      <c r="R12" s="51">
        <v>10</v>
      </c>
      <c r="S12" s="32">
        <v>11.4</v>
      </c>
      <c r="T12" s="53">
        <v>3.8</v>
      </c>
      <c r="U12" s="46">
        <v>3.1</v>
      </c>
      <c r="V12" s="50" t="s">
        <v>337</v>
      </c>
      <c r="W12" s="47">
        <v>5.6</v>
      </c>
      <c r="X12" s="53">
        <v>3.4</v>
      </c>
      <c r="Y12" s="47">
        <v>2.7</v>
      </c>
      <c r="Z12" s="53">
        <v>2.5</v>
      </c>
      <c r="AA12" s="46">
        <v>1.1000000000000001</v>
      </c>
      <c r="AB12" s="50" t="s">
        <v>337</v>
      </c>
      <c r="AC12" s="29">
        <v>137.19999999999999</v>
      </c>
      <c r="AD12" s="51">
        <v>18.8</v>
      </c>
    </row>
    <row r="13" spans="1:30" ht="16.5" customHeight="1" x14ac:dyDescent="0.25">
      <c r="A13" s="7"/>
      <c r="B13" s="7"/>
      <c r="C13" s="7"/>
      <c r="D13" s="7" t="s">
        <v>780</v>
      </c>
      <c r="E13" s="7"/>
      <c r="F13" s="7"/>
      <c r="G13" s="7"/>
      <c r="H13" s="7"/>
      <c r="I13" s="7"/>
      <c r="J13" s="7"/>
      <c r="K13" s="7"/>
      <c r="L13" s="9" t="s">
        <v>300</v>
      </c>
      <c r="M13" s="29">
        <v>270.2</v>
      </c>
      <c r="N13" s="51">
        <v>25.4</v>
      </c>
      <c r="O13" s="29">
        <v>233.4</v>
      </c>
      <c r="P13" s="51">
        <v>25.6</v>
      </c>
      <c r="Q13" s="29">
        <v>219.5</v>
      </c>
      <c r="R13" s="51">
        <v>22.8</v>
      </c>
      <c r="S13" s="29">
        <v>102.6</v>
      </c>
      <c r="T13" s="51">
        <v>11.1</v>
      </c>
      <c r="U13" s="32">
        <v>79.400000000000006</v>
      </c>
      <c r="V13" s="51">
        <v>17.600000000000001</v>
      </c>
      <c r="W13" s="32">
        <v>23</v>
      </c>
      <c r="X13" s="53">
        <v>6.9</v>
      </c>
      <c r="Y13" s="32">
        <v>25.3</v>
      </c>
      <c r="Z13" s="53">
        <v>4.5999999999999996</v>
      </c>
      <c r="AA13" s="47">
        <v>6.4</v>
      </c>
      <c r="AB13" s="53">
        <v>3.7</v>
      </c>
      <c r="AC13" s="29">
        <v>960</v>
      </c>
      <c r="AD13" s="51">
        <v>50.8</v>
      </c>
    </row>
    <row r="14" spans="1:30" ht="16.5" customHeight="1" x14ac:dyDescent="0.25">
      <c r="A14" s="7"/>
      <c r="B14" s="7"/>
      <c r="C14" s="7"/>
      <c r="D14" s="7" t="s">
        <v>781</v>
      </c>
      <c r="E14" s="7"/>
      <c r="F14" s="7"/>
      <c r="G14" s="7"/>
      <c r="H14" s="7"/>
      <c r="I14" s="7"/>
      <c r="J14" s="7"/>
      <c r="K14" s="7"/>
      <c r="L14" s="9" t="s">
        <v>300</v>
      </c>
      <c r="M14" s="29">
        <v>309.5</v>
      </c>
      <c r="N14" s="51">
        <v>27.3</v>
      </c>
      <c r="O14" s="29">
        <v>271.39999999999998</v>
      </c>
      <c r="P14" s="51">
        <v>27.1</v>
      </c>
      <c r="Q14" s="29">
        <v>251.2</v>
      </c>
      <c r="R14" s="51">
        <v>24.1</v>
      </c>
      <c r="S14" s="29">
        <v>115.8</v>
      </c>
      <c r="T14" s="51">
        <v>11.3</v>
      </c>
      <c r="U14" s="32">
        <v>84.9</v>
      </c>
      <c r="V14" s="51">
        <v>18.600000000000001</v>
      </c>
      <c r="W14" s="32">
        <v>27.8</v>
      </c>
      <c r="X14" s="53">
        <v>6.9</v>
      </c>
      <c r="Y14" s="32">
        <v>29.9</v>
      </c>
      <c r="Z14" s="53">
        <v>4.9000000000000004</v>
      </c>
      <c r="AA14" s="47">
        <v>6.4</v>
      </c>
      <c r="AB14" s="53">
        <v>3.8</v>
      </c>
      <c r="AC14" s="41">
        <v>1098.5999999999999</v>
      </c>
      <c r="AD14" s="51">
        <v>51.7</v>
      </c>
    </row>
    <row r="15" spans="1:30" ht="16.5" customHeight="1" x14ac:dyDescent="0.25">
      <c r="A15" s="7"/>
      <c r="B15" s="7"/>
      <c r="C15" s="7"/>
      <c r="D15" s="7" t="s">
        <v>769</v>
      </c>
      <c r="E15" s="7"/>
      <c r="F15" s="7"/>
      <c r="G15" s="7"/>
      <c r="H15" s="7"/>
      <c r="I15" s="7"/>
      <c r="J15" s="7"/>
      <c r="K15" s="7"/>
      <c r="L15" s="9" t="s">
        <v>300</v>
      </c>
      <c r="M15" s="41">
        <v>3749.9</v>
      </c>
      <c r="N15" s="51">
        <v>58.8</v>
      </c>
      <c r="O15" s="41">
        <v>3185.8</v>
      </c>
      <c r="P15" s="51">
        <v>56.2</v>
      </c>
      <c r="Q15" s="41">
        <v>2303.6999999999998</v>
      </c>
      <c r="R15" s="51">
        <v>40.6</v>
      </c>
      <c r="S15" s="41">
        <v>1231.4000000000001</v>
      </c>
      <c r="T15" s="51">
        <v>21.7</v>
      </c>
      <c r="U15" s="29">
        <v>798.9</v>
      </c>
      <c r="V15" s="51">
        <v>32.9</v>
      </c>
      <c r="W15" s="29">
        <v>222.2</v>
      </c>
      <c r="X15" s="51">
        <v>12.6</v>
      </c>
      <c r="Y15" s="29">
        <v>205.7</v>
      </c>
      <c r="Z15" s="53">
        <v>8.5</v>
      </c>
      <c r="AA15" s="29">
        <v>100.9</v>
      </c>
      <c r="AB15" s="53">
        <v>5.5</v>
      </c>
      <c r="AC15" s="42">
        <v>11797.9</v>
      </c>
      <c r="AD15" s="51">
        <v>92.5</v>
      </c>
    </row>
    <row r="16" spans="1:30" ht="16.5" customHeight="1" x14ac:dyDescent="0.25">
      <c r="A16" s="7"/>
      <c r="B16" s="7"/>
      <c r="C16" s="7"/>
      <c r="D16" s="7" t="s">
        <v>453</v>
      </c>
      <c r="E16" s="7"/>
      <c r="F16" s="7"/>
      <c r="G16" s="7"/>
      <c r="H16" s="7"/>
      <c r="I16" s="7"/>
      <c r="J16" s="7"/>
      <c r="K16" s="7"/>
      <c r="L16" s="9" t="s">
        <v>300</v>
      </c>
      <c r="M16" s="41">
        <v>4058.3</v>
      </c>
      <c r="N16" s="51">
        <v>55.7</v>
      </c>
      <c r="O16" s="41">
        <v>3456.2</v>
      </c>
      <c r="P16" s="51">
        <v>47.4</v>
      </c>
      <c r="Q16" s="41">
        <v>2555.8000000000002</v>
      </c>
      <c r="R16" s="51">
        <v>35.1</v>
      </c>
      <c r="S16" s="41">
        <v>1346.1</v>
      </c>
      <c r="T16" s="51">
        <v>21.1</v>
      </c>
      <c r="U16" s="29">
        <v>882.1</v>
      </c>
      <c r="V16" s="51">
        <v>31.1</v>
      </c>
      <c r="W16" s="29">
        <v>252.4</v>
      </c>
      <c r="X16" s="51">
        <v>10.4</v>
      </c>
      <c r="Y16" s="29">
        <v>233.5</v>
      </c>
      <c r="Z16" s="53">
        <v>7.3</v>
      </c>
      <c r="AA16" s="29">
        <v>107</v>
      </c>
      <c r="AB16" s="53">
        <v>5.2</v>
      </c>
      <c r="AC16" s="42">
        <v>12895.2</v>
      </c>
      <c r="AD16" s="51">
        <v>75.8</v>
      </c>
    </row>
    <row r="17" spans="1:30" ht="16.5" customHeight="1" x14ac:dyDescent="0.25">
      <c r="A17" s="7"/>
      <c r="B17" s="7" t="s">
        <v>771</v>
      </c>
      <c r="C17" s="7"/>
      <c r="D17" s="7"/>
      <c r="E17" s="7"/>
      <c r="F17" s="7"/>
      <c r="G17" s="7"/>
      <c r="H17" s="7"/>
      <c r="I17" s="7"/>
      <c r="J17" s="7"/>
      <c r="K17" s="7"/>
      <c r="L17" s="9"/>
      <c r="M17" s="10"/>
      <c r="N17" s="7"/>
      <c r="O17" s="10"/>
      <c r="P17" s="7"/>
      <c r="Q17" s="10"/>
      <c r="R17" s="7"/>
      <c r="S17" s="10"/>
      <c r="T17" s="7"/>
      <c r="U17" s="10"/>
      <c r="V17" s="7"/>
      <c r="W17" s="10"/>
      <c r="X17" s="7"/>
      <c r="Y17" s="10"/>
      <c r="Z17" s="7"/>
      <c r="AA17" s="10"/>
      <c r="AB17" s="7"/>
      <c r="AC17" s="10"/>
      <c r="AD17" s="7"/>
    </row>
    <row r="18" spans="1:30" ht="16.5" customHeight="1" x14ac:dyDescent="0.25">
      <c r="A18" s="7"/>
      <c r="B18" s="7"/>
      <c r="C18" s="7" t="s">
        <v>789</v>
      </c>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29.4" customHeight="1" x14ac:dyDescent="0.25">
      <c r="A19" s="7"/>
      <c r="B19" s="7"/>
      <c r="C19" s="7"/>
      <c r="D19" s="74" t="s">
        <v>779</v>
      </c>
      <c r="E19" s="74"/>
      <c r="F19" s="74"/>
      <c r="G19" s="74"/>
      <c r="H19" s="74"/>
      <c r="I19" s="74"/>
      <c r="J19" s="74"/>
      <c r="K19" s="74"/>
      <c r="L19" s="9" t="s">
        <v>216</v>
      </c>
      <c r="M19" s="44">
        <v>14.4</v>
      </c>
      <c r="N19" s="53">
        <v>8.3000000000000007</v>
      </c>
      <c r="O19" s="44">
        <v>14.3</v>
      </c>
      <c r="P19" s="51">
        <v>12.1</v>
      </c>
      <c r="Q19" s="44">
        <v>13.9</v>
      </c>
      <c r="R19" s="53">
        <v>9.8000000000000007</v>
      </c>
      <c r="S19" s="46">
        <v>9.6</v>
      </c>
      <c r="T19" s="50" t="s">
        <v>337</v>
      </c>
      <c r="U19" s="31" t="s">
        <v>110</v>
      </c>
      <c r="V19" s="7"/>
      <c r="W19" s="31" t="s">
        <v>110</v>
      </c>
      <c r="X19" s="7"/>
      <c r="Y19" s="31" t="s">
        <v>110</v>
      </c>
      <c r="Z19" s="7"/>
      <c r="AA19" s="31" t="s">
        <v>110</v>
      </c>
      <c r="AB19" s="7"/>
      <c r="AC19" s="32">
        <v>12.7</v>
      </c>
      <c r="AD19" s="53">
        <v>4.0999999999999996</v>
      </c>
    </row>
    <row r="20" spans="1:30" ht="16.5" customHeight="1" x14ac:dyDescent="0.25">
      <c r="A20" s="7"/>
      <c r="B20" s="7"/>
      <c r="C20" s="7"/>
      <c r="D20" s="7" t="s">
        <v>780</v>
      </c>
      <c r="E20" s="7"/>
      <c r="F20" s="7"/>
      <c r="G20" s="7"/>
      <c r="H20" s="7"/>
      <c r="I20" s="7"/>
      <c r="J20" s="7"/>
      <c r="K20" s="7"/>
      <c r="L20" s="9" t="s">
        <v>216</v>
      </c>
      <c r="M20" s="32">
        <v>10.199999999999999</v>
      </c>
      <c r="N20" s="53">
        <v>2.8</v>
      </c>
      <c r="O20" s="32">
        <v>11.4</v>
      </c>
      <c r="P20" s="53">
        <v>3.1</v>
      </c>
      <c r="Q20" s="31">
        <v>8.9</v>
      </c>
      <c r="R20" s="53">
        <v>3.6</v>
      </c>
      <c r="S20" s="32">
        <v>11.1</v>
      </c>
      <c r="T20" s="53">
        <v>3.6</v>
      </c>
      <c r="U20" s="47">
        <v>9.9</v>
      </c>
      <c r="V20" s="53">
        <v>7.6</v>
      </c>
      <c r="W20" s="46">
        <v>4.3</v>
      </c>
      <c r="X20" s="50" t="s">
        <v>337</v>
      </c>
      <c r="Y20" s="46">
        <v>2.8</v>
      </c>
      <c r="Z20" s="50" t="s">
        <v>337</v>
      </c>
      <c r="AA20" s="31" t="s">
        <v>110</v>
      </c>
      <c r="AB20" s="7"/>
      <c r="AC20" s="31">
        <v>9.9</v>
      </c>
      <c r="AD20" s="53">
        <v>1.6</v>
      </c>
    </row>
    <row r="21" spans="1:30" ht="16.5" customHeight="1" x14ac:dyDescent="0.25">
      <c r="A21" s="7"/>
      <c r="B21" s="7"/>
      <c r="C21" s="7"/>
      <c r="D21" s="7" t="s">
        <v>781</v>
      </c>
      <c r="E21" s="7"/>
      <c r="F21" s="7"/>
      <c r="G21" s="7"/>
      <c r="H21" s="7"/>
      <c r="I21" s="7"/>
      <c r="J21" s="7"/>
      <c r="K21" s="7"/>
      <c r="L21" s="9" t="s">
        <v>216</v>
      </c>
      <c r="M21" s="32">
        <v>10.199999999999999</v>
      </c>
      <c r="N21" s="53">
        <v>2.8</v>
      </c>
      <c r="O21" s="32">
        <v>12.2</v>
      </c>
      <c r="P21" s="53">
        <v>3.2</v>
      </c>
      <c r="Q21" s="31">
        <v>9.5</v>
      </c>
      <c r="R21" s="53">
        <v>3.7</v>
      </c>
      <c r="S21" s="32">
        <v>11.1</v>
      </c>
      <c r="T21" s="53">
        <v>3.4</v>
      </c>
      <c r="U21" s="47">
        <v>9.3000000000000007</v>
      </c>
      <c r="V21" s="53">
        <v>7.2</v>
      </c>
      <c r="W21" s="46">
        <v>4.3</v>
      </c>
      <c r="X21" s="50" t="s">
        <v>337</v>
      </c>
      <c r="Y21" s="46">
        <v>4.7</v>
      </c>
      <c r="Z21" s="50" t="s">
        <v>337</v>
      </c>
      <c r="AA21" s="31" t="s">
        <v>110</v>
      </c>
      <c r="AB21" s="7"/>
      <c r="AC21" s="32">
        <v>10.3</v>
      </c>
      <c r="AD21" s="53">
        <v>1.6</v>
      </c>
    </row>
    <row r="22" spans="1:30" ht="16.5" customHeight="1" x14ac:dyDescent="0.25">
      <c r="A22" s="7"/>
      <c r="B22" s="7"/>
      <c r="C22" s="7"/>
      <c r="D22" s="7" t="s">
        <v>769</v>
      </c>
      <c r="E22" s="7"/>
      <c r="F22" s="7"/>
      <c r="G22" s="7"/>
      <c r="H22" s="7"/>
      <c r="I22" s="7"/>
      <c r="J22" s="7"/>
      <c r="K22" s="7"/>
      <c r="L22" s="9" t="s">
        <v>216</v>
      </c>
      <c r="M22" s="31">
        <v>4.2</v>
      </c>
      <c r="N22" s="53">
        <v>0.5</v>
      </c>
      <c r="O22" s="31">
        <v>4.5</v>
      </c>
      <c r="P22" s="53">
        <v>0.6</v>
      </c>
      <c r="Q22" s="31">
        <v>5.0999999999999996</v>
      </c>
      <c r="R22" s="53">
        <v>0.6</v>
      </c>
      <c r="S22" s="31">
        <v>5.3</v>
      </c>
      <c r="T22" s="53">
        <v>0.7</v>
      </c>
      <c r="U22" s="31">
        <v>4.4000000000000004</v>
      </c>
      <c r="V22" s="53">
        <v>1.6</v>
      </c>
      <c r="W22" s="31">
        <v>5</v>
      </c>
      <c r="X22" s="53">
        <v>2.4</v>
      </c>
      <c r="Y22" s="31">
        <v>3</v>
      </c>
      <c r="Z22" s="53">
        <v>1.3</v>
      </c>
      <c r="AA22" s="47">
        <v>5.6</v>
      </c>
      <c r="AB22" s="53">
        <v>3.9</v>
      </c>
      <c r="AC22" s="31">
        <v>4.5999999999999996</v>
      </c>
      <c r="AD22" s="53">
        <v>0.3</v>
      </c>
    </row>
    <row r="23" spans="1:30" ht="16.5" customHeight="1" x14ac:dyDescent="0.25">
      <c r="A23" s="7"/>
      <c r="B23" s="7"/>
      <c r="C23" s="7"/>
      <c r="D23" s="7" t="s">
        <v>453</v>
      </c>
      <c r="E23" s="7"/>
      <c r="F23" s="7"/>
      <c r="G23" s="7"/>
      <c r="H23" s="7"/>
      <c r="I23" s="7"/>
      <c r="J23" s="7"/>
      <c r="K23" s="7"/>
      <c r="L23" s="9" t="s">
        <v>216</v>
      </c>
      <c r="M23" s="31">
        <v>4.5999999999999996</v>
      </c>
      <c r="N23" s="53">
        <v>0.5</v>
      </c>
      <c r="O23" s="31">
        <v>5.0999999999999996</v>
      </c>
      <c r="P23" s="53">
        <v>0.7</v>
      </c>
      <c r="Q23" s="31">
        <v>5.5</v>
      </c>
      <c r="R23" s="53">
        <v>0.7</v>
      </c>
      <c r="S23" s="31">
        <v>5.8</v>
      </c>
      <c r="T23" s="53">
        <v>0.7</v>
      </c>
      <c r="U23" s="31">
        <v>4.5999999999999996</v>
      </c>
      <c r="V23" s="53">
        <v>1.7</v>
      </c>
      <c r="W23" s="31">
        <v>5</v>
      </c>
      <c r="X23" s="53">
        <v>2.1</v>
      </c>
      <c r="Y23" s="31">
        <v>3.5</v>
      </c>
      <c r="Z23" s="53">
        <v>1.2</v>
      </c>
      <c r="AA23" s="47">
        <v>6.8</v>
      </c>
      <c r="AB23" s="53">
        <v>3.8</v>
      </c>
      <c r="AC23" s="31">
        <v>5.0999999999999996</v>
      </c>
      <c r="AD23" s="53">
        <v>0.3</v>
      </c>
    </row>
    <row r="24" spans="1:30" ht="16.5" customHeight="1" x14ac:dyDescent="0.25">
      <c r="A24" s="7" t="s">
        <v>305</v>
      </c>
      <c r="B24" s="7"/>
      <c r="C24" s="7"/>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t="s">
        <v>764</v>
      </c>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t="s">
        <v>789</v>
      </c>
      <c r="D26" s="7"/>
      <c r="E26" s="7"/>
      <c r="F26" s="7"/>
      <c r="G26" s="7"/>
      <c r="H26" s="7"/>
      <c r="I26" s="7"/>
      <c r="J26" s="7"/>
      <c r="K26" s="7"/>
      <c r="L26" s="9"/>
      <c r="M26" s="10"/>
      <c r="N26" s="7"/>
      <c r="O26" s="10"/>
      <c r="P26" s="7"/>
      <c r="Q26" s="10"/>
      <c r="R26" s="7"/>
      <c r="S26" s="10"/>
      <c r="T26" s="7"/>
      <c r="U26" s="10"/>
      <c r="V26" s="7"/>
      <c r="W26" s="10"/>
      <c r="X26" s="7"/>
      <c r="Y26" s="10"/>
      <c r="Z26" s="7"/>
      <c r="AA26" s="10"/>
      <c r="AB26" s="7"/>
      <c r="AC26" s="10"/>
      <c r="AD26" s="7"/>
    </row>
    <row r="27" spans="1:30" ht="29.4" customHeight="1" x14ac:dyDescent="0.25">
      <c r="A27" s="7"/>
      <c r="B27" s="7"/>
      <c r="C27" s="7"/>
      <c r="D27" s="74" t="s">
        <v>779</v>
      </c>
      <c r="E27" s="74"/>
      <c r="F27" s="74"/>
      <c r="G27" s="74"/>
      <c r="H27" s="74"/>
      <c r="I27" s="74"/>
      <c r="J27" s="74"/>
      <c r="K27" s="74"/>
      <c r="L27" s="9" t="s">
        <v>300</v>
      </c>
      <c r="M27" s="47">
        <v>7.3</v>
      </c>
      <c r="N27" s="53">
        <v>4.0999999999999996</v>
      </c>
      <c r="O27" s="46">
        <v>2.9</v>
      </c>
      <c r="P27" s="50" t="s">
        <v>337</v>
      </c>
      <c r="Q27" s="47">
        <v>3.4</v>
      </c>
      <c r="R27" s="53">
        <v>3.1</v>
      </c>
      <c r="S27" s="31" t="s">
        <v>110</v>
      </c>
      <c r="T27" s="7"/>
      <c r="U27" s="47">
        <v>1.6</v>
      </c>
      <c r="V27" s="53">
        <v>1.4</v>
      </c>
      <c r="W27" s="46">
        <v>0.7</v>
      </c>
      <c r="X27" s="50" t="s">
        <v>337</v>
      </c>
      <c r="Y27" s="31" t="s">
        <v>110</v>
      </c>
      <c r="Z27" s="7"/>
      <c r="AA27" s="46">
        <v>0.2</v>
      </c>
      <c r="AB27" s="50" t="s">
        <v>337</v>
      </c>
      <c r="AC27" s="32">
        <v>18</v>
      </c>
      <c r="AD27" s="53">
        <v>5.6</v>
      </c>
    </row>
    <row r="28" spans="1:30" ht="16.5" customHeight="1" x14ac:dyDescent="0.25">
      <c r="A28" s="7"/>
      <c r="B28" s="7"/>
      <c r="C28" s="7"/>
      <c r="D28" s="7" t="s">
        <v>780</v>
      </c>
      <c r="E28" s="7"/>
      <c r="F28" s="7"/>
      <c r="G28" s="7"/>
      <c r="H28" s="7"/>
      <c r="I28" s="7"/>
      <c r="J28" s="7"/>
      <c r="K28" s="7"/>
      <c r="L28" s="9" t="s">
        <v>300</v>
      </c>
      <c r="M28" s="32">
        <v>22.3</v>
      </c>
      <c r="N28" s="53">
        <v>6.3</v>
      </c>
      <c r="O28" s="32">
        <v>23.3</v>
      </c>
      <c r="P28" s="53">
        <v>7.9</v>
      </c>
      <c r="Q28" s="32">
        <v>23.4</v>
      </c>
      <c r="R28" s="53">
        <v>7.5</v>
      </c>
      <c r="S28" s="32">
        <v>11.5</v>
      </c>
      <c r="T28" s="53">
        <v>4.4000000000000004</v>
      </c>
      <c r="U28" s="32">
        <v>11</v>
      </c>
      <c r="V28" s="53">
        <v>3.3</v>
      </c>
      <c r="W28" s="31">
        <v>5.0999999999999996</v>
      </c>
      <c r="X28" s="53">
        <v>2</v>
      </c>
      <c r="Y28" s="47">
        <v>0.8</v>
      </c>
      <c r="Z28" s="53">
        <v>0.6</v>
      </c>
      <c r="AA28" s="46">
        <v>0.3</v>
      </c>
      <c r="AB28" s="50" t="s">
        <v>337</v>
      </c>
      <c r="AC28" s="32">
        <v>96.2</v>
      </c>
      <c r="AD28" s="51">
        <v>10.5</v>
      </c>
    </row>
    <row r="29" spans="1:30" ht="16.5" customHeight="1" x14ac:dyDescent="0.25">
      <c r="A29" s="7"/>
      <c r="B29" s="7"/>
      <c r="C29" s="7"/>
      <c r="D29" s="7" t="s">
        <v>781</v>
      </c>
      <c r="E29" s="7"/>
      <c r="F29" s="7"/>
      <c r="G29" s="7"/>
      <c r="H29" s="7"/>
      <c r="I29" s="7"/>
      <c r="J29" s="7"/>
      <c r="K29" s="7"/>
      <c r="L29" s="9" t="s">
        <v>300</v>
      </c>
      <c r="M29" s="32">
        <v>28</v>
      </c>
      <c r="N29" s="53">
        <v>8.3000000000000007</v>
      </c>
      <c r="O29" s="32">
        <v>25.7</v>
      </c>
      <c r="P29" s="53">
        <v>7.9</v>
      </c>
      <c r="Q29" s="32">
        <v>28</v>
      </c>
      <c r="R29" s="53">
        <v>8</v>
      </c>
      <c r="S29" s="32">
        <v>11.6</v>
      </c>
      <c r="T29" s="53">
        <v>4.5999999999999996</v>
      </c>
      <c r="U29" s="32">
        <v>12.6</v>
      </c>
      <c r="V29" s="53">
        <v>3.4</v>
      </c>
      <c r="W29" s="31">
        <v>6</v>
      </c>
      <c r="X29" s="53">
        <v>2</v>
      </c>
      <c r="Y29" s="47">
        <v>0.8</v>
      </c>
      <c r="Z29" s="53">
        <v>0.6</v>
      </c>
      <c r="AA29" s="46">
        <v>0.2</v>
      </c>
      <c r="AB29" s="50" t="s">
        <v>337</v>
      </c>
      <c r="AC29" s="29">
        <v>114.9</v>
      </c>
      <c r="AD29" s="51">
        <v>12.2</v>
      </c>
    </row>
    <row r="30" spans="1:30" ht="16.5" customHeight="1" x14ac:dyDescent="0.25">
      <c r="A30" s="7"/>
      <c r="B30" s="7"/>
      <c r="C30" s="7"/>
      <c r="D30" s="7" t="s">
        <v>769</v>
      </c>
      <c r="E30" s="7"/>
      <c r="F30" s="7"/>
      <c r="G30" s="7"/>
      <c r="H30" s="7"/>
      <c r="I30" s="7"/>
      <c r="J30" s="7"/>
      <c r="K30" s="7"/>
      <c r="L30" s="9" t="s">
        <v>300</v>
      </c>
      <c r="M30" s="29">
        <v>169</v>
      </c>
      <c r="N30" s="51">
        <v>20.100000000000001</v>
      </c>
      <c r="O30" s="29">
        <v>169.2</v>
      </c>
      <c r="P30" s="51">
        <v>17.3</v>
      </c>
      <c r="Q30" s="29">
        <v>118.4</v>
      </c>
      <c r="R30" s="51">
        <v>13.7</v>
      </c>
      <c r="S30" s="32">
        <v>61.2</v>
      </c>
      <c r="T30" s="51">
        <v>10.8</v>
      </c>
      <c r="U30" s="32">
        <v>39.5</v>
      </c>
      <c r="V30" s="53">
        <v>6.4</v>
      </c>
      <c r="W30" s="32">
        <v>11.3</v>
      </c>
      <c r="X30" s="53">
        <v>3</v>
      </c>
      <c r="Y30" s="31">
        <v>7</v>
      </c>
      <c r="Z30" s="53">
        <v>1.8</v>
      </c>
      <c r="AA30" s="31">
        <v>3.3</v>
      </c>
      <c r="AB30" s="53">
        <v>1</v>
      </c>
      <c r="AC30" s="29">
        <v>579.5</v>
      </c>
      <c r="AD30" s="51">
        <v>29.5</v>
      </c>
    </row>
    <row r="31" spans="1:30" ht="16.5" customHeight="1" x14ac:dyDescent="0.25">
      <c r="A31" s="7"/>
      <c r="B31" s="7"/>
      <c r="C31" s="7"/>
      <c r="D31" s="7" t="s">
        <v>453</v>
      </c>
      <c r="E31" s="7"/>
      <c r="F31" s="7"/>
      <c r="G31" s="7"/>
      <c r="H31" s="7"/>
      <c r="I31" s="7"/>
      <c r="J31" s="7"/>
      <c r="K31" s="7"/>
      <c r="L31" s="9" t="s">
        <v>300</v>
      </c>
      <c r="M31" s="29">
        <v>195.2</v>
      </c>
      <c r="N31" s="51">
        <v>21.8</v>
      </c>
      <c r="O31" s="29">
        <v>194.9</v>
      </c>
      <c r="P31" s="51">
        <v>18.100000000000001</v>
      </c>
      <c r="Q31" s="29">
        <v>146.80000000000001</v>
      </c>
      <c r="R31" s="51">
        <v>16</v>
      </c>
      <c r="S31" s="32">
        <v>72.8</v>
      </c>
      <c r="T31" s="51">
        <v>11</v>
      </c>
      <c r="U31" s="32">
        <v>52.1</v>
      </c>
      <c r="V31" s="53">
        <v>8.1999999999999993</v>
      </c>
      <c r="W31" s="32">
        <v>16.899999999999999</v>
      </c>
      <c r="X31" s="53">
        <v>3.4</v>
      </c>
      <c r="Y31" s="31">
        <v>7.5</v>
      </c>
      <c r="Z31" s="53">
        <v>2</v>
      </c>
      <c r="AA31" s="31">
        <v>4</v>
      </c>
      <c r="AB31" s="53">
        <v>1.1000000000000001</v>
      </c>
      <c r="AC31" s="29">
        <v>691.5</v>
      </c>
      <c r="AD31" s="51">
        <v>31.4</v>
      </c>
    </row>
    <row r="32" spans="1:30" ht="16.5" customHeight="1" x14ac:dyDescent="0.25">
      <c r="A32" s="7"/>
      <c r="B32" s="7"/>
      <c r="C32" s="7" t="s">
        <v>770</v>
      </c>
      <c r="D32" s="7"/>
      <c r="E32" s="7"/>
      <c r="F32" s="7"/>
      <c r="G32" s="7"/>
      <c r="H32" s="7"/>
      <c r="I32" s="7"/>
      <c r="J32" s="7"/>
      <c r="K32" s="7"/>
      <c r="L32" s="9"/>
      <c r="M32" s="10"/>
      <c r="N32" s="7"/>
      <c r="O32" s="10"/>
      <c r="P32" s="7"/>
      <c r="Q32" s="10"/>
      <c r="R32" s="7"/>
      <c r="S32" s="10"/>
      <c r="T32" s="7"/>
      <c r="U32" s="10"/>
      <c r="V32" s="7"/>
      <c r="W32" s="10"/>
      <c r="X32" s="7"/>
      <c r="Y32" s="10"/>
      <c r="Z32" s="7"/>
      <c r="AA32" s="10"/>
      <c r="AB32" s="7"/>
      <c r="AC32" s="10"/>
      <c r="AD32" s="7"/>
    </row>
    <row r="33" spans="1:30" ht="29.4" customHeight="1" x14ac:dyDescent="0.25">
      <c r="A33" s="7"/>
      <c r="B33" s="7"/>
      <c r="C33" s="7"/>
      <c r="D33" s="74" t="s">
        <v>779</v>
      </c>
      <c r="E33" s="74"/>
      <c r="F33" s="74"/>
      <c r="G33" s="74"/>
      <c r="H33" s="74"/>
      <c r="I33" s="74"/>
      <c r="J33" s="74"/>
      <c r="K33" s="74"/>
      <c r="L33" s="9" t="s">
        <v>300</v>
      </c>
      <c r="M33" s="32">
        <v>41.8</v>
      </c>
      <c r="N33" s="51">
        <v>10.8</v>
      </c>
      <c r="O33" s="32">
        <v>36.9</v>
      </c>
      <c r="P33" s="51">
        <v>11.5</v>
      </c>
      <c r="Q33" s="32">
        <v>24.6</v>
      </c>
      <c r="R33" s="53">
        <v>6.7</v>
      </c>
      <c r="S33" s="31">
        <v>8.6</v>
      </c>
      <c r="T33" s="53">
        <v>3.4</v>
      </c>
      <c r="U33" s="32">
        <v>12.9</v>
      </c>
      <c r="V33" s="53">
        <v>4.0999999999999996</v>
      </c>
      <c r="W33" s="31">
        <v>4.7</v>
      </c>
      <c r="X33" s="53">
        <v>1.7</v>
      </c>
      <c r="Y33" s="31">
        <v>2.4</v>
      </c>
      <c r="Z33" s="53">
        <v>1.1000000000000001</v>
      </c>
      <c r="AA33" s="31">
        <v>1.3</v>
      </c>
      <c r="AB33" s="53">
        <v>0.6</v>
      </c>
      <c r="AC33" s="29">
        <v>131</v>
      </c>
      <c r="AD33" s="51">
        <v>15.8</v>
      </c>
    </row>
    <row r="34" spans="1:30" ht="16.5" customHeight="1" x14ac:dyDescent="0.25">
      <c r="A34" s="7"/>
      <c r="B34" s="7"/>
      <c r="C34" s="7"/>
      <c r="D34" s="7" t="s">
        <v>780</v>
      </c>
      <c r="E34" s="7"/>
      <c r="F34" s="7"/>
      <c r="G34" s="7"/>
      <c r="H34" s="7"/>
      <c r="I34" s="7"/>
      <c r="J34" s="7"/>
      <c r="K34" s="7"/>
      <c r="L34" s="9" t="s">
        <v>300</v>
      </c>
      <c r="M34" s="29">
        <v>301.10000000000002</v>
      </c>
      <c r="N34" s="51">
        <v>28.3</v>
      </c>
      <c r="O34" s="29">
        <v>263.8</v>
      </c>
      <c r="P34" s="51">
        <v>26.9</v>
      </c>
      <c r="Q34" s="29">
        <v>214.6</v>
      </c>
      <c r="R34" s="51">
        <v>21.6</v>
      </c>
      <c r="S34" s="32">
        <v>92.2</v>
      </c>
      <c r="T34" s="51">
        <v>11.9</v>
      </c>
      <c r="U34" s="32">
        <v>87.8</v>
      </c>
      <c r="V34" s="53">
        <v>9.5</v>
      </c>
      <c r="W34" s="32">
        <v>31.7</v>
      </c>
      <c r="X34" s="53">
        <v>3.7</v>
      </c>
      <c r="Y34" s="32">
        <v>18.399999999999999</v>
      </c>
      <c r="Z34" s="53">
        <v>2.6</v>
      </c>
      <c r="AA34" s="31">
        <v>6.8</v>
      </c>
      <c r="AB34" s="53">
        <v>1.3</v>
      </c>
      <c r="AC34" s="41">
        <v>1016.2</v>
      </c>
      <c r="AD34" s="51">
        <v>49.8</v>
      </c>
    </row>
    <row r="35" spans="1:30" ht="16.5" customHeight="1" x14ac:dyDescent="0.25">
      <c r="A35" s="7"/>
      <c r="B35" s="7"/>
      <c r="C35" s="7"/>
      <c r="D35" s="7" t="s">
        <v>781</v>
      </c>
      <c r="E35" s="7"/>
      <c r="F35" s="7"/>
      <c r="G35" s="7"/>
      <c r="H35" s="7"/>
      <c r="I35" s="7"/>
      <c r="J35" s="7"/>
      <c r="K35" s="7"/>
      <c r="L35" s="9" t="s">
        <v>300</v>
      </c>
      <c r="M35" s="29">
        <v>339.6</v>
      </c>
      <c r="N35" s="51">
        <v>30.2</v>
      </c>
      <c r="O35" s="29">
        <v>300.2</v>
      </c>
      <c r="P35" s="51">
        <v>29.1</v>
      </c>
      <c r="Q35" s="29">
        <v>240</v>
      </c>
      <c r="R35" s="51">
        <v>22.1</v>
      </c>
      <c r="S35" s="29">
        <v>101.6</v>
      </c>
      <c r="T35" s="51">
        <v>12.6</v>
      </c>
      <c r="U35" s="32">
        <v>99</v>
      </c>
      <c r="V35" s="51">
        <v>10.199999999999999</v>
      </c>
      <c r="W35" s="32">
        <v>36.700000000000003</v>
      </c>
      <c r="X35" s="53">
        <v>3.7</v>
      </c>
      <c r="Y35" s="32">
        <v>20.8</v>
      </c>
      <c r="Z35" s="53">
        <v>2.9</v>
      </c>
      <c r="AA35" s="31">
        <v>7.9</v>
      </c>
      <c r="AB35" s="53">
        <v>1.5</v>
      </c>
      <c r="AC35" s="41">
        <v>1147.2</v>
      </c>
      <c r="AD35" s="51">
        <v>48</v>
      </c>
    </row>
    <row r="36" spans="1:30" ht="16.5" customHeight="1" x14ac:dyDescent="0.25">
      <c r="A36" s="7"/>
      <c r="B36" s="7"/>
      <c r="C36" s="7"/>
      <c r="D36" s="7" t="s">
        <v>769</v>
      </c>
      <c r="E36" s="7"/>
      <c r="F36" s="7"/>
      <c r="G36" s="7"/>
      <c r="H36" s="7"/>
      <c r="I36" s="7"/>
      <c r="J36" s="7"/>
      <c r="K36" s="7"/>
      <c r="L36" s="9" t="s">
        <v>300</v>
      </c>
      <c r="M36" s="41">
        <v>3547.2</v>
      </c>
      <c r="N36" s="51">
        <v>56.5</v>
      </c>
      <c r="O36" s="41">
        <v>2780.2</v>
      </c>
      <c r="P36" s="51">
        <v>37.4</v>
      </c>
      <c r="Q36" s="41">
        <v>2202.9</v>
      </c>
      <c r="R36" s="51">
        <v>39.299999999999997</v>
      </c>
      <c r="S36" s="41">
        <v>1244.2</v>
      </c>
      <c r="T36" s="51">
        <v>23.5</v>
      </c>
      <c r="U36" s="29">
        <v>756.6</v>
      </c>
      <c r="V36" s="51">
        <v>15.3</v>
      </c>
      <c r="W36" s="29">
        <v>212</v>
      </c>
      <c r="X36" s="53">
        <v>6.8</v>
      </c>
      <c r="Y36" s="29">
        <v>194.4</v>
      </c>
      <c r="Z36" s="53">
        <v>4.8</v>
      </c>
      <c r="AA36" s="29">
        <v>101</v>
      </c>
      <c r="AB36" s="53">
        <v>2.1</v>
      </c>
      <c r="AC36" s="42">
        <v>11037.6</v>
      </c>
      <c r="AD36" s="51">
        <v>75.400000000000006</v>
      </c>
    </row>
    <row r="37" spans="1:30" ht="16.5" customHeight="1" x14ac:dyDescent="0.25">
      <c r="A37" s="7"/>
      <c r="B37" s="7"/>
      <c r="C37" s="7"/>
      <c r="D37" s="7" t="s">
        <v>453</v>
      </c>
      <c r="E37" s="7"/>
      <c r="F37" s="7"/>
      <c r="G37" s="7"/>
      <c r="H37" s="7"/>
      <c r="I37" s="7"/>
      <c r="J37" s="7"/>
      <c r="K37" s="7"/>
      <c r="L37" s="9" t="s">
        <v>300</v>
      </c>
      <c r="M37" s="41">
        <v>3889.1</v>
      </c>
      <c r="N37" s="51">
        <v>51.6</v>
      </c>
      <c r="O37" s="41">
        <v>3079.4</v>
      </c>
      <c r="P37" s="51">
        <v>37.9</v>
      </c>
      <c r="Q37" s="41">
        <v>2442.6</v>
      </c>
      <c r="R37" s="51">
        <v>31.8</v>
      </c>
      <c r="S37" s="41">
        <v>1345.8</v>
      </c>
      <c r="T37" s="51">
        <v>21</v>
      </c>
      <c r="U37" s="29">
        <v>855.6</v>
      </c>
      <c r="V37" s="51">
        <v>15</v>
      </c>
      <c r="W37" s="29">
        <v>248.9</v>
      </c>
      <c r="X37" s="53">
        <v>5.5</v>
      </c>
      <c r="Y37" s="29">
        <v>215.8</v>
      </c>
      <c r="Z37" s="53">
        <v>4.0999999999999996</v>
      </c>
      <c r="AA37" s="29">
        <v>108.7</v>
      </c>
      <c r="AB37" s="53">
        <v>1.7</v>
      </c>
      <c r="AC37" s="42">
        <v>12186</v>
      </c>
      <c r="AD37" s="51">
        <v>71.099999999999994</v>
      </c>
    </row>
    <row r="38" spans="1:30" ht="16.5" customHeight="1" x14ac:dyDescent="0.25">
      <c r="A38" s="7"/>
      <c r="B38" s="7" t="s">
        <v>771</v>
      </c>
      <c r="C38" s="7"/>
      <c r="D38" s="7"/>
      <c r="E38" s="7"/>
      <c r="F38" s="7"/>
      <c r="G38" s="7"/>
      <c r="H38" s="7"/>
      <c r="I38" s="7"/>
      <c r="J38" s="7"/>
      <c r="K38" s="7"/>
      <c r="L38" s="9"/>
      <c r="M38" s="10"/>
      <c r="N38" s="7"/>
      <c r="O38" s="10"/>
      <c r="P38" s="7"/>
      <c r="Q38" s="10"/>
      <c r="R38" s="7"/>
      <c r="S38" s="10"/>
      <c r="T38" s="7"/>
      <c r="U38" s="10"/>
      <c r="V38" s="7"/>
      <c r="W38" s="10"/>
      <c r="X38" s="7"/>
      <c r="Y38" s="10"/>
      <c r="Z38" s="7"/>
      <c r="AA38" s="10"/>
      <c r="AB38" s="7"/>
      <c r="AC38" s="10"/>
      <c r="AD38" s="7"/>
    </row>
    <row r="39" spans="1:30" ht="16.5" customHeight="1" x14ac:dyDescent="0.25">
      <c r="A39" s="7"/>
      <c r="B39" s="7"/>
      <c r="C39" s="7" t="s">
        <v>789</v>
      </c>
      <c r="D39" s="7"/>
      <c r="E39" s="7"/>
      <c r="F39" s="7"/>
      <c r="G39" s="7"/>
      <c r="H39" s="7"/>
      <c r="I39" s="7"/>
      <c r="J39" s="7"/>
      <c r="K39" s="7"/>
      <c r="L39" s="9"/>
      <c r="M39" s="10"/>
      <c r="N39" s="7"/>
      <c r="O39" s="10"/>
      <c r="P39" s="7"/>
      <c r="Q39" s="10"/>
      <c r="R39" s="7"/>
      <c r="S39" s="10"/>
      <c r="T39" s="7"/>
      <c r="U39" s="10"/>
      <c r="V39" s="7"/>
      <c r="W39" s="10"/>
      <c r="X39" s="7"/>
      <c r="Y39" s="10"/>
      <c r="Z39" s="7"/>
      <c r="AA39" s="10"/>
      <c r="AB39" s="7"/>
      <c r="AC39" s="10"/>
      <c r="AD39" s="7"/>
    </row>
    <row r="40" spans="1:30" ht="29.4" customHeight="1" x14ac:dyDescent="0.25">
      <c r="A40" s="7"/>
      <c r="B40" s="7"/>
      <c r="C40" s="7"/>
      <c r="D40" s="74" t="s">
        <v>779</v>
      </c>
      <c r="E40" s="74"/>
      <c r="F40" s="74"/>
      <c r="G40" s="74"/>
      <c r="H40" s="74"/>
      <c r="I40" s="74"/>
      <c r="J40" s="74"/>
      <c r="K40" s="74"/>
      <c r="L40" s="9" t="s">
        <v>216</v>
      </c>
      <c r="M40" s="44">
        <v>17.5</v>
      </c>
      <c r="N40" s="53">
        <v>8.8000000000000007</v>
      </c>
      <c r="O40" s="46">
        <v>7.9</v>
      </c>
      <c r="P40" s="50" t="s">
        <v>337</v>
      </c>
      <c r="Q40" s="44">
        <v>14</v>
      </c>
      <c r="R40" s="51">
        <v>11.9</v>
      </c>
      <c r="S40" s="31" t="s">
        <v>110</v>
      </c>
      <c r="T40" s="7"/>
      <c r="U40" s="44">
        <v>12.3</v>
      </c>
      <c r="V40" s="51">
        <v>10.4</v>
      </c>
      <c r="W40" s="30" t="s">
        <v>337</v>
      </c>
      <c r="X40" s="7"/>
      <c r="Y40" s="31" t="s">
        <v>110</v>
      </c>
      <c r="Z40" s="7"/>
      <c r="AA40" s="48">
        <v>12.4</v>
      </c>
      <c r="AB40" s="50" t="s">
        <v>337</v>
      </c>
      <c r="AC40" s="32">
        <v>13.7</v>
      </c>
      <c r="AD40" s="53">
        <v>3.9</v>
      </c>
    </row>
    <row r="41" spans="1:30" ht="16.5" customHeight="1" x14ac:dyDescent="0.25">
      <c r="A41" s="7"/>
      <c r="B41" s="7"/>
      <c r="C41" s="7"/>
      <c r="D41" s="7" t="s">
        <v>780</v>
      </c>
      <c r="E41" s="7"/>
      <c r="F41" s="7"/>
      <c r="G41" s="7"/>
      <c r="H41" s="7"/>
      <c r="I41" s="7"/>
      <c r="J41" s="7"/>
      <c r="K41" s="7"/>
      <c r="L41" s="9" t="s">
        <v>216</v>
      </c>
      <c r="M41" s="31">
        <v>7.4</v>
      </c>
      <c r="N41" s="53">
        <v>2</v>
      </c>
      <c r="O41" s="31">
        <v>8.8000000000000007</v>
      </c>
      <c r="P41" s="53">
        <v>2.8</v>
      </c>
      <c r="Q41" s="32">
        <v>10.9</v>
      </c>
      <c r="R41" s="53">
        <v>3.3</v>
      </c>
      <c r="S41" s="32">
        <v>12.5</v>
      </c>
      <c r="T41" s="53">
        <v>4.5</v>
      </c>
      <c r="U41" s="32">
        <v>12.5</v>
      </c>
      <c r="V41" s="53">
        <v>3.5</v>
      </c>
      <c r="W41" s="32">
        <v>16</v>
      </c>
      <c r="X41" s="53">
        <v>6.1</v>
      </c>
      <c r="Y41" s="47">
        <v>4.2</v>
      </c>
      <c r="Z41" s="53">
        <v>3.1</v>
      </c>
      <c r="AA41" s="46">
        <v>3.9</v>
      </c>
      <c r="AB41" s="50" t="s">
        <v>337</v>
      </c>
      <c r="AC41" s="31">
        <v>9.5</v>
      </c>
      <c r="AD41" s="53">
        <v>0.9</v>
      </c>
    </row>
    <row r="42" spans="1:30" ht="16.5" customHeight="1" x14ac:dyDescent="0.25">
      <c r="A42" s="7"/>
      <c r="B42" s="7"/>
      <c r="C42" s="7"/>
      <c r="D42" s="7" t="s">
        <v>781</v>
      </c>
      <c r="E42" s="7"/>
      <c r="F42" s="7"/>
      <c r="G42" s="7"/>
      <c r="H42" s="7"/>
      <c r="I42" s="7"/>
      <c r="J42" s="7"/>
      <c r="K42" s="7"/>
      <c r="L42" s="9" t="s">
        <v>216</v>
      </c>
      <c r="M42" s="31">
        <v>8.1999999999999993</v>
      </c>
      <c r="N42" s="53">
        <v>2.2999999999999998</v>
      </c>
      <c r="O42" s="31">
        <v>8.6</v>
      </c>
      <c r="P42" s="53">
        <v>2.5</v>
      </c>
      <c r="Q42" s="32">
        <v>11.7</v>
      </c>
      <c r="R42" s="53">
        <v>3.1</v>
      </c>
      <c r="S42" s="32">
        <v>11.4</v>
      </c>
      <c r="T42" s="53">
        <v>4.3</v>
      </c>
      <c r="U42" s="32">
        <v>12.7</v>
      </c>
      <c r="V42" s="53">
        <v>3.2</v>
      </c>
      <c r="W42" s="32">
        <v>16.2</v>
      </c>
      <c r="X42" s="53">
        <v>5.2</v>
      </c>
      <c r="Y42" s="47">
        <v>3.7</v>
      </c>
      <c r="Z42" s="53">
        <v>2.8</v>
      </c>
      <c r="AA42" s="46">
        <v>2.5</v>
      </c>
      <c r="AB42" s="50" t="s">
        <v>337</v>
      </c>
      <c r="AC42" s="32">
        <v>10</v>
      </c>
      <c r="AD42" s="53">
        <v>1</v>
      </c>
    </row>
    <row r="43" spans="1:30" ht="16.5" customHeight="1" x14ac:dyDescent="0.25">
      <c r="A43" s="7"/>
      <c r="B43" s="7"/>
      <c r="C43" s="7"/>
      <c r="D43" s="7" t="s">
        <v>769</v>
      </c>
      <c r="E43" s="7"/>
      <c r="F43" s="7"/>
      <c r="G43" s="7"/>
      <c r="H43" s="7"/>
      <c r="I43" s="7"/>
      <c r="J43" s="7"/>
      <c r="K43" s="7"/>
      <c r="L43" s="9" t="s">
        <v>216</v>
      </c>
      <c r="M43" s="31">
        <v>4.8</v>
      </c>
      <c r="N43" s="53">
        <v>0.6</v>
      </c>
      <c r="O43" s="31">
        <v>6.1</v>
      </c>
      <c r="P43" s="53">
        <v>0.6</v>
      </c>
      <c r="Q43" s="31">
        <v>5.4</v>
      </c>
      <c r="R43" s="53">
        <v>0.6</v>
      </c>
      <c r="S43" s="31">
        <v>4.9000000000000004</v>
      </c>
      <c r="T43" s="53">
        <v>0.9</v>
      </c>
      <c r="U43" s="31">
        <v>5.2</v>
      </c>
      <c r="V43" s="53">
        <v>0.8</v>
      </c>
      <c r="W43" s="31">
        <v>5.3</v>
      </c>
      <c r="X43" s="53">
        <v>1.4</v>
      </c>
      <c r="Y43" s="31">
        <v>3.6</v>
      </c>
      <c r="Z43" s="53">
        <v>0.9</v>
      </c>
      <c r="AA43" s="31">
        <v>3.3</v>
      </c>
      <c r="AB43" s="53">
        <v>1</v>
      </c>
      <c r="AC43" s="31">
        <v>5.3</v>
      </c>
      <c r="AD43" s="53">
        <v>0.3</v>
      </c>
    </row>
    <row r="44" spans="1:30" ht="16.5" customHeight="1" x14ac:dyDescent="0.25">
      <c r="A44" s="7"/>
      <c r="B44" s="7"/>
      <c r="C44" s="7"/>
      <c r="D44" s="7" t="s">
        <v>453</v>
      </c>
      <c r="E44" s="7"/>
      <c r="F44" s="7"/>
      <c r="G44" s="7"/>
      <c r="H44" s="7"/>
      <c r="I44" s="7"/>
      <c r="J44" s="7"/>
      <c r="K44" s="7"/>
      <c r="L44" s="9" t="s">
        <v>216</v>
      </c>
      <c r="M44" s="31">
        <v>5</v>
      </c>
      <c r="N44" s="53">
        <v>0.6</v>
      </c>
      <c r="O44" s="31">
        <v>6.3</v>
      </c>
      <c r="P44" s="53">
        <v>0.6</v>
      </c>
      <c r="Q44" s="31">
        <v>6</v>
      </c>
      <c r="R44" s="53">
        <v>0.7</v>
      </c>
      <c r="S44" s="31">
        <v>5.4</v>
      </c>
      <c r="T44" s="53">
        <v>0.8</v>
      </c>
      <c r="U44" s="31">
        <v>6.1</v>
      </c>
      <c r="V44" s="53">
        <v>1</v>
      </c>
      <c r="W44" s="31">
        <v>6.8</v>
      </c>
      <c r="X44" s="53">
        <v>1.4</v>
      </c>
      <c r="Y44" s="31">
        <v>3.5</v>
      </c>
      <c r="Z44" s="53">
        <v>0.9</v>
      </c>
      <c r="AA44" s="31">
        <v>3.6</v>
      </c>
      <c r="AB44" s="53">
        <v>1</v>
      </c>
      <c r="AC44" s="31">
        <v>5.7</v>
      </c>
      <c r="AD44" s="53">
        <v>0.3</v>
      </c>
    </row>
    <row r="45" spans="1:30" ht="16.5" customHeight="1" x14ac:dyDescent="0.25">
      <c r="A45" s="7" t="s">
        <v>427</v>
      </c>
      <c r="B45" s="7"/>
      <c r="C45" s="7"/>
      <c r="D45" s="7"/>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t="s">
        <v>764</v>
      </c>
      <c r="C46" s="7"/>
      <c r="D46" s="7"/>
      <c r="E46" s="7"/>
      <c r="F46" s="7"/>
      <c r="G46" s="7"/>
      <c r="H46" s="7"/>
      <c r="I46" s="7"/>
      <c r="J46" s="7"/>
      <c r="K46" s="7"/>
      <c r="L46" s="9"/>
      <c r="M46" s="10"/>
      <c r="N46" s="7"/>
      <c r="O46" s="10"/>
      <c r="P46" s="7"/>
      <c r="Q46" s="10"/>
      <c r="R46" s="7"/>
      <c r="S46" s="10"/>
      <c r="T46" s="7"/>
      <c r="U46" s="10"/>
      <c r="V46" s="7"/>
      <c r="W46" s="10"/>
      <c r="X46" s="7"/>
      <c r="Y46" s="10"/>
      <c r="Z46" s="7"/>
      <c r="AA46" s="10"/>
      <c r="AB46" s="7"/>
      <c r="AC46" s="10"/>
      <c r="AD46" s="7"/>
    </row>
    <row r="47" spans="1:30" ht="16.5" customHeight="1" x14ac:dyDescent="0.25">
      <c r="A47" s="7"/>
      <c r="B47" s="7"/>
      <c r="C47" s="7" t="s">
        <v>789</v>
      </c>
      <c r="D47" s="7"/>
      <c r="E47" s="7"/>
      <c r="F47" s="7"/>
      <c r="G47" s="7"/>
      <c r="H47" s="7"/>
      <c r="I47" s="7"/>
      <c r="J47" s="7"/>
      <c r="K47" s="7"/>
      <c r="L47" s="9"/>
      <c r="M47" s="10"/>
      <c r="N47" s="7"/>
      <c r="O47" s="10"/>
      <c r="P47" s="7"/>
      <c r="Q47" s="10"/>
      <c r="R47" s="7"/>
      <c r="S47" s="10"/>
      <c r="T47" s="7"/>
      <c r="U47" s="10"/>
      <c r="V47" s="7"/>
      <c r="W47" s="10"/>
      <c r="X47" s="7"/>
      <c r="Y47" s="10"/>
      <c r="Z47" s="7"/>
      <c r="AA47" s="10"/>
      <c r="AB47" s="7"/>
      <c r="AC47" s="10"/>
      <c r="AD47" s="7"/>
    </row>
    <row r="48" spans="1:30" ht="29.4" customHeight="1" x14ac:dyDescent="0.25">
      <c r="A48" s="7"/>
      <c r="B48" s="7"/>
      <c r="C48" s="7"/>
      <c r="D48" s="74" t="s">
        <v>779</v>
      </c>
      <c r="E48" s="74"/>
      <c r="F48" s="74"/>
      <c r="G48" s="74"/>
      <c r="H48" s="74"/>
      <c r="I48" s="74"/>
      <c r="J48" s="74"/>
      <c r="K48" s="74"/>
      <c r="L48" s="9" t="s">
        <v>300</v>
      </c>
      <c r="M48" s="46">
        <v>1.6</v>
      </c>
      <c r="N48" s="53">
        <v>2.5</v>
      </c>
      <c r="O48" s="47">
        <v>5.9</v>
      </c>
      <c r="P48" s="53">
        <v>4</v>
      </c>
      <c r="Q48" s="47">
        <v>5.8</v>
      </c>
      <c r="R48" s="53">
        <v>3.3</v>
      </c>
      <c r="S48" s="31" t="s">
        <v>110</v>
      </c>
      <c r="T48" s="7"/>
      <c r="U48" s="46">
        <v>1.3</v>
      </c>
      <c r="V48" s="53">
        <v>1.4</v>
      </c>
      <c r="W48" s="30" t="s">
        <v>337</v>
      </c>
      <c r="X48" s="7"/>
      <c r="Y48" s="30" t="s">
        <v>337</v>
      </c>
      <c r="Z48" s="7"/>
      <c r="AA48" s="31" t="s">
        <v>110</v>
      </c>
      <c r="AB48" s="7"/>
      <c r="AC48" s="32">
        <v>16.8</v>
      </c>
      <c r="AD48" s="53">
        <v>5.8</v>
      </c>
    </row>
    <row r="49" spans="1:30" ht="16.5" customHeight="1" x14ac:dyDescent="0.25">
      <c r="A49" s="7"/>
      <c r="B49" s="7"/>
      <c r="C49" s="7"/>
      <c r="D49" s="7" t="s">
        <v>780</v>
      </c>
      <c r="E49" s="7"/>
      <c r="F49" s="7"/>
      <c r="G49" s="7"/>
      <c r="H49" s="7"/>
      <c r="I49" s="7"/>
      <c r="J49" s="7"/>
      <c r="K49" s="7"/>
      <c r="L49" s="9" t="s">
        <v>300</v>
      </c>
      <c r="M49" s="32">
        <v>26.6</v>
      </c>
      <c r="N49" s="53">
        <v>7.8</v>
      </c>
      <c r="O49" s="32">
        <v>22.8</v>
      </c>
      <c r="P49" s="53">
        <v>7.2</v>
      </c>
      <c r="Q49" s="32">
        <v>18.5</v>
      </c>
      <c r="R49" s="53">
        <v>5.4</v>
      </c>
      <c r="S49" s="47">
        <v>7.5</v>
      </c>
      <c r="T49" s="53">
        <v>3.9</v>
      </c>
      <c r="U49" s="31">
        <v>9.1</v>
      </c>
      <c r="V49" s="53">
        <v>3</v>
      </c>
      <c r="W49" s="31">
        <v>4.2</v>
      </c>
      <c r="X49" s="53">
        <v>1.5</v>
      </c>
      <c r="Y49" s="30" t="s">
        <v>337</v>
      </c>
      <c r="Z49" s="7"/>
      <c r="AA49" s="30" t="s">
        <v>337</v>
      </c>
      <c r="AB49" s="7"/>
      <c r="AC49" s="32">
        <v>91.8</v>
      </c>
      <c r="AD49" s="51">
        <v>12.4</v>
      </c>
    </row>
    <row r="50" spans="1:30" ht="16.5" customHeight="1" x14ac:dyDescent="0.25">
      <c r="A50" s="7"/>
      <c r="B50" s="7"/>
      <c r="C50" s="7"/>
      <c r="D50" s="7" t="s">
        <v>781</v>
      </c>
      <c r="E50" s="7"/>
      <c r="F50" s="7"/>
      <c r="G50" s="7"/>
      <c r="H50" s="7"/>
      <c r="I50" s="7"/>
      <c r="J50" s="7"/>
      <c r="K50" s="7"/>
      <c r="L50" s="9" t="s">
        <v>300</v>
      </c>
      <c r="M50" s="32">
        <v>29.4</v>
      </c>
      <c r="N50" s="53">
        <v>7.9</v>
      </c>
      <c r="O50" s="32">
        <v>32.200000000000003</v>
      </c>
      <c r="P50" s="53">
        <v>8</v>
      </c>
      <c r="Q50" s="32">
        <v>23.5</v>
      </c>
      <c r="R50" s="53">
        <v>6</v>
      </c>
      <c r="S50" s="47">
        <v>8.1</v>
      </c>
      <c r="T50" s="53">
        <v>4.0999999999999996</v>
      </c>
      <c r="U50" s="31">
        <v>9.3000000000000007</v>
      </c>
      <c r="V50" s="53">
        <v>3.2</v>
      </c>
      <c r="W50" s="31">
        <v>4.5</v>
      </c>
      <c r="X50" s="53">
        <v>1.5</v>
      </c>
      <c r="Y50" s="47">
        <v>1</v>
      </c>
      <c r="Z50" s="53">
        <v>0.8</v>
      </c>
      <c r="AA50" s="30" t="s">
        <v>337</v>
      </c>
      <c r="AB50" s="7"/>
      <c r="AC50" s="29">
        <v>109.6</v>
      </c>
      <c r="AD50" s="51">
        <v>12.5</v>
      </c>
    </row>
    <row r="51" spans="1:30" ht="16.5" customHeight="1" x14ac:dyDescent="0.25">
      <c r="A51" s="7"/>
      <c r="B51" s="7"/>
      <c r="C51" s="7"/>
      <c r="D51" s="7" t="s">
        <v>769</v>
      </c>
      <c r="E51" s="7"/>
      <c r="F51" s="7"/>
      <c r="G51" s="7"/>
      <c r="H51" s="7"/>
      <c r="I51" s="7"/>
      <c r="J51" s="7"/>
      <c r="K51" s="7"/>
      <c r="L51" s="9" t="s">
        <v>300</v>
      </c>
      <c r="M51" s="29">
        <v>156.9</v>
      </c>
      <c r="N51" s="51">
        <v>17</v>
      </c>
      <c r="O51" s="29">
        <v>139.9</v>
      </c>
      <c r="P51" s="51">
        <v>16</v>
      </c>
      <c r="Q51" s="29">
        <v>115.7</v>
      </c>
      <c r="R51" s="51">
        <v>14.5</v>
      </c>
      <c r="S51" s="32">
        <v>54.5</v>
      </c>
      <c r="T51" s="53">
        <v>7.6</v>
      </c>
      <c r="U51" s="32">
        <v>39.299999999999997</v>
      </c>
      <c r="V51" s="53">
        <v>6.2</v>
      </c>
      <c r="W51" s="32">
        <v>11.3</v>
      </c>
      <c r="X51" s="53">
        <v>2.6</v>
      </c>
      <c r="Y51" s="31">
        <v>6.1</v>
      </c>
      <c r="Z51" s="53">
        <v>1.5</v>
      </c>
      <c r="AA51" s="31">
        <v>2.2999999999999998</v>
      </c>
      <c r="AB51" s="53">
        <v>0.6</v>
      </c>
      <c r="AC51" s="29">
        <v>527.6</v>
      </c>
      <c r="AD51" s="51">
        <v>30.5</v>
      </c>
    </row>
    <row r="52" spans="1:30" ht="16.5" customHeight="1" x14ac:dyDescent="0.25">
      <c r="A52" s="7"/>
      <c r="B52" s="7"/>
      <c r="C52" s="7"/>
      <c r="D52" s="7" t="s">
        <v>453</v>
      </c>
      <c r="E52" s="7"/>
      <c r="F52" s="7"/>
      <c r="G52" s="7"/>
      <c r="H52" s="7"/>
      <c r="I52" s="7"/>
      <c r="J52" s="7"/>
      <c r="K52" s="7"/>
      <c r="L52" s="9" t="s">
        <v>300</v>
      </c>
      <c r="M52" s="29">
        <v>188.8</v>
      </c>
      <c r="N52" s="51">
        <v>18.7</v>
      </c>
      <c r="O52" s="29">
        <v>170.8</v>
      </c>
      <c r="P52" s="51">
        <v>17.8</v>
      </c>
      <c r="Q52" s="29">
        <v>142</v>
      </c>
      <c r="R52" s="51">
        <v>16.5</v>
      </c>
      <c r="S52" s="32">
        <v>63.1</v>
      </c>
      <c r="T52" s="53">
        <v>7.7</v>
      </c>
      <c r="U52" s="32">
        <v>48.8</v>
      </c>
      <c r="V52" s="53">
        <v>6.9</v>
      </c>
      <c r="W52" s="32">
        <v>15.9</v>
      </c>
      <c r="X52" s="53">
        <v>2.8</v>
      </c>
      <c r="Y52" s="31">
        <v>6.9</v>
      </c>
      <c r="Z52" s="53">
        <v>1.6</v>
      </c>
      <c r="AA52" s="31">
        <v>2.5</v>
      </c>
      <c r="AB52" s="53">
        <v>0.7</v>
      </c>
      <c r="AC52" s="29">
        <v>639.29999999999995</v>
      </c>
      <c r="AD52" s="51">
        <v>34.700000000000003</v>
      </c>
    </row>
    <row r="53" spans="1:30" ht="16.5" customHeight="1" x14ac:dyDescent="0.25">
      <c r="A53" s="7"/>
      <c r="B53" s="7"/>
      <c r="C53" s="7" t="s">
        <v>770</v>
      </c>
      <c r="D53" s="7"/>
      <c r="E53" s="7"/>
      <c r="F53" s="7"/>
      <c r="G53" s="7"/>
      <c r="H53" s="7"/>
      <c r="I53" s="7"/>
      <c r="J53" s="7"/>
      <c r="K53" s="7"/>
      <c r="L53" s="9"/>
      <c r="M53" s="10"/>
      <c r="N53" s="7"/>
      <c r="O53" s="10"/>
      <c r="P53" s="7"/>
      <c r="Q53" s="10"/>
      <c r="R53" s="7"/>
      <c r="S53" s="10"/>
      <c r="T53" s="7"/>
      <c r="U53" s="10"/>
      <c r="V53" s="7"/>
      <c r="W53" s="10"/>
      <c r="X53" s="7"/>
      <c r="Y53" s="10"/>
      <c r="Z53" s="7"/>
      <c r="AA53" s="10"/>
      <c r="AB53" s="7"/>
      <c r="AC53" s="10"/>
      <c r="AD53" s="7"/>
    </row>
    <row r="54" spans="1:30" ht="29.4" customHeight="1" x14ac:dyDescent="0.25">
      <c r="A54" s="7"/>
      <c r="B54" s="7"/>
      <c r="C54" s="7"/>
      <c r="D54" s="74" t="s">
        <v>779</v>
      </c>
      <c r="E54" s="74"/>
      <c r="F54" s="74"/>
      <c r="G54" s="74"/>
      <c r="H54" s="74"/>
      <c r="I54" s="74"/>
      <c r="J54" s="74"/>
      <c r="K54" s="74"/>
      <c r="L54" s="9" t="s">
        <v>300</v>
      </c>
      <c r="M54" s="32">
        <v>51.7</v>
      </c>
      <c r="N54" s="51">
        <v>11.2</v>
      </c>
      <c r="O54" s="32">
        <v>41.7</v>
      </c>
      <c r="P54" s="53">
        <v>9.1999999999999993</v>
      </c>
      <c r="Q54" s="32">
        <v>35.799999999999997</v>
      </c>
      <c r="R54" s="53">
        <v>9.1</v>
      </c>
      <c r="S54" s="32">
        <v>10.7</v>
      </c>
      <c r="T54" s="53">
        <v>4.0999999999999996</v>
      </c>
      <c r="U54" s="32">
        <v>12.8</v>
      </c>
      <c r="V54" s="53">
        <v>2.6</v>
      </c>
      <c r="W54" s="31">
        <v>3.5</v>
      </c>
      <c r="X54" s="53">
        <v>1.3</v>
      </c>
      <c r="Y54" s="31">
        <v>3.8</v>
      </c>
      <c r="Z54" s="53">
        <v>1.3</v>
      </c>
      <c r="AA54" s="31">
        <v>1.2</v>
      </c>
      <c r="AB54" s="53">
        <v>0.4</v>
      </c>
      <c r="AC54" s="29">
        <v>162.6</v>
      </c>
      <c r="AD54" s="51">
        <v>17.600000000000001</v>
      </c>
    </row>
    <row r="55" spans="1:30" ht="16.5" customHeight="1" x14ac:dyDescent="0.25">
      <c r="A55" s="7"/>
      <c r="B55" s="7"/>
      <c r="C55" s="7"/>
      <c r="D55" s="7" t="s">
        <v>780</v>
      </c>
      <c r="E55" s="7"/>
      <c r="F55" s="7"/>
      <c r="G55" s="7"/>
      <c r="H55" s="7"/>
      <c r="I55" s="7"/>
      <c r="J55" s="7"/>
      <c r="K55" s="7"/>
      <c r="L55" s="9" t="s">
        <v>300</v>
      </c>
      <c r="M55" s="29">
        <v>296.89999999999998</v>
      </c>
      <c r="N55" s="51">
        <v>21.3</v>
      </c>
      <c r="O55" s="29">
        <v>270.10000000000002</v>
      </c>
      <c r="P55" s="51">
        <v>22.1</v>
      </c>
      <c r="Q55" s="29">
        <v>197.7</v>
      </c>
      <c r="R55" s="51">
        <v>17.399999999999999</v>
      </c>
      <c r="S55" s="29">
        <v>102.4</v>
      </c>
      <c r="T55" s="51">
        <v>12.9</v>
      </c>
      <c r="U55" s="32">
        <v>84.7</v>
      </c>
      <c r="V55" s="53">
        <v>7</v>
      </c>
      <c r="W55" s="32">
        <v>26.3</v>
      </c>
      <c r="X55" s="53">
        <v>3.4</v>
      </c>
      <c r="Y55" s="32">
        <v>17.7</v>
      </c>
      <c r="Z55" s="53">
        <v>2.7</v>
      </c>
      <c r="AA55" s="31">
        <v>4.9000000000000004</v>
      </c>
      <c r="AB55" s="53">
        <v>1.1000000000000001</v>
      </c>
      <c r="AC55" s="41">
        <v>1001.3</v>
      </c>
      <c r="AD55" s="51">
        <v>38.700000000000003</v>
      </c>
    </row>
    <row r="56" spans="1:30" ht="16.5" customHeight="1" x14ac:dyDescent="0.25">
      <c r="A56" s="7"/>
      <c r="B56" s="7"/>
      <c r="C56" s="7"/>
      <c r="D56" s="7" t="s">
        <v>781</v>
      </c>
      <c r="E56" s="7"/>
      <c r="F56" s="7"/>
      <c r="G56" s="7"/>
      <c r="H56" s="7"/>
      <c r="I56" s="7"/>
      <c r="J56" s="7"/>
      <c r="K56" s="7"/>
      <c r="L56" s="9" t="s">
        <v>300</v>
      </c>
      <c r="M56" s="29">
        <v>347.7</v>
      </c>
      <c r="N56" s="51">
        <v>25</v>
      </c>
      <c r="O56" s="29">
        <v>314.39999999999998</v>
      </c>
      <c r="P56" s="51">
        <v>26</v>
      </c>
      <c r="Q56" s="29">
        <v>237</v>
      </c>
      <c r="R56" s="51">
        <v>20</v>
      </c>
      <c r="S56" s="29">
        <v>111.9</v>
      </c>
      <c r="T56" s="51">
        <v>14.4</v>
      </c>
      <c r="U56" s="32">
        <v>97.5</v>
      </c>
      <c r="V56" s="53">
        <v>7.4</v>
      </c>
      <c r="W56" s="32">
        <v>30.1</v>
      </c>
      <c r="X56" s="53">
        <v>3.8</v>
      </c>
      <c r="Y56" s="32">
        <v>21.6</v>
      </c>
      <c r="Z56" s="53">
        <v>3.1</v>
      </c>
      <c r="AA56" s="31">
        <v>5.8</v>
      </c>
      <c r="AB56" s="53">
        <v>1.2</v>
      </c>
      <c r="AC56" s="41">
        <v>1163.5999999999999</v>
      </c>
      <c r="AD56" s="51">
        <v>45.3</v>
      </c>
    </row>
    <row r="57" spans="1:30" ht="16.5" customHeight="1" x14ac:dyDescent="0.25">
      <c r="A57" s="7"/>
      <c r="B57" s="7"/>
      <c r="C57" s="7"/>
      <c r="D57" s="7" t="s">
        <v>769</v>
      </c>
      <c r="E57" s="7"/>
      <c r="F57" s="7"/>
      <c r="G57" s="7"/>
      <c r="H57" s="7"/>
      <c r="I57" s="7"/>
      <c r="J57" s="7"/>
      <c r="K57" s="7"/>
      <c r="L57" s="9" t="s">
        <v>300</v>
      </c>
      <c r="M57" s="41">
        <v>3418.5</v>
      </c>
      <c r="N57" s="51">
        <v>49.6</v>
      </c>
      <c r="O57" s="41">
        <v>2695.9</v>
      </c>
      <c r="P57" s="51">
        <v>41.2</v>
      </c>
      <c r="Q57" s="41">
        <v>2234.5</v>
      </c>
      <c r="R57" s="51">
        <v>35.4</v>
      </c>
      <c r="S57" s="41">
        <v>1221.5999999999999</v>
      </c>
      <c r="T57" s="51">
        <v>25</v>
      </c>
      <c r="U57" s="29">
        <v>753.2</v>
      </c>
      <c r="V57" s="51">
        <v>15.1</v>
      </c>
      <c r="W57" s="29">
        <v>212.6</v>
      </c>
      <c r="X57" s="53">
        <v>9</v>
      </c>
      <c r="Y57" s="29">
        <v>198.3</v>
      </c>
      <c r="Z57" s="53">
        <v>4.5</v>
      </c>
      <c r="AA57" s="32">
        <v>88.6</v>
      </c>
      <c r="AB57" s="53">
        <v>2.2999999999999998</v>
      </c>
      <c r="AC57" s="42">
        <v>10824.4</v>
      </c>
      <c r="AD57" s="51">
        <v>69.5</v>
      </c>
    </row>
    <row r="58" spans="1:30" ht="16.5" customHeight="1" x14ac:dyDescent="0.25">
      <c r="A58" s="7"/>
      <c r="B58" s="7"/>
      <c r="C58" s="7"/>
      <c r="D58" s="7" t="s">
        <v>453</v>
      </c>
      <c r="E58" s="7"/>
      <c r="F58" s="7"/>
      <c r="G58" s="7"/>
      <c r="H58" s="7"/>
      <c r="I58" s="7"/>
      <c r="J58" s="7"/>
      <c r="K58" s="7"/>
      <c r="L58" s="9" t="s">
        <v>300</v>
      </c>
      <c r="M58" s="41">
        <v>3765.3</v>
      </c>
      <c r="N58" s="51">
        <v>47.4</v>
      </c>
      <c r="O58" s="41">
        <v>3010.8</v>
      </c>
      <c r="P58" s="51">
        <v>38.6</v>
      </c>
      <c r="Q58" s="41">
        <v>2469.1</v>
      </c>
      <c r="R58" s="51">
        <v>33.200000000000003</v>
      </c>
      <c r="S58" s="41">
        <v>1335</v>
      </c>
      <c r="T58" s="51">
        <v>23</v>
      </c>
      <c r="U58" s="29">
        <v>850.5</v>
      </c>
      <c r="V58" s="51">
        <v>14.1</v>
      </c>
      <c r="W58" s="29">
        <v>241.8</v>
      </c>
      <c r="X58" s="53">
        <v>8.8000000000000007</v>
      </c>
      <c r="Y58" s="29">
        <v>219.8</v>
      </c>
      <c r="Z58" s="53">
        <v>3.9</v>
      </c>
      <c r="AA58" s="32">
        <v>94.6</v>
      </c>
      <c r="AB58" s="53">
        <v>2</v>
      </c>
      <c r="AC58" s="42">
        <v>11986.3</v>
      </c>
      <c r="AD58" s="51">
        <v>65.8</v>
      </c>
    </row>
    <row r="59" spans="1:30" ht="16.5" customHeight="1" x14ac:dyDescent="0.25">
      <c r="A59" s="7"/>
      <c r="B59" s="7" t="s">
        <v>771</v>
      </c>
      <c r="C59" s="7"/>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c r="C60" s="7" t="s">
        <v>789</v>
      </c>
      <c r="D60" s="7"/>
      <c r="E60" s="7"/>
      <c r="F60" s="7"/>
      <c r="G60" s="7"/>
      <c r="H60" s="7"/>
      <c r="I60" s="7"/>
      <c r="J60" s="7"/>
      <c r="K60" s="7"/>
      <c r="L60" s="9"/>
      <c r="M60" s="10"/>
      <c r="N60" s="7"/>
      <c r="O60" s="10"/>
      <c r="P60" s="7"/>
      <c r="Q60" s="10"/>
      <c r="R60" s="7"/>
      <c r="S60" s="10"/>
      <c r="T60" s="7"/>
      <c r="U60" s="10"/>
      <c r="V60" s="7"/>
      <c r="W60" s="10"/>
      <c r="X60" s="7"/>
      <c r="Y60" s="10"/>
      <c r="Z60" s="7"/>
      <c r="AA60" s="10"/>
      <c r="AB60" s="7"/>
      <c r="AC60" s="10"/>
      <c r="AD60" s="7"/>
    </row>
    <row r="61" spans="1:30" ht="29.4" customHeight="1" x14ac:dyDescent="0.25">
      <c r="A61" s="7"/>
      <c r="B61" s="7"/>
      <c r="C61" s="7"/>
      <c r="D61" s="74" t="s">
        <v>779</v>
      </c>
      <c r="E61" s="74"/>
      <c r="F61" s="74"/>
      <c r="G61" s="74"/>
      <c r="H61" s="74"/>
      <c r="I61" s="74"/>
      <c r="J61" s="74"/>
      <c r="K61" s="74"/>
      <c r="L61" s="9" t="s">
        <v>216</v>
      </c>
      <c r="M61" s="46">
        <v>3</v>
      </c>
      <c r="N61" s="53">
        <v>4.7</v>
      </c>
      <c r="O61" s="44">
        <v>14.3</v>
      </c>
      <c r="P61" s="53">
        <v>8.8000000000000007</v>
      </c>
      <c r="Q61" s="44">
        <v>16.3</v>
      </c>
      <c r="R61" s="53">
        <v>8.3000000000000007</v>
      </c>
      <c r="S61" s="31" t="s">
        <v>110</v>
      </c>
      <c r="T61" s="7"/>
      <c r="U61" s="48">
        <v>10.4</v>
      </c>
      <c r="V61" s="51">
        <v>11.3</v>
      </c>
      <c r="W61" s="30" t="s">
        <v>337</v>
      </c>
      <c r="X61" s="7"/>
      <c r="Y61" s="44">
        <v>17.899999999999999</v>
      </c>
      <c r="Z61" s="51">
        <v>16.5</v>
      </c>
      <c r="AA61" s="31" t="s">
        <v>110</v>
      </c>
      <c r="AB61" s="53">
        <v>3.9</v>
      </c>
      <c r="AC61" s="32">
        <v>10.3</v>
      </c>
      <c r="AD61" s="53">
        <v>3.3</v>
      </c>
    </row>
    <row r="62" spans="1:30" ht="16.5" customHeight="1" x14ac:dyDescent="0.25">
      <c r="A62" s="7"/>
      <c r="B62" s="7"/>
      <c r="C62" s="7"/>
      <c r="D62" s="7" t="s">
        <v>780</v>
      </c>
      <c r="E62" s="7"/>
      <c r="F62" s="7"/>
      <c r="G62" s="7"/>
      <c r="H62" s="7"/>
      <c r="I62" s="7"/>
      <c r="J62" s="7"/>
      <c r="K62" s="7"/>
      <c r="L62" s="9" t="s">
        <v>216</v>
      </c>
      <c r="M62" s="31">
        <v>9</v>
      </c>
      <c r="N62" s="53">
        <v>2.5</v>
      </c>
      <c r="O62" s="31">
        <v>8.4</v>
      </c>
      <c r="P62" s="53">
        <v>2.5</v>
      </c>
      <c r="Q62" s="31">
        <v>9.4</v>
      </c>
      <c r="R62" s="53">
        <v>2.6</v>
      </c>
      <c r="S62" s="47">
        <v>7.3</v>
      </c>
      <c r="T62" s="53">
        <v>3.7</v>
      </c>
      <c r="U62" s="32">
        <v>10.7</v>
      </c>
      <c r="V62" s="53">
        <v>3.4</v>
      </c>
      <c r="W62" s="32">
        <v>16.100000000000001</v>
      </c>
      <c r="X62" s="53">
        <v>5.2</v>
      </c>
      <c r="Y62" s="30" t="s">
        <v>337</v>
      </c>
      <c r="Z62" s="7"/>
      <c r="AA62" s="47">
        <v>8.8000000000000007</v>
      </c>
      <c r="AB62" s="53">
        <v>7.2</v>
      </c>
      <c r="AC62" s="31">
        <v>9.1999999999999993</v>
      </c>
      <c r="AD62" s="53">
        <v>1.2</v>
      </c>
    </row>
    <row r="63" spans="1:30" ht="16.5" customHeight="1" x14ac:dyDescent="0.25">
      <c r="A63" s="7"/>
      <c r="B63" s="7"/>
      <c r="C63" s="7"/>
      <c r="D63" s="7" t="s">
        <v>781</v>
      </c>
      <c r="E63" s="7"/>
      <c r="F63" s="7"/>
      <c r="G63" s="7"/>
      <c r="H63" s="7"/>
      <c r="I63" s="7"/>
      <c r="J63" s="7"/>
      <c r="K63" s="7"/>
      <c r="L63" s="9" t="s">
        <v>216</v>
      </c>
      <c r="M63" s="31">
        <v>8.5</v>
      </c>
      <c r="N63" s="53">
        <v>2.2000000000000002</v>
      </c>
      <c r="O63" s="32">
        <v>10.199999999999999</v>
      </c>
      <c r="P63" s="53">
        <v>2.4</v>
      </c>
      <c r="Q63" s="31">
        <v>9.9</v>
      </c>
      <c r="R63" s="53">
        <v>2.4</v>
      </c>
      <c r="S63" s="31">
        <v>7.2</v>
      </c>
      <c r="T63" s="53">
        <v>3.5</v>
      </c>
      <c r="U63" s="31">
        <v>9.5</v>
      </c>
      <c r="V63" s="53">
        <v>3.2</v>
      </c>
      <c r="W63" s="32">
        <v>14.9</v>
      </c>
      <c r="X63" s="53">
        <v>4.5999999999999996</v>
      </c>
      <c r="Y63" s="47">
        <v>4.9000000000000004</v>
      </c>
      <c r="Z63" s="53">
        <v>3.4</v>
      </c>
      <c r="AA63" s="47">
        <v>7.4</v>
      </c>
      <c r="AB63" s="53">
        <v>6</v>
      </c>
      <c r="AC63" s="31">
        <v>9.4</v>
      </c>
      <c r="AD63" s="53">
        <v>1</v>
      </c>
    </row>
    <row r="64" spans="1:30" ht="16.5" customHeight="1" x14ac:dyDescent="0.25">
      <c r="A64" s="7"/>
      <c r="B64" s="7"/>
      <c r="C64" s="7"/>
      <c r="D64" s="7" t="s">
        <v>769</v>
      </c>
      <c r="E64" s="7"/>
      <c r="F64" s="7"/>
      <c r="G64" s="7"/>
      <c r="H64" s="7"/>
      <c r="I64" s="7"/>
      <c r="J64" s="7"/>
      <c r="K64" s="7"/>
      <c r="L64" s="9" t="s">
        <v>216</v>
      </c>
      <c r="M64" s="31">
        <v>4.5999999999999996</v>
      </c>
      <c r="N64" s="53">
        <v>0.5</v>
      </c>
      <c r="O64" s="31">
        <v>5.2</v>
      </c>
      <c r="P64" s="53">
        <v>0.6</v>
      </c>
      <c r="Q64" s="31">
        <v>5.2</v>
      </c>
      <c r="R64" s="53">
        <v>0.6</v>
      </c>
      <c r="S64" s="31">
        <v>4.5</v>
      </c>
      <c r="T64" s="53">
        <v>0.6</v>
      </c>
      <c r="U64" s="31">
        <v>5.2</v>
      </c>
      <c r="V64" s="53">
        <v>0.8</v>
      </c>
      <c r="W64" s="31">
        <v>5.3</v>
      </c>
      <c r="X64" s="53">
        <v>1.2</v>
      </c>
      <c r="Y64" s="31">
        <v>3.1</v>
      </c>
      <c r="Z64" s="53">
        <v>0.8</v>
      </c>
      <c r="AA64" s="31">
        <v>2.6</v>
      </c>
      <c r="AB64" s="53">
        <v>0.7</v>
      </c>
      <c r="AC64" s="31">
        <v>4.9000000000000004</v>
      </c>
      <c r="AD64" s="53">
        <v>0.3</v>
      </c>
    </row>
    <row r="65" spans="1:30" ht="16.5" customHeight="1" x14ac:dyDescent="0.25">
      <c r="A65" s="7"/>
      <c r="B65" s="7"/>
      <c r="C65" s="7"/>
      <c r="D65" s="7" t="s">
        <v>453</v>
      </c>
      <c r="E65" s="7"/>
      <c r="F65" s="7"/>
      <c r="G65" s="7"/>
      <c r="H65" s="7"/>
      <c r="I65" s="7"/>
      <c r="J65" s="7"/>
      <c r="K65" s="7"/>
      <c r="L65" s="9" t="s">
        <v>216</v>
      </c>
      <c r="M65" s="31">
        <v>5</v>
      </c>
      <c r="N65" s="53">
        <v>0.5</v>
      </c>
      <c r="O65" s="31">
        <v>5.7</v>
      </c>
      <c r="P65" s="53">
        <v>0.6</v>
      </c>
      <c r="Q65" s="31">
        <v>5.7</v>
      </c>
      <c r="R65" s="53">
        <v>0.7</v>
      </c>
      <c r="S65" s="31">
        <v>4.7</v>
      </c>
      <c r="T65" s="53">
        <v>0.6</v>
      </c>
      <c r="U65" s="31">
        <v>5.7</v>
      </c>
      <c r="V65" s="53">
        <v>0.8</v>
      </c>
      <c r="W65" s="31">
        <v>6.6</v>
      </c>
      <c r="X65" s="53">
        <v>1.1000000000000001</v>
      </c>
      <c r="Y65" s="31">
        <v>3.1</v>
      </c>
      <c r="Z65" s="53">
        <v>0.7</v>
      </c>
      <c r="AA65" s="31">
        <v>2.7</v>
      </c>
      <c r="AB65" s="53">
        <v>0.7</v>
      </c>
      <c r="AC65" s="31">
        <v>5.3</v>
      </c>
      <c r="AD65" s="53">
        <v>0.3</v>
      </c>
    </row>
    <row r="66" spans="1:30" ht="16.5" customHeight="1" x14ac:dyDescent="0.25">
      <c r="A66" s="7" t="s">
        <v>455</v>
      </c>
      <c r="B66" s="7"/>
      <c r="C66" s="7"/>
      <c r="D66" s="7"/>
      <c r="E66" s="7"/>
      <c r="F66" s="7"/>
      <c r="G66" s="7"/>
      <c r="H66" s="7"/>
      <c r="I66" s="7"/>
      <c r="J66" s="7"/>
      <c r="K66" s="7"/>
      <c r="L66" s="9"/>
      <c r="M66" s="10"/>
      <c r="N66" s="7"/>
      <c r="O66" s="10"/>
      <c r="P66" s="7"/>
      <c r="Q66" s="10"/>
      <c r="R66" s="7"/>
      <c r="S66" s="10"/>
      <c r="T66" s="7"/>
      <c r="U66" s="10"/>
      <c r="V66" s="7"/>
      <c r="W66" s="10"/>
      <c r="X66" s="7"/>
      <c r="Y66" s="10"/>
      <c r="Z66" s="7"/>
      <c r="AA66" s="10"/>
      <c r="AB66" s="7"/>
      <c r="AC66" s="10"/>
      <c r="AD66" s="7"/>
    </row>
    <row r="67" spans="1:30" ht="16.5" customHeight="1" x14ac:dyDescent="0.25">
      <c r="A67" s="7"/>
      <c r="B67" s="7" t="s">
        <v>764</v>
      </c>
      <c r="C67" s="7"/>
      <c r="D67" s="7"/>
      <c r="E67" s="7"/>
      <c r="F67" s="7"/>
      <c r="G67" s="7"/>
      <c r="H67" s="7"/>
      <c r="I67" s="7"/>
      <c r="J67" s="7"/>
      <c r="K67" s="7"/>
      <c r="L67" s="9"/>
      <c r="M67" s="10"/>
      <c r="N67" s="7"/>
      <c r="O67" s="10"/>
      <c r="P67" s="7"/>
      <c r="Q67" s="10"/>
      <c r="R67" s="7"/>
      <c r="S67" s="10"/>
      <c r="T67" s="7"/>
      <c r="U67" s="10"/>
      <c r="V67" s="7"/>
      <c r="W67" s="10"/>
      <c r="X67" s="7"/>
      <c r="Y67" s="10"/>
      <c r="Z67" s="7"/>
      <c r="AA67" s="10"/>
      <c r="AB67" s="7"/>
      <c r="AC67" s="10"/>
      <c r="AD67" s="7"/>
    </row>
    <row r="68" spans="1:30" ht="16.5" customHeight="1" x14ac:dyDescent="0.25">
      <c r="A68" s="7"/>
      <c r="B68" s="7"/>
      <c r="C68" s="7" t="s">
        <v>789</v>
      </c>
      <c r="D68" s="7"/>
      <c r="E68" s="7"/>
      <c r="F68" s="7"/>
      <c r="G68" s="7"/>
      <c r="H68" s="7"/>
      <c r="I68" s="7"/>
      <c r="J68" s="7"/>
      <c r="K68" s="7"/>
      <c r="L68" s="9"/>
      <c r="M68" s="10"/>
      <c r="N68" s="7"/>
      <c r="O68" s="10"/>
      <c r="P68" s="7"/>
      <c r="Q68" s="10"/>
      <c r="R68" s="7"/>
      <c r="S68" s="10"/>
      <c r="T68" s="7"/>
      <c r="U68" s="10"/>
      <c r="V68" s="7"/>
      <c r="W68" s="10"/>
      <c r="X68" s="7"/>
      <c r="Y68" s="10"/>
      <c r="Z68" s="7"/>
      <c r="AA68" s="10"/>
      <c r="AB68" s="7"/>
      <c r="AC68" s="10"/>
      <c r="AD68" s="7"/>
    </row>
    <row r="69" spans="1:30" ht="29.4" customHeight="1" x14ac:dyDescent="0.25">
      <c r="A69" s="7"/>
      <c r="B69" s="7"/>
      <c r="C69" s="7"/>
      <c r="D69" s="74" t="s">
        <v>779</v>
      </c>
      <c r="E69" s="74"/>
      <c r="F69" s="74"/>
      <c r="G69" s="74"/>
      <c r="H69" s="74"/>
      <c r="I69" s="74"/>
      <c r="J69" s="74"/>
      <c r="K69" s="74"/>
      <c r="L69" s="9" t="s">
        <v>300</v>
      </c>
      <c r="M69" s="47">
        <v>4.5999999999999996</v>
      </c>
      <c r="N69" s="53">
        <v>3</v>
      </c>
      <c r="O69" s="47">
        <v>4.7</v>
      </c>
      <c r="P69" s="53">
        <v>2.8</v>
      </c>
      <c r="Q69" s="47">
        <v>3.5</v>
      </c>
      <c r="R69" s="53">
        <v>2.2999999999999998</v>
      </c>
      <c r="S69" s="47">
        <v>1.9</v>
      </c>
      <c r="T69" s="53">
        <v>1.5</v>
      </c>
      <c r="U69" s="47">
        <v>1.3</v>
      </c>
      <c r="V69" s="53">
        <v>1.2</v>
      </c>
      <c r="W69" s="46">
        <v>0.4</v>
      </c>
      <c r="X69" s="53">
        <v>0.5</v>
      </c>
      <c r="Y69" s="30" t="s">
        <v>337</v>
      </c>
      <c r="Z69" s="7"/>
      <c r="AA69" s="30" t="s">
        <v>337</v>
      </c>
      <c r="AB69" s="7"/>
      <c r="AC69" s="32">
        <v>16.600000000000001</v>
      </c>
      <c r="AD69" s="53">
        <v>5.6</v>
      </c>
    </row>
    <row r="70" spans="1:30" ht="16.5" customHeight="1" x14ac:dyDescent="0.25">
      <c r="A70" s="7"/>
      <c r="B70" s="7"/>
      <c r="C70" s="7"/>
      <c r="D70" s="7" t="s">
        <v>780</v>
      </c>
      <c r="E70" s="7"/>
      <c r="F70" s="7"/>
      <c r="G70" s="7"/>
      <c r="H70" s="7"/>
      <c r="I70" s="7"/>
      <c r="J70" s="7"/>
      <c r="K70" s="7"/>
      <c r="L70" s="9" t="s">
        <v>300</v>
      </c>
      <c r="M70" s="32">
        <v>25.7</v>
      </c>
      <c r="N70" s="53">
        <v>8.1999999999999993</v>
      </c>
      <c r="O70" s="32">
        <v>15.9</v>
      </c>
      <c r="P70" s="53">
        <v>5.4</v>
      </c>
      <c r="Q70" s="32">
        <v>14.6</v>
      </c>
      <c r="R70" s="53">
        <v>5.2</v>
      </c>
      <c r="S70" s="31">
        <v>8.3000000000000007</v>
      </c>
      <c r="T70" s="53">
        <v>3.2</v>
      </c>
      <c r="U70" s="31">
        <v>6.9</v>
      </c>
      <c r="V70" s="53">
        <v>2.7</v>
      </c>
      <c r="W70" s="31">
        <v>2.7</v>
      </c>
      <c r="X70" s="53">
        <v>1.2</v>
      </c>
      <c r="Y70" s="30" t="s">
        <v>337</v>
      </c>
      <c r="Z70" s="7"/>
      <c r="AA70" s="30" t="s">
        <v>337</v>
      </c>
      <c r="AB70" s="7"/>
      <c r="AC70" s="32">
        <v>75.400000000000006</v>
      </c>
      <c r="AD70" s="51">
        <v>12.6</v>
      </c>
    </row>
    <row r="71" spans="1:30" ht="16.5" customHeight="1" x14ac:dyDescent="0.25">
      <c r="A71" s="7"/>
      <c r="B71" s="7"/>
      <c r="C71" s="7"/>
      <c r="D71" s="7" t="s">
        <v>781</v>
      </c>
      <c r="E71" s="7"/>
      <c r="F71" s="7"/>
      <c r="G71" s="7"/>
      <c r="H71" s="7"/>
      <c r="I71" s="7"/>
      <c r="J71" s="7"/>
      <c r="K71" s="7"/>
      <c r="L71" s="9" t="s">
        <v>300</v>
      </c>
      <c r="M71" s="32">
        <v>30.3</v>
      </c>
      <c r="N71" s="53">
        <v>8.6</v>
      </c>
      <c r="O71" s="32">
        <v>20.6</v>
      </c>
      <c r="P71" s="53">
        <v>5.9</v>
      </c>
      <c r="Q71" s="32">
        <v>18.100000000000001</v>
      </c>
      <c r="R71" s="53">
        <v>6</v>
      </c>
      <c r="S71" s="32">
        <v>10.199999999999999</v>
      </c>
      <c r="T71" s="53">
        <v>3.6</v>
      </c>
      <c r="U71" s="31">
        <v>8.1999999999999993</v>
      </c>
      <c r="V71" s="53">
        <v>3</v>
      </c>
      <c r="W71" s="31">
        <v>3.1</v>
      </c>
      <c r="X71" s="53">
        <v>1.3</v>
      </c>
      <c r="Y71" s="47">
        <v>1</v>
      </c>
      <c r="Z71" s="53">
        <v>0.7</v>
      </c>
      <c r="AA71" s="46">
        <v>0.6</v>
      </c>
      <c r="AB71" s="53">
        <v>0.6</v>
      </c>
      <c r="AC71" s="32">
        <v>92</v>
      </c>
      <c r="AD71" s="51">
        <v>13.7</v>
      </c>
    </row>
    <row r="72" spans="1:30" ht="16.5" customHeight="1" x14ac:dyDescent="0.25">
      <c r="A72" s="7"/>
      <c r="B72" s="7"/>
      <c r="C72" s="7"/>
      <c r="D72" s="7" t="s">
        <v>769</v>
      </c>
      <c r="E72" s="7"/>
      <c r="F72" s="7"/>
      <c r="G72" s="7"/>
      <c r="H72" s="7"/>
      <c r="I72" s="7"/>
      <c r="J72" s="7"/>
      <c r="K72" s="7"/>
      <c r="L72" s="9" t="s">
        <v>300</v>
      </c>
      <c r="M72" s="29">
        <v>183.7</v>
      </c>
      <c r="N72" s="51">
        <v>16.899999999999999</v>
      </c>
      <c r="O72" s="29">
        <v>140.80000000000001</v>
      </c>
      <c r="P72" s="51">
        <v>16.7</v>
      </c>
      <c r="Q72" s="29">
        <v>102.6</v>
      </c>
      <c r="R72" s="51">
        <v>13.5</v>
      </c>
      <c r="S72" s="32">
        <v>43.6</v>
      </c>
      <c r="T72" s="53">
        <v>8.6999999999999993</v>
      </c>
      <c r="U72" s="32">
        <v>38.700000000000003</v>
      </c>
      <c r="V72" s="53">
        <v>5.0999999999999996</v>
      </c>
      <c r="W72" s="31">
        <v>9.8000000000000007</v>
      </c>
      <c r="X72" s="53">
        <v>2.1</v>
      </c>
      <c r="Y72" s="31">
        <v>6.7</v>
      </c>
      <c r="Z72" s="53">
        <v>1.8</v>
      </c>
      <c r="AA72" s="31">
        <v>2.9</v>
      </c>
      <c r="AB72" s="53">
        <v>1.2</v>
      </c>
      <c r="AC72" s="29">
        <v>528.70000000000005</v>
      </c>
      <c r="AD72" s="51">
        <v>27.4</v>
      </c>
    </row>
    <row r="73" spans="1:30" ht="16.5" customHeight="1" x14ac:dyDescent="0.25">
      <c r="A73" s="7"/>
      <c r="B73" s="7"/>
      <c r="C73" s="7"/>
      <c r="D73" s="7" t="s">
        <v>453</v>
      </c>
      <c r="E73" s="7"/>
      <c r="F73" s="7"/>
      <c r="G73" s="7"/>
      <c r="H73" s="7"/>
      <c r="I73" s="7"/>
      <c r="J73" s="7"/>
      <c r="K73" s="7"/>
      <c r="L73" s="9" t="s">
        <v>300</v>
      </c>
      <c r="M73" s="29">
        <v>214</v>
      </c>
      <c r="N73" s="51">
        <v>17.3</v>
      </c>
      <c r="O73" s="29">
        <v>161.4</v>
      </c>
      <c r="P73" s="51">
        <v>17.600000000000001</v>
      </c>
      <c r="Q73" s="29">
        <v>120.7</v>
      </c>
      <c r="R73" s="51">
        <v>15.2</v>
      </c>
      <c r="S73" s="32">
        <v>53.8</v>
      </c>
      <c r="T73" s="53">
        <v>9.4</v>
      </c>
      <c r="U73" s="32">
        <v>46.8</v>
      </c>
      <c r="V73" s="53">
        <v>5.7</v>
      </c>
      <c r="W73" s="32">
        <v>12.9</v>
      </c>
      <c r="X73" s="53">
        <v>2.7</v>
      </c>
      <c r="Y73" s="31">
        <v>7.7</v>
      </c>
      <c r="Z73" s="53">
        <v>1.9</v>
      </c>
      <c r="AA73" s="31">
        <v>3.5</v>
      </c>
      <c r="AB73" s="53">
        <v>1.3</v>
      </c>
      <c r="AC73" s="29">
        <v>620.79999999999995</v>
      </c>
      <c r="AD73" s="51">
        <v>29.1</v>
      </c>
    </row>
    <row r="74" spans="1:30" ht="16.5" customHeight="1" x14ac:dyDescent="0.25">
      <c r="A74" s="7"/>
      <c r="B74" s="7"/>
      <c r="C74" s="7" t="s">
        <v>770</v>
      </c>
      <c r="D74" s="7"/>
      <c r="E74" s="7"/>
      <c r="F74" s="7"/>
      <c r="G74" s="7"/>
      <c r="H74" s="7"/>
      <c r="I74" s="7"/>
      <c r="J74" s="7"/>
      <c r="K74" s="7"/>
      <c r="L74" s="9"/>
      <c r="M74" s="10"/>
      <c r="N74" s="7"/>
      <c r="O74" s="10"/>
      <c r="P74" s="7"/>
      <c r="Q74" s="10"/>
      <c r="R74" s="7"/>
      <c r="S74" s="10"/>
      <c r="T74" s="7"/>
      <c r="U74" s="10"/>
      <c r="V74" s="7"/>
      <c r="W74" s="10"/>
      <c r="X74" s="7"/>
      <c r="Y74" s="10"/>
      <c r="Z74" s="7"/>
      <c r="AA74" s="10"/>
      <c r="AB74" s="7"/>
      <c r="AC74" s="10"/>
      <c r="AD74" s="7"/>
    </row>
    <row r="75" spans="1:30" ht="29.4" customHeight="1" x14ac:dyDescent="0.25">
      <c r="A75" s="7"/>
      <c r="B75" s="7"/>
      <c r="C75" s="7"/>
      <c r="D75" s="74" t="s">
        <v>779</v>
      </c>
      <c r="E75" s="74"/>
      <c r="F75" s="74"/>
      <c r="G75" s="74"/>
      <c r="H75" s="74"/>
      <c r="I75" s="74"/>
      <c r="J75" s="74"/>
      <c r="K75" s="74"/>
      <c r="L75" s="9" t="s">
        <v>300</v>
      </c>
      <c r="M75" s="32">
        <v>48.3</v>
      </c>
      <c r="N75" s="51">
        <v>10.199999999999999</v>
      </c>
      <c r="O75" s="32">
        <v>42.5</v>
      </c>
      <c r="P75" s="53">
        <v>7.9</v>
      </c>
      <c r="Q75" s="32">
        <v>29.1</v>
      </c>
      <c r="R75" s="53">
        <v>7.6</v>
      </c>
      <c r="S75" s="32">
        <v>16.3</v>
      </c>
      <c r="T75" s="53">
        <v>3.7</v>
      </c>
      <c r="U75" s="32">
        <v>12.1</v>
      </c>
      <c r="V75" s="53">
        <v>3.2</v>
      </c>
      <c r="W75" s="31">
        <v>3.9</v>
      </c>
      <c r="X75" s="53">
        <v>1.4</v>
      </c>
      <c r="Y75" s="31">
        <v>3.1</v>
      </c>
      <c r="Z75" s="53">
        <v>1.3</v>
      </c>
      <c r="AA75" s="31">
        <v>2.1</v>
      </c>
      <c r="AB75" s="53">
        <v>1</v>
      </c>
      <c r="AC75" s="29">
        <v>157.4</v>
      </c>
      <c r="AD75" s="51">
        <v>17.600000000000001</v>
      </c>
    </row>
    <row r="76" spans="1:30" ht="16.5" customHeight="1" x14ac:dyDescent="0.25">
      <c r="A76" s="7"/>
      <c r="B76" s="7"/>
      <c r="C76" s="7"/>
      <c r="D76" s="7" t="s">
        <v>780</v>
      </c>
      <c r="E76" s="7"/>
      <c r="F76" s="7"/>
      <c r="G76" s="7"/>
      <c r="H76" s="7"/>
      <c r="I76" s="7"/>
      <c r="J76" s="7"/>
      <c r="K76" s="7"/>
      <c r="L76" s="9" t="s">
        <v>300</v>
      </c>
      <c r="M76" s="29">
        <v>325.3</v>
      </c>
      <c r="N76" s="51">
        <v>22.3</v>
      </c>
      <c r="O76" s="29">
        <v>231.8</v>
      </c>
      <c r="P76" s="51">
        <v>20.2</v>
      </c>
      <c r="Q76" s="29">
        <v>200.7</v>
      </c>
      <c r="R76" s="51">
        <v>17.399999999999999</v>
      </c>
      <c r="S76" s="29">
        <v>118.7</v>
      </c>
      <c r="T76" s="51">
        <v>14</v>
      </c>
      <c r="U76" s="32">
        <v>85.7</v>
      </c>
      <c r="V76" s="53">
        <v>9.9</v>
      </c>
      <c r="W76" s="32">
        <v>27.3</v>
      </c>
      <c r="X76" s="53">
        <v>3.6</v>
      </c>
      <c r="Y76" s="32">
        <v>20.9</v>
      </c>
      <c r="Z76" s="53">
        <v>3.7</v>
      </c>
      <c r="AA76" s="32">
        <v>10.5</v>
      </c>
      <c r="AB76" s="53">
        <v>2</v>
      </c>
      <c r="AC76" s="41">
        <v>1021.1</v>
      </c>
      <c r="AD76" s="51">
        <v>40.1</v>
      </c>
    </row>
    <row r="77" spans="1:30" ht="16.5" customHeight="1" x14ac:dyDescent="0.25">
      <c r="A77" s="7"/>
      <c r="B77" s="7"/>
      <c r="C77" s="7"/>
      <c r="D77" s="7" t="s">
        <v>781</v>
      </c>
      <c r="E77" s="7"/>
      <c r="F77" s="7"/>
      <c r="G77" s="7"/>
      <c r="H77" s="7"/>
      <c r="I77" s="7"/>
      <c r="J77" s="7"/>
      <c r="K77" s="7"/>
      <c r="L77" s="9" t="s">
        <v>300</v>
      </c>
      <c r="M77" s="29">
        <v>373.6</v>
      </c>
      <c r="N77" s="51">
        <v>25.8</v>
      </c>
      <c r="O77" s="29">
        <v>274.39999999999998</v>
      </c>
      <c r="P77" s="51">
        <v>21.8</v>
      </c>
      <c r="Q77" s="29">
        <v>229.8</v>
      </c>
      <c r="R77" s="51">
        <v>19.2</v>
      </c>
      <c r="S77" s="29">
        <v>135</v>
      </c>
      <c r="T77" s="51">
        <v>14.9</v>
      </c>
      <c r="U77" s="32">
        <v>97.8</v>
      </c>
      <c r="V77" s="51">
        <v>10.5</v>
      </c>
      <c r="W77" s="32">
        <v>31.2</v>
      </c>
      <c r="X77" s="53">
        <v>3.9</v>
      </c>
      <c r="Y77" s="32">
        <v>24</v>
      </c>
      <c r="Z77" s="53">
        <v>4.3</v>
      </c>
      <c r="AA77" s="32">
        <v>12.6</v>
      </c>
      <c r="AB77" s="53">
        <v>2.2999999999999998</v>
      </c>
      <c r="AC77" s="41">
        <v>1178.5</v>
      </c>
      <c r="AD77" s="51">
        <v>43.3</v>
      </c>
    </row>
    <row r="78" spans="1:30" ht="16.5" customHeight="1" x14ac:dyDescent="0.25">
      <c r="A78" s="7"/>
      <c r="B78" s="7"/>
      <c r="C78" s="7"/>
      <c r="D78" s="7" t="s">
        <v>769</v>
      </c>
      <c r="E78" s="7"/>
      <c r="F78" s="7"/>
      <c r="G78" s="7"/>
      <c r="H78" s="7"/>
      <c r="I78" s="7"/>
      <c r="J78" s="7"/>
      <c r="K78" s="7"/>
      <c r="L78" s="9" t="s">
        <v>300</v>
      </c>
      <c r="M78" s="41">
        <v>3331.6</v>
      </c>
      <c r="N78" s="51">
        <v>47</v>
      </c>
      <c r="O78" s="41">
        <v>2619.1</v>
      </c>
      <c r="P78" s="51">
        <v>46.8</v>
      </c>
      <c r="Q78" s="41">
        <v>2118.6999999999998</v>
      </c>
      <c r="R78" s="51">
        <v>26.3</v>
      </c>
      <c r="S78" s="41">
        <v>1082.2</v>
      </c>
      <c r="T78" s="51">
        <v>18.8</v>
      </c>
      <c r="U78" s="29">
        <v>745.2</v>
      </c>
      <c r="V78" s="51">
        <v>15.9</v>
      </c>
      <c r="W78" s="29">
        <v>212.9</v>
      </c>
      <c r="X78" s="53">
        <v>6.2</v>
      </c>
      <c r="Y78" s="29">
        <v>188.6</v>
      </c>
      <c r="Z78" s="53">
        <v>5.3</v>
      </c>
      <c r="AA78" s="32">
        <v>93.6</v>
      </c>
      <c r="AB78" s="53">
        <v>3.8</v>
      </c>
      <c r="AC78" s="42">
        <v>10392</v>
      </c>
      <c r="AD78" s="51">
        <v>80.5</v>
      </c>
    </row>
    <row r="79" spans="1:30" ht="16.5" customHeight="1" x14ac:dyDescent="0.25">
      <c r="A79" s="7"/>
      <c r="B79" s="7"/>
      <c r="C79" s="7"/>
      <c r="D79" s="7" t="s">
        <v>453</v>
      </c>
      <c r="E79" s="7"/>
      <c r="F79" s="7"/>
      <c r="G79" s="7"/>
      <c r="H79" s="7"/>
      <c r="I79" s="7"/>
      <c r="J79" s="7"/>
      <c r="K79" s="7"/>
      <c r="L79" s="9" t="s">
        <v>300</v>
      </c>
      <c r="M79" s="41">
        <v>3705.2</v>
      </c>
      <c r="N79" s="51">
        <v>44.3</v>
      </c>
      <c r="O79" s="41">
        <v>2893.5</v>
      </c>
      <c r="P79" s="51">
        <v>44.6</v>
      </c>
      <c r="Q79" s="41">
        <v>2348.5</v>
      </c>
      <c r="R79" s="51">
        <v>29.5</v>
      </c>
      <c r="S79" s="41">
        <v>1217.2</v>
      </c>
      <c r="T79" s="51">
        <v>17</v>
      </c>
      <c r="U79" s="29">
        <v>843</v>
      </c>
      <c r="V79" s="51">
        <v>14.6</v>
      </c>
      <c r="W79" s="29">
        <v>244.1</v>
      </c>
      <c r="X79" s="53">
        <v>6.1</v>
      </c>
      <c r="Y79" s="29">
        <v>212.6</v>
      </c>
      <c r="Z79" s="53">
        <v>4.4000000000000004</v>
      </c>
      <c r="AA79" s="29">
        <v>106.3</v>
      </c>
      <c r="AB79" s="53">
        <v>3.6</v>
      </c>
      <c r="AC79" s="42">
        <v>11570.4</v>
      </c>
      <c r="AD79" s="51">
        <v>80.3</v>
      </c>
    </row>
    <row r="80" spans="1:30" ht="16.5" customHeight="1" x14ac:dyDescent="0.25">
      <c r="A80" s="7"/>
      <c r="B80" s="7" t="s">
        <v>771</v>
      </c>
      <c r="C80" s="7"/>
      <c r="D80" s="7"/>
      <c r="E80" s="7"/>
      <c r="F80" s="7"/>
      <c r="G80" s="7"/>
      <c r="H80" s="7"/>
      <c r="I80" s="7"/>
      <c r="J80" s="7"/>
      <c r="K80" s="7"/>
      <c r="L80" s="9"/>
      <c r="M80" s="10"/>
      <c r="N80" s="7"/>
      <c r="O80" s="10"/>
      <c r="P80" s="7"/>
      <c r="Q80" s="10"/>
      <c r="R80" s="7"/>
      <c r="S80" s="10"/>
      <c r="T80" s="7"/>
      <c r="U80" s="10"/>
      <c r="V80" s="7"/>
      <c r="W80" s="10"/>
      <c r="X80" s="7"/>
      <c r="Y80" s="10"/>
      <c r="Z80" s="7"/>
      <c r="AA80" s="10"/>
      <c r="AB80" s="7"/>
      <c r="AC80" s="10"/>
      <c r="AD80" s="7"/>
    </row>
    <row r="81" spans="1:30" ht="16.5" customHeight="1" x14ac:dyDescent="0.25">
      <c r="A81" s="7"/>
      <c r="B81" s="7"/>
      <c r="C81" s="7" t="s">
        <v>789</v>
      </c>
      <c r="D81" s="7"/>
      <c r="E81" s="7"/>
      <c r="F81" s="7"/>
      <c r="G81" s="7"/>
      <c r="H81" s="7"/>
      <c r="I81" s="7"/>
      <c r="J81" s="7"/>
      <c r="K81" s="7"/>
      <c r="L81" s="9"/>
      <c r="M81" s="10"/>
      <c r="N81" s="7"/>
      <c r="O81" s="10"/>
      <c r="P81" s="7"/>
      <c r="Q81" s="10"/>
      <c r="R81" s="7"/>
      <c r="S81" s="10"/>
      <c r="T81" s="7"/>
      <c r="U81" s="10"/>
      <c r="V81" s="7"/>
      <c r="W81" s="10"/>
      <c r="X81" s="7"/>
      <c r="Y81" s="10"/>
      <c r="Z81" s="7"/>
      <c r="AA81" s="10"/>
      <c r="AB81" s="7"/>
      <c r="AC81" s="10"/>
      <c r="AD81" s="7"/>
    </row>
    <row r="82" spans="1:30" ht="29.4" customHeight="1" x14ac:dyDescent="0.25">
      <c r="A82" s="7"/>
      <c r="B82" s="7"/>
      <c r="C82" s="7"/>
      <c r="D82" s="74" t="s">
        <v>779</v>
      </c>
      <c r="E82" s="74"/>
      <c r="F82" s="74"/>
      <c r="G82" s="74"/>
      <c r="H82" s="74"/>
      <c r="I82" s="74"/>
      <c r="J82" s="74"/>
      <c r="K82" s="74"/>
      <c r="L82" s="9" t="s">
        <v>216</v>
      </c>
      <c r="M82" s="47">
        <v>9.6</v>
      </c>
      <c r="N82" s="53">
        <v>5.8</v>
      </c>
      <c r="O82" s="44">
        <v>11</v>
      </c>
      <c r="P82" s="53">
        <v>6.4</v>
      </c>
      <c r="Q82" s="44">
        <v>12.1</v>
      </c>
      <c r="R82" s="53">
        <v>7.4</v>
      </c>
      <c r="S82" s="44">
        <v>11.9</v>
      </c>
      <c r="T82" s="53">
        <v>8.6</v>
      </c>
      <c r="U82" s="44">
        <v>10.7</v>
      </c>
      <c r="V82" s="53">
        <v>9.3000000000000007</v>
      </c>
      <c r="W82" s="48">
        <v>10.3</v>
      </c>
      <c r="X82" s="51">
        <v>11.3</v>
      </c>
      <c r="Y82" s="30" t="s">
        <v>337</v>
      </c>
      <c r="Z82" s="7"/>
      <c r="AA82" s="30" t="s">
        <v>337</v>
      </c>
      <c r="AB82" s="7"/>
      <c r="AC82" s="32">
        <v>10.6</v>
      </c>
      <c r="AD82" s="53">
        <v>3.3</v>
      </c>
    </row>
    <row r="83" spans="1:30" ht="16.5" customHeight="1" x14ac:dyDescent="0.25">
      <c r="A83" s="7"/>
      <c r="B83" s="7"/>
      <c r="C83" s="7"/>
      <c r="D83" s="7" t="s">
        <v>780</v>
      </c>
      <c r="E83" s="7"/>
      <c r="F83" s="7"/>
      <c r="G83" s="7"/>
      <c r="H83" s="7"/>
      <c r="I83" s="7"/>
      <c r="J83" s="7"/>
      <c r="K83" s="7"/>
      <c r="L83" s="9" t="s">
        <v>216</v>
      </c>
      <c r="M83" s="31">
        <v>7.9</v>
      </c>
      <c r="N83" s="53">
        <v>2.5</v>
      </c>
      <c r="O83" s="31">
        <v>6.9</v>
      </c>
      <c r="P83" s="53">
        <v>2.2999999999999998</v>
      </c>
      <c r="Q83" s="31">
        <v>7.3</v>
      </c>
      <c r="R83" s="53">
        <v>2.5</v>
      </c>
      <c r="S83" s="31">
        <v>6.9</v>
      </c>
      <c r="T83" s="53">
        <v>2.6</v>
      </c>
      <c r="U83" s="31">
        <v>8</v>
      </c>
      <c r="V83" s="53">
        <v>3.1</v>
      </c>
      <c r="W83" s="31">
        <v>9.8000000000000007</v>
      </c>
      <c r="X83" s="53">
        <v>4.2</v>
      </c>
      <c r="Y83" s="30" t="s">
        <v>337</v>
      </c>
      <c r="Z83" s="7"/>
      <c r="AA83" s="30" t="s">
        <v>337</v>
      </c>
      <c r="AB83" s="7"/>
      <c r="AC83" s="31">
        <v>7.4</v>
      </c>
      <c r="AD83" s="53">
        <v>1.2</v>
      </c>
    </row>
    <row r="84" spans="1:30" ht="16.5" customHeight="1" x14ac:dyDescent="0.25">
      <c r="A84" s="7"/>
      <c r="B84" s="7"/>
      <c r="C84" s="7"/>
      <c r="D84" s="7" t="s">
        <v>781</v>
      </c>
      <c r="E84" s="7"/>
      <c r="F84" s="7"/>
      <c r="G84" s="7"/>
      <c r="H84" s="7"/>
      <c r="I84" s="7"/>
      <c r="J84" s="7"/>
      <c r="K84" s="7"/>
      <c r="L84" s="9" t="s">
        <v>216</v>
      </c>
      <c r="M84" s="31">
        <v>8.1</v>
      </c>
      <c r="N84" s="53">
        <v>2.2000000000000002</v>
      </c>
      <c r="O84" s="31">
        <v>7.5</v>
      </c>
      <c r="P84" s="53">
        <v>2.1</v>
      </c>
      <c r="Q84" s="31">
        <v>7.9</v>
      </c>
      <c r="R84" s="53">
        <v>2.5</v>
      </c>
      <c r="S84" s="31">
        <v>7.5</v>
      </c>
      <c r="T84" s="53">
        <v>2.5</v>
      </c>
      <c r="U84" s="31">
        <v>8.3000000000000007</v>
      </c>
      <c r="V84" s="53">
        <v>2.9</v>
      </c>
      <c r="W84" s="31">
        <v>9.9</v>
      </c>
      <c r="X84" s="53">
        <v>4</v>
      </c>
      <c r="Y84" s="47">
        <v>4.3</v>
      </c>
      <c r="Z84" s="53">
        <v>2.9</v>
      </c>
      <c r="AA84" s="47">
        <v>4.5999999999999996</v>
      </c>
      <c r="AB84" s="53">
        <v>4.4000000000000004</v>
      </c>
      <c r="AC84" s="31">
        <v>7.8</v>
      </c>
      <c r="AD84" s="53">
        <v>1.1000000000000001</v>
      </c>
    </row>
    <row r="85" spans="1:30" ht="16.5" customHeight="1" x14ac:dyDescent="0.25">
      <c r="A85" s="7"/>
      <c r="B85" s="7"/>
      <c r="C85" s="7"/>
      <c r="D85" s="7" t="s">
        <v>769</v>
      </c>
      <c r="E85" s="7"/>
      <c r="F85" s="7"/>
      <c r="G85" s="7"/>
      <c r="H85" s="7"/>
      <c r="I85" s="7"/>
      <c r="J85" s="7"/>
      <c r="K85" s="7"/>
      <c r="L85" s="9" t="s">
        <v>216</v>
      </c>
      <c r="M85" s="31">
        <v>5.5</v>
      </c>
      <c r="N85" s="53">
        <v>0.5</v>
      </c>
      <c r="O85" s="31">
        <v>5.4</v>
      </c>
      <c r="P85" s="53">
        <v>0.6</v>
      </c>
      <c r="Q85" s="31">
        <v>4.8</v>
      </c>
      <c r="R85" s="53">
        <v>0.6</v>
      </c>
      <c r="S85" s="31">
        <v>4</v>
      </c>
      <c r="T85" s="53">
        <v>0.8</v>
      </c>
      <c r="U85" s="31">
        <v>5.2</v>
      </c>
      <c r="V85" s="53">
        <v>0.7</v>
      </c>
      <c r="W85" s="31">
        <v>4.5999999999999996</v>
      </c>
      <c r="X85" s="53">
        <v>1</v>
      </c>
      <c r="Y85" s="31">
        <v>3.5</v>
      </c>
      <c r="Z85" s="53">
        <v>0.9</v>
      </c>
      <c r="AA85" s="31">
        <v>3.1</v>
      </c>
      <c r="AB85" s="53">
        <v>1.3</v>
      </c>
      <c r="AC85" s="31">
        <v>5.0999999999999996</v>
      </c>
      <c r="AD85" s="53">
        <v>0.3</v>
      </c>
    </row>
    <row r="86" spans="1:30" ht="16.5" customHeight="1" x14ac:dyDescent="0.25">
      <c r="A86" s="14"/>
      <c r="B86" s="14"/>
      <c r="C86" s="14"/>
      <c r="D86" s="14" t="s">
        <v>453</v>
      </c>
      <c r="E86" s="14"/>
      <c r="F86" s="14"/>
      <c r="G86" s="14"/>
      <c r="H86" s="14"/>
      <c r="I86" s="14"/>
      <c r="J86" s="14"/>
      <c r="K86" s="14"/>
      <c r="L86" s="15" t="s">
        <v>216</v>
      </c>
      <c r="M86" s="36">
        <v>5.8</v>
      </c>
      <c r="N86" s="54">
        <v>0.5</v>
      </c>
      <c r="O86" s="36">
        <v>5.6</v>
      </c>
      <c r="P86" s="54">
        <v>0.6</v>
      </c>
      <c r="Q86" s="36">
        <v>5.0999999999999996</v>
      </c>
      <c r="R86" s="54">
        <v>0.6</v>
      </c>
      <c r="S86" s="36">
        <v>4.4000000000000004</v>
      </c>
      <c r="T86" s="54">
        <v>0.8</v>
      </c>
      <c r="U86" s="36">
        <v>5.6</v>
      </c>
      <c r="V86" s="54">
        <v>0.7</v>
      </c>
      <c r="W86" s="36">
        <v>5.3</v>
      </c>
      <c r="X86" s="54">
        <v>1.1000000000000001</v>
      </c>
      <c r="Y86" s="36">
        <v>3.6</v>
      </c>
      <c r="Z86" s="54">
        <v>0.9</v>
      </c>
      <c r="AA86" s="36">
        <v>3.3</v>
      </c>
      <c r="AB86" s="54">
        <v>1.2</v>
      </c>
      <c r="AC86" s="36">
        <v>5.4</v>
      </c>
      <c r="AD86" s="54">
        <v>0.2</v>
      </c>
    </row>
    <row r="87" spans="1:30" ht="4.5" customHeight="1" x14ac:dyDescent="0.25">
      <c r="A87" s="27"/>
      <c r="B87" s="27"/>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ht="16.5" customHeight="1" x14ac:dyDescent="0.25">
      <c r="A88" s="27"/>
      <c r="B88" s="27"/>
      <c r="C88" s="67" t="s">
        <v>355</v>
      </c>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row>
    <row r="89" spans="1:30" ht="4.5" customHeight="1" x14ac:dyDescent="0.25">
      <c r="A89" s="27"/>
      <c r="B89" s="27"/>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6.5" customHeight="1" x14ac:dyDescent="0.25">
      <c r="A90" s="55"/>
      <c r="B90" s="55"/>
      <c r="C90" s="67" t="s">
        <v>456</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row>
    <row r="91" spans="1:30" ht="16.5" customHeight="1" x14ac:dyDescent="0.25">
      <c r="A91" s="55"/>
      <c r="B91" s="55"/>
      <c r="C91" s="67" t="s">
        <v>457</v>
      </c>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row>
    <row r="92" spans="1:30" ht="4.5" customHeight="1" x14ac:dyDescent="0.25">
      <c r="A92" s="27"/>
      <c r="B92" s="27"/>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0" ht="29.4" customHeight="1" x14ac:dyDescent="0.25">
      <c r="A93" s="27" t="s">
        <v>139</v>
      </c>
      <c r="B93" s="27"/>
      <c r="C93" s="67" t="s">
        <v>307</v>
      </c>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row>
    <row r="94" spans="1:30" ht="16.5" customHeight="1" x14ac:dyDescent="0.25">
      <c r="A94" s="27" t="s">
        <v>141</v>
      </c>
      <c r="B94" s="27"/>
      <c r="C94" s="67" t="s">
        <v>772</v>
      </c>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row>
    <row r="95" spans="1:30" ht="16.5" customHeight="1" x14ac:dyDescent="0.25">
      <c r="A95" s="27" t="s">
        <v>144</v>
      </c>
      <c r="B95" s="27"/>
      <c r="C95" s="67" t="s">
        <v>308</v>
      </c>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row>
    <row r="96" spans="1:30" ht="29.4" customHeight="1" x14ac:dyDescent="0.25">
      <c r="A96" s="27" t="s">
        <v>146</v>
      </c>
      <c r="B96" s="27"/>
      <c r="C96" s="67" t="s">
        <v>463</v>
      </c>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row>
    <row r="97" spans="1:30" ht="29.4" customHeight="1" x14ac:dyDescent="0.25">
      <c r="A97" s="27" t="s">
        <v>150</v>
      </c>
      <c r="B97" s="27"/>
      <c r="C97" s="67" t="s">
        <v>309</v>
      </c>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row>
    <row r="98" spans="1:30" ht="29.4" customHeight="1" x14ac:dyDescent="0.25">
      <c r="A98" s="27" t="s">
        <v>152</v>
      </c>
      <c r="B98" s="27"/>
      <c r="C98" s="67" t="s">
        <v>774</v>
      </c>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row>
    <row r="99" spans="1:30" ht="16.5" customHeight="1" x14ac:dyDescent="0.25">
      <c r="A99" s="27" t="s">
        <v>155</v>
      </c>
      <c r="B99" s="27"/>
      <c r="C99" s="67" t="s">
        <v>775</v>
      </c>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row>
    <row r="100" spans="1:30" ht="16.5" customHeight="1" x14ac:dyDescent="0.25">
      <c r="A100" s="27" t="s">
        <v>157</v>
      </c>
      <c r="B100" s="27"/>
      <c r="C100" s="67" t="s">
        <v>776</v>
      </c>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row>
    <row r="101" spans="1:30" ht="16.5" customHeight="1" x14ac:dyDescent="0.25">
      <c r="A101" s="27" t="s">
        <v>467</v>
      </c>
      <c r="B101" s="27"/>
      <c r="C101" s="67" t="s">
        <v>468</v>
      </c>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row>
    <row r="102" spans="1:30" ht="16.5" customHeight="1" x14ac:dyDescent="0.25">
      <c r="A102" s="27" t="s">
        <v>469</v>
      </c>
      <c r="B102" s="27"/>
      <c r="C102" s="67" t="s">
        <v>470</v>
      </c>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row>
    <row r="103" spans="1:30" ht="4.5" customHeight="1" x14ac:dyDescent="0.25"/>
    <row r="104" spans="1:30" ht="16.5" customHeight="1" x14ac:dyDescent="0.25">
      <c r="A104" s="28" t="s">
        <v>167</v>
      </c>
      <c r="B104" s="27"/>
      <c r="C104" s="27"/>
      <c r="D104" s="27"/>
      <c r="E104" s="67" t="s">
        <v>471</v>
      </c>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row>
  </sheetData>
  <mergeCells count="36">
    <mergeCell ref="Y2:Z2"/>
    <mergeCell ref="AA2:AB2"/>
    <mergeCell ref="AC2:AD2"/>
    <mergeCell ref="D6:K6"/>
    <mergeCell ref="M2:N2"/>
    <mergeCell ref="O2:P2"/>
    <mergeCell ref="Q2:R2"/>
    <mergeCell ref="S2:T2"/>
    <mergeCell ref="U2:V2"/>
    <mergeCell ref="D82:K82"/>
    <mergeCell ref="K1:AD1"/>
    <mergeCell ref="C88:AD88"/>
    <mergeCell ref="C90:AD90"/>
    <mergeCell ref="C91:AD91"/>
    <mergeCell ref="D48:K48"/>
    <mergeCell ref="D54:K54"/>
    <mergeCell ref="D61:K61"/>
    <mergeCell ref="D69:K69"/>
    <mergeCell ref="D75:K75"/>
    <mergeCell ref="D12:K12"/>
    <mergeCell ref="D19:K19"/>
    <mergeCell ref="D27:K27"/>
    <mergeCell ref="D33:K33"/>
    <mergeCell ref="D40:K40"/>
    <mergeCell ref="W2:X2"/>
    <mergeCell ref="C93:AD93"/>
    <mergeCell ref="C94:AD94"/>
    <mergeCell ref="C95:AD95"/>
    <mergeCell ref="C96:AD96"/>
    <mergeCell ref="C97:AD97"/>
    <mergeCell ref="E104:AD104"/>
    <mergeCell ref="C98:AD98"/>
    <mergeCell ref="C99:AD99"/>
    <mergeCell ref="C100:AD100"/>
    <mergeCell ref="C101:AD101"/>
    <mergeCell ref="C102:AD102"/>
  </mergeCells>
  <pageMargins left="0.7" right="0.7" top="0.75" bottom="0.75" header="0.3" footer="0.3"/>
  <pageSetup paperSize="9" fitToHeight="0" orientation="landscape" horizontalDpi="300" verticalDpi="300"/>
  <headerFooter scaleWithDoc="0" alignWithMargins="0">
    <oddHeader>&amp;C&amp;"Arial"&amp;8TABLE 15A.50</oddHeader>
    <oddFooter>&amp;L&amp;"Arial"&amp;8REPORT ON
GOVERNMENT
SERVICES 2022&amp;R&amp;"Arial"&amp;8SERVICES FOR PEOPLE
WITH DISABILITY
PAGE &amp;B&amp;P&amp;B</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AD76"/>
  <sheetViews>
    <sheetView showGridLines="0" workbookViewId="0"/>
  </sheetViews>
  <sheetFormatPr defaultRowHeight="13.2" x14ac:dyDescent="0.25"/>
  <cols>
    <col min="1" max="10" width="1.6640625" customWidth="1"/>
    <col min="11" max="11" width="13.33203125" customWidth="1"/>
    <col min="12" max="12" width="5.44140625" customWidth="1"/>
    <col min="13" max="13" width="6" customWidth="1"/>
    <col min="14" max="14" width="6.109375" customWidth="1"/>
    <col min="15" max="15" width="6" customWidth="1"/>
    <col min="16" max="16" width="6.109375" customWidth="1"/>
    <col min="17" max="17" width="6" customWidth="1"/>
    <col min="18" max="18" width="6.109375" customWidth="1"/>
    <col min="19" max="19" width="6" customWidth="1"/>
    <col min="20" max="20" width="6.109375" customWidth="1"/>
    <col min="21" max="21" width="6" customWidth="1"/>
    <col min="22" max="22" width="6.109375" customWidth="1"/>
    <col min="23" max="23" width="6" customWidth="1"/>
    <col min="24" max="24" width="6.109375" customWidth="1"/>
    <col min="25" max="25" width="6" customWidth="1"/>
    <col min="26" max="26" width="6.109375" customWidth="1"/>
    <col min="27" max="27" width="6" customWidth="1"/>
    <col min="28" max="28" width="6.109375" customWidth="1"/>
    <col min="29" max="29" width="7.5546875" customWidth="1"/>
    <col min="30" max="30" width="6.109375" customWidth="1"/>
  </cols>
  <sheetData>
    <row r="1" spans="1:30" ht="33.9" customHeight="1" x14ac:dyDescent="0.25">
      <c r="A1" s="8" t="s">
        <v>790</v>
      </c>
      <c r="B1" s="8"/>
      <c r="C1" s="8"/>
      <c r="D1" s="8"/>
      <c r="E1" s="8"/>
      <c r="F1" s="8"/>
      <c r="G1" s="8"/>
      <c r="H1" s="8"/>
      <c r="I1" s="8"/>
      <c r="J1" s="8"/>
      <c r="K1" s="72" t="s">
        <v>791</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360</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764</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334</v>
      </c>
      <c r="D5" s="7"/>
      <c r="E5" s="7"/>
      <c r="F5" s="7"/>
      <c r="G5" s="7"/>
      <c r="H5" s="7"/>
      <c r="I5" s="7"/>
      <c r="J5" s="7"/>
      <c r="K5" s="7"/>
      <c r="L5" s="9" t="s">
        <v>300</v>
      </c>
      <c r="M5" s="29">
        <v>213.9</v>
      </c>
      <c r="N5" s="51">
        <v>21.8</v>
      </c>
      <c r="O5" s="29">
        <v>202.2</v>
      </c>
      <c r="P5" s="51">
        <v>25.8</v>
      </c>
      <c r="Q5" s="29">
        <v>159.4</v>
      </c>
      <c r="R5" s="51">
        <v>21.9</v>
      </c>
      <c r="S5" s="32">
        <v>96.2</v>
      </c>
      <c r="T5" s="51">
        <v>10.4</v>
      </c>
      <c r="U5" s="32">
        <v>58.1</v>
      </c>
      <c r="V5" s="51">
        <v>15</v>
      </c>
      <c r="W5" s="30" t="s">
        <v>128</v>
      </c>
      <c r="X5" s="7"/>
      <c r="Y5" s="32">
        <v>29.9</v>
      </c>
      <c r="Z5" s="53">
        <v>4.9000000000000004</v>
      </c>
      <c r="AA5" s="30" t="s">
        <v>128</v>
      </c>
      <c r="AB5" s="7"/>
      <c r="AC5" s="29">
        <v>758.8</v>
      </c>
      <c r="AD5" s="51">
        <v>44.6</v>
      </c>
    </row>
    <row r="6" spans="1:30" ht="16.5" customHeight="1" x14ac:dyDescent="0.25">
      <c r="A6" s="7"/>
      <c r="B6" s="7"/>
      <c r="C6" s="7" t="s">
        <v>792</v>
      </c>
      <c r="D6" s="7"/>
      <c r="E6" s="7"/>
      <c r="F6" s="7"/>
      <c r="G6" s="7"/>
      <c r="H6" s="7"/>
      <c r="I6" s="7"/>
      <c r="J6" s="7"/>
      <c r="K6" s="7"/>
      <c r="L6" s="9" t="s">
        <v>300</v>
      </c>
      <c r="M6" s="32">
        <v>94.5</v>
      </c>
      <c r="N6" s="51">
        <v>18.3</v>
      </c>
      <c r="O6" s="32">
        <v>70.900000000000006</v>
      </c>
      <c r="P6" s="51">
        <v>15.4</v>
      </c>
      <c r="Q6" s="32">
        <v>94.2</v>
      </c>
      <c r="R6" s="51">
        <v>15</v>
      </c>
      <c r="S6" s="32">
        <v>19.100000000000001</v>
      </c>
      <c r="T6" s="53">
        <v>6.3</v>
      </c>
      <c r="U6" s="32">
        <v>24.5</v>
      </c>
      <c r="V6" s="51">
        <v>11.8</v>
      </c>
      <c r="W6" s="32">
        <v>27.8</v>
      </c>
      <c r="X6" s="53">
        <v>6.9</v>
      </c>
      <c r="Y6" s="30" t="s">
        <v>128</v>
      </c>
      <c r="Z6" s="7"/>
      <c r="AA6" s="47">
        <v>6.4</v>
      </c>
      <c r="AB6" s="53">
        <v>3.8</v>
      </c>
      <c r="AC6" s="29">
        <v>337.6</v>
      </c>
      <c r="AD6" s="51">
        <v>31.1</v>
      </c>
    </row>
    <row r="7" spans="1:30" ht="16.5" customHeight="1" x14ac:dyDescent="0.25">
      <c r="A7" s="7"/>
      <c r="B7" s="7"/>
      <c r="C7" s="7" t="s">
        <v>499</v>
      </c>
      <c r="D7" s="7"/>
      <c r="E7" s="7"/>
      <c r="F7" s="7"/>
      <c r="G7" s="7"/>
      <c r="H7" s="7"/>
      <c r="I7" s="7"/>
      <c r="J7" s="7"/>
      <c r="K7" s="7"/>
      <c r="L7" s="9" t="s">
        <v>300</v>
      </c>
      <c r="M7" s="29">
        <v>309.5</v>
      </c>
      <c r="N7" s="51">
        <v>27.3</v>
      </c>
      <c r="O7" s="29">
        <v>271.39999999999998</v>
      </c>
      <c r="P7" s="51">
        <v>27.1</v>
      </c>
      <c r="Q7" s="29">
        <v>251.2</v>
      </c>
      <c r="R7" s="51">
        <v>24.1</v>
      </c>
      <c r="S7" s="29">
        <v>115.8</v>
      </c>
      <c r="T7" s="51">
        <v>11.3</v>
      </c>
      <c r="U7" s="32">
        <v>84.9</v>
      </c>
      <c r="V7" s="51">
        <v>18.600000000000001</v>
      </c>
      <c r="W7" s="32">
        <v>27.8</v>
      </c>
      <c r="X7" s="53">
        <v>6.9</v>
      </c>
      <c r="Y7" s="32">
        <v>29.9</v>
      </c>
      <c r="Z7" s="53">
        <v>4.9000000000000004</v>
      </c>
      <c r="AA7" s="47">
        <v>6.4</v>
      </c>
      <c r="AB7" s="53">
        <v>3.8</v>
      </c>
      <c r="AC7" s="41">
        <v>1098.5999999999999</v>
      </c>
      <c r="AD7" s="51">
        <v>51.7</v>
      </c>
    </row>
    <row r="8" spans="1:30" ht="16.5" customHeight="1" x14ac:dyDescent="0.25">
      <c r="A8" s="7"/>
      <c r="B8" s="7" t="s">
        <v>782</v>
      </c>
      <c r="C8" s="7"/>
      <c r="D8" s="7"/>
      <c r="E8" s="7"/>
      <c r="F8" s="7"/>
      <c r="G8" s="7"/>
      <c r="H8" s="7"/>
      <c r="I8" s="7"/>
      <c r="J8" s="7"/>
      <c r="K8" s="7"/>
      <c r="L8" s="9"/>
      <c r="M8" s="10"/>
      <c r="N8" s="7"/>
      <c r="O8" s="10"/>
      <c r="P8" s="7"/>
      <c r="Q8" s="10"/>
      <c r="R8" s="7"/>
      <c r="S8" s="10"/>
      <c r="T8" s="7"/>
      <c r="U8" s="10"/>
      <c r="V8" s="7"/>
      <c r="W8" s="10"/>
      <c r="X8" s="7"/>
      <c r="Y8" s="10"/>
      <c r="Z8" s="7"/>
      <c r="AA8" s="10"/>
      <c r="AB8" s="7"/>
      <c r="AC8" s="10"/>
      <c r="AD8" s="7"/>
    </row>
    <row r="9" spans="1:30" ht="16.5" customHeight="1" x14ac:dyDescent="0.25">
      <c r="A9" s="7"/>
      <c r="B9" s="7"/>
      <c r="C9" s="7" t="s">
        <v>793</v>
      </c>
      <c r="D9" s="7"/>
      <c r="E9" s="7"/>
      <c r="F9" s="7"/>
      <c r="G9" s="7"/>
      <c r="H9" s="7"/>
      <c r="I9" s="7"/>
      <c r="J9" s="7"/>
      <c r="K9" s="7"/>
      <c r="L9" s="9"/>
      <c r="M9" s="10"/>
      <c r="N9" s="7"/>
      <c r="O9" s="10"/>
      <c r="P9" s="7"/>
      <c r="Q9" s="10"/>
      <c r="R9" s="7"/>
      <c r="S9" s="10"/>
      <c r="T9" s="7"/>
      <c r="U9" s="10"/>
      <c r="V9" s="7"/>
      <c r="W9" s="10"/>
      <c r="X9" s="7"/>
      <c r="Y9" s="10"/>
      <c r="Z9" s="7"/>
      <c r="AA9" s="10"/>
      <c r="AB9" s="7"/>
      <c r="AC9" s="10"/>
      <c r="AD9" s="7"/>
    </row>
    <row r="10" spans="1:30" ht="16.5" customHeight="1" x14ac:dyDescent="0.25">
      <c r="A10" s="7"/>
      <c r="B10" s="7"/>
      <c r="C10" s="7"/>
      <c r="D10" s="7" t="s">
        <v>334</v>
      </c>
      <c r="E10" s="7"/>
      <c r="F10" s="7"/>
      <c r="G10" s="7"/>
      <c r="H10" s="7"/>
      <c r="I10" s="7"/>
      <c r="J10" s="7"/>
      <c r="K10" s="7"/>
      <c r="L10" s="9" t="s">
        <v>300</v>
      </c>
      <c r="M10" s="29">
        <v>415.9</v>
      </c>
      <c r="N10" s="51">
        <v>33.4</v>
      </c>
      <c r="O10" s="29">
        <v>376.9</v>
      </c>
      <c r="P10" s="51">
        <v>37.700000000000003</v>
      </c>
      <c r="Q10" s="29">
        <v>275</v>
      </c>
      <c r="R10" s="51">
        <v>28.1</v>
      </c>
      <c r="S10" s="29">
        <v>156.1</v>
      </c>
      <c r="T10" s="51">
        <v>14.1</v>
      </c>
      <c r="U10" s="29">
        <v>104.3</v>
      </c>
      <c r="V10" s="51">
        <v>23.1</v>
      </c>
      <c r="W10" s="30" t="s">
        <v>128</v>
      </c>
      <c r="X10" s="7"/>
      <c r="Y10" s="32">
        <v>43.5</v>
      </c>
      <c r="Z10" s="53">
        <v>6.2</v>
      </c>
      <c r="AA10" s="30" t="s">
        <v>128</v>
      </c>
      <c r="AB10" s="7"/>
      <c r="AC10" s="41">
        <v>1369.8</v>
      </c>
      <c r="AD10" s="51">
        <v>67.099999999999994</v>
      </c>
    </row>
    <row r="11" spans="1:30" ht="16.5" customHeight="1" x14ac:dyDescent="0.25">
      <c r="A11" s="7"/>
      <c r="B11" s="7"/>
      <c r="C11" s="7"/>
      <c r="D11" s="7" t="s">
        <v>792</v>
      </c>
      <c r="E11" s="7"/>
      <c r="F11" s="7"/>
      <c r="G11" s="7"/>
      <c r="H11" s="7"/>
      <c r="I11" s="7"/>
      <c r="J11" s="7"/>
      <c r="K11" s="7"/>
      <c r="L11" s="9" t="s">
        <v>300</v>
      </c>
      <c r="M11" s="29">
        <v>191.8</v>
      </c>
      <c r="N11" s="51">
        <v>25.6</v>
      </c>
      <c r="O11" s="29">
        <v>147.30000000000001</v>
      </c>
      <c r="P11" s="51">
        <v>16.8</v>
      </c>
      <c r="Q11" s="29">
        <v>189.8</v>
      </c>
      <c r="R11" s="51">
        <v>26.4</v>
      </c>
      <c r="S11" s="32">
        <v>39.200000000000003</v>
      </c>
      <c r="T11" s="53">
        <v>8.6</v>
      </c>
      <c r="U11" s="32">
        <v>41</v>
      </c>
      <c r="V11" s="51">
        <v>12.5</v>
      </c>
      <c r="W11" s="32">
        <v>67.400000000000006</v>
      </c>
      <c r="X11" s="51">
        <v>13.5</v>
      </c>
      <c r="Y11" s="30" t="s">
        <v>128</v>
      </c>
      <c r="Z11" s="7"/>
      <c r="AA11" s="44">
        <v>11</v>
      </c>
      <c r="AB11" s="53">
        <v>5.7</v>
      </c>
      <c r="AC11" s="29">
        <v>684.6</v>
      </c>
      <c r="AD11" s="51">
        <v>45.6</v>
      </c>
    </row>
    <row r="12" spans="1:30" ht="16.5" customHeight="1" x14ac:dyDescent="0.25">
      <c r="A12" s="7"/>
      <c r="B12" s="7"/>
      <c r="C12" s="7"/>
      <c r="D12" s="7" t="s">
        <v>499</v>
      </c>
      <c r="E12" s="7"/>
      <c r="F12" s="7"/>
      <c r="G12" s="7"/>
      <c r="H12" s="7"/>
      <c r="I12" s="7"/>
      <c r="J12" s="7"/>
      <c r="K12" s="7"/>
      <c r="L12" s="9" t="s">
        <v>300</v>
      </c>
      <c r="M12" s="29">
        <v>606.70000000000005</v>
      </c>
      <c r="N12" s="51">
        <v>38.1</v>
      </c>
      <c r="O12" s="29">
        <v>523.1</v>
      </c>
      <c r="P12" s="51">
        <v>39</v>
      </c>
      <c r="Q12" s="29">
        <v>464.4</v>
      </c>
      <c r="R12" s="51">
        <v>36.4</v>
      </c>
      <c r="S12" s="29">
        <v>195.8</v>
      </c>
      <c r="T12" s="51">
        <v>14.6</v>
      </c>
      <c r="U12" s="29">
        <v>144.9</v>
      </c>
      <c r="V12" s="51">
        <v>27.5</v>
      </c>
      <c r="W12" s="32">
        <v>67.400000000000006</v>
      </c>
      <c r="X12" s="51">
        <v>13.5</v>
      </c>
      <c r="Y12" s="32">
        <v>43.5</v>
      </c>
      <c r="Z12" s="53">
        <v>6.2</v>
      </c>
      <c r="AA12" s="44">
        <v>11</v>
      </c>
      <c r="AB12" s="53">
        <v>5.7</v>
      </c>
      <c r="AC12" s="41">
        <v>2057.5</v>
      </c>
      <c r="AD12" s="51">
        <v>76.599999999999994</v>
      </c>
    </row>
    <row r="13" spans="1:30" ht="16.5" customHeight="1" x14ac:dyDescent="0.25">
      <c r="A13" s="7"/>
      <c r="B13" s="7" t="s">
        <v>771</v>
      </c>
      <c r="C13" s="7"/>
      <c r="D13" s="7"/>
      <c r="E13" s="7"/>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5">
      <c r="A14" s="7"/>
      <c r="B14" s="7"/>
      <c r="C14" s="7" t="s">
        <v>334</v>
      </c>
      <c r="D14" s="7"/>
      <c r="E14" s="7"/>
      <c r="F14" s="7"/>
      <c r="G14" s="7"/>
      <c r="H14" s="7"/>
      <c r="I14" s="7"/>
      <c r="J14" s="7"/>
      <c r="K14" s="7"/>
      <c r="L14" s="9" t="s">
        <v>216</v>
      </c>
      <c r="M14" s="32">
        <v>51.4</v>
      </c>
      <c r="N14" s="53">
        <v>3.2</v>
      </c>
      <c r="O14" s="32">
        <v>53.6</v>
      </c>
      <c r="P14" s="53">
        <v>4.2</v>
      </c>
      <c r="Q14" s="32">
        <v>58</v>
      </c>
      <c r="R14" s="53">
        <v>5.3</v>
      </c>
      <c r="S14" s="32">
        <v>61.6</v>
      </c>
      <c r="T14" s="53">
        <v>3.6</v>
      </c>
      <c r="U14" s="32">
        <v>55.7</v>
      </c>
      <c r="V14" s="53">
        <v>7.4</v>
      </c>
      <c r="W14" s="30" t="s">
        <v>128</v>
      </c>
      <c r="X14" s="7"/>
      <c r="Y14" s="32">
        <v>68.7</v>
      </c>
      <c r="Z14" s="53">
        <v>5.3</v>
      </c>
      <c r="AA14" s="30" t="s">
        <v>128</v>
      </c>
      <c r="AB14" s="7"/>
      <c r="AC14" s="32">
        <v>55.4</v>
      </c>
      <c r="AD14" s="53">
        <v>1.8</v>
      </c>
    </row>
    <row r="15" spans="1:30" ht="16.5" customHeight="1" x14ac:dyDescent="0.25">
      <c r="A15" s="7"/>
      <c r="B15" s="7"/>
      <c r="C15" s="7" t="s">
        <v>792</v>
      </c>
      <c r="D15" s="7"/>
      <c r="E15" s="7"/>
      <c r="F15" s="7"/>
      <c r="G15" s="7"/>
      <c r="H15" s="7"/>
      <c r="I15" s="7"/>
      <c r="J15" s="7"/>
      <c r="K15" s="7"/>
      <c r="L15" s="9" t="s">
        <v>216</v>
      </c>
      <c r="M15" s="32">
        <v>49.3</v>
      </c>
      <c r="N15" s="53">
        <v>7</v>
      </c>
      <c r="O15" s="32">
        <v>48.1</v>
      </c>
      <c r="P15" s="53">
        <v>9</v>
      </c>
      <c r="Q15" s="32">
        <v>49.6</v>
      </c>
      <c r="R15" s="53">
        <v>3.8</v>
      </c>
      <c r="S15" s="32">
        <v>48.7</v>
      </c>
      <c r="T15" s="51">
        <v>11.9</v>
      </c>
      <c r="U15" s="32">
        <v>59.8</v>
      </c>
      <c r="V15" s="51">
        <v>22.3</v>
      </c>
      <c r="W15" s="32">
        <v>41.2</v>
      </c>
      <c r="X15" s="53">
        <v>6</v>
      </c>
      <c r="Y15" s="30" t="s">
        <v>128</v>
      </c>
      <c r="Z15" s="7"/>
      <c r="AA15" s="32">
        <v>58.2</v>
      </c>
      <c r="AB15" s="51">
        <v>16.7</v>
      </c>
      <c r="AC15" s="32">
        <v>49.3</v>
      </c>
      <c r="AD15" s="53">
        <v>3.1</v>
      </c>
    </row>
    <row r="16" spans="1:30" ht="16.5" customHeight="1" x14ac:dyDescent="0.25">
      <c r="A16" s="7"/>
      <c r="B16" s="7"/>
      <c r="C16" s="7" t="s">
        <v>499</v>
      </c>
      <c r="D16" s="7"/>
      <c r="E16" s="7"/>
      <c r="F16" s="7"/>
      <c r="G16" s="7"/>
      <c r="H16" s="7"/>
      <c r="I16" s="7"/>
      <c r="J16" s="7"/>
      <c r="K16" s="7"/>
      <c r="L16" s="9" t="s">
        <v>216</v>
      </c>
      <c r="M16" s="32">
        <v>51</v>
      </c>
      <c r="N16" s="53">
        <v>3.2</v>
      </c>
      <c r="O16" s="32">
        <v>51.9</v>
      </c>
      <c r="P16" s="53">
        <v>3.5</v>
      </c>
      <c r="Q16" s="32">
        <v>54.1</v>
      </c>
      <c r="R16" s="53">
        <v>3</v>
      </c>
      <c r="S16" s="32">
        <v>59.1</v>
      </c>
      <c r="T16" s="53">
        <v>3.7</v>
      </c>
      <c r="U16" s="32">
        <v>58.6</v>
      </c>
      <c r="V16" s="53">
        <v>6.4</v>
      </c>
      <c r="W16" s="32">
        <v>41.2</v>
      </c>
      <c r="X16" s="53">
        <v>6</v>
      </c>
      <c r="Y16" s="32">
        <v>68.7</v>
      </c>
      <c r="Z16" s="53">
        <v>5.3</v>
      </c>
      <c r="AA16" s="32">
        <v>58.2</v>
      </c>
      <c r="AB16" s="51">
        <v>16.7</v>
      </c>
      <c r="AC16" s="32">
        <v>53.4</v>
      </c>
      <c r="AD16" s="53">
        <v>1.6</v>
      </c>
    </row>
    <row r="17" spans="1:30" ht="16.5" customHeight="1" x14ac:dyDescent="0.25">
      <c r="A17" s="7" t="s">
        <v>305</v>
      </c>
      <c r="B17" s="7"/>
      <c r="C17" s="7"/>
      <c r="D17" s="7"/>
      <c r="E17" s="7"/>
      <c r="F17" s="7"/>
      <c r="G17" s="7"/>
      <c r="H17" s="7"/>
      <c r="I17" s="7"/>
      <c r="J17" s="7"/>
      <c r="K17" s="7"/>
      <c r="L17" s="9"/>
      <c r="M17" s="10"/>
      <c r="N17" s="7"/>
      <c r="O17" s="10"/>
      <c r="P17" s="7"/>
      <c r="Q17" s="10"/>
      <c r="R17" s="7"/>
      <c r="S17" s="10"/>
      <c r="T17" s="7"/>
      <c r="U17" s="10"/>
      <c r="V17" s="7"/>
      <c r="W17" s="10"/>
      <c r="X17" s="7"/>
      <c r="Y17" s="10"/>
      <c r="Z17" s="7"/>
      <c r="AA17" s="10"/>
      <c r="AB17" s="7"/>
      <c r="AC17" s="10"/>
      <c r="AD17" s="7"/>
    </row>
    <row r="18" spans="1:30" ht="16.5" customHeight="1" x14ac:dyDescent="0.25">
      <c r="A18" s="7"/>
      <c r="B18" s="7" t="s">
        <v>764</v>
      </c>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c r="C19" s="7" t="s">
        <v>334</v>
      </c>
      <c r="D19" s="7"/>
      <c r="E19" s="7"/>
      <c r="F19" s="7"/>
      <c r="G19" s="7"/>
      <c r="H19" s="7"/>
      <c r="I19" s="7"/>
      <c r="J19" s="7"/>
      <c r="K19" s="7"/>
      <c r="L19" s="9" t="s">
        <v>300</v>
      </c>
      <c r="M19" s="29">
        <v>221.7</v>
      </c>
      <c r="N19" s="51">
        <v>23.2</v>
      </c>
      <c r="O19" s="29">
        <v>206.7</v>
      </c>
      <c r="P19" s="51">
        <v>22.6</v>
      </c>
      <c r="Q19" s="29">
        <v>151.5</v>
      </c>
      <c r="R19" s="51">
        <v>17.3</v>
      </c>
      <c r="S19" s="32">
        <v>76.599999999999994</v>
      </c>
      <c r="T19" s="51">
        <v>11.4</v>
      </c>
      <c r="U19" s="32">
        <v>71.8</v>
      </c>
      <c r="V19" s="51">
        <v>10</v>
      </c>
      <c r="W19" s="30" t="s">
        <v>128</v>
      </c>
      <c r="X19" s="7"/>
      <c r="Y19" s="32">
        <v>20.8</v>
      </c>
      <c r="Z19" s="53">
        <v>2.9</v>
      </c>
      <c r="AA19" s="30" t="s">
        <v>128</v>
      </c>
      <c r="AB19" s="7"/>
      <c r="AC19" s="29">
        <v>748.4</v>
      </c>
      <c r="AD19" s="51">
        <v>38.4</v>
      </c>
    </row>
    <row r="20" spans="1:30" ht="16.5" customHeight="1" x14ac:dyDescent="0.25">
      <c r="A20" s="7"/>
      <c r="B20" s="7"/>
      <c r="C20" s="7" t="s">
        <v>792</v>
      </c>
      <c r="D20" s="7"/>
      <c r="E20" s="7"/>
      <c r="F20" s="7"/>
      <c r="G20" s="7"/>
      <c r="H20" s="7"/>
      <c r="I20" s="7"/>
      <c r="J20" s="7"/>
      <c r="K20" s="7"/>
      <c r="L20" s="9" t="s">
        <v>300</v>
      </c>
      <c r="M20" s="29">
        <v>120</v>
      </c>
      <c r="N20" s="51">
        <v>17.8</v>
      </c>
      <c r="O20" s="32">
        <v>92.1</v>
      </c>
      <c r="P20" s="51">
        <v>16.899999999999999</v>
      </c>
      <c r="Q20" s="32">
        <v>87.7</v>
      </c>
      <c r="R20" s="51">
        <v>15.5</v>
      </c>
      <c r="S20" s="32">
        <v>24.4</v>
      </c>
      <c r="T20" s="53">
        <v>5.7</v>
      </c>
      <c r="U20" s="32">
        <v>28.7</v>
      </c>
      <c r="V20" s="53">
        <v>6.2</v>
      </c>
      <c r="W20" s="32">
        <v>36.700000000000003</v>
      </c>
      <c r="X20" s="53">
        <v>3.7</v>
      </c>
      <c r="Y20" s="31" t="s">
        <v>110</v>
      </c>
      <c r="Z20" s="7"/>
      <c r="AA20" s="31">
        <v>7.9</v>
      </c>
      <c r="AB20" s="53">
        <v>1.5</v>
      </c>
      <c r="AC20" s="29">
        <v>396.7</v>
      </c>
      <c r="AD20" s="51">
        <v>30.2</v>
      </c>
    </row>
    <row r="21" spans="1:30" ht="16.5" customHeight="1" x14ac:dyDescent="0.25">
      <c r="A21" s="7"/>
      <c r="B21" s="7"/>
      <c r="C21" s="7" t="s">
        <v>499</v>
      </c>
      <c r="D21" s="7"/>
      <c r="E21" s="7"/>
      <c r="F21" s="7"/>
      <c r="G21" s="7"/>
      <c r="H21" s="7"/>
      <c r="I21" s="7"/>
      <c r="J21" s="7"/>
      <c r="K21" s="7"/>
      <c r="L21" s="9" t="s">
        <v>300</v>
      </c>
      <c r="M21" s="29">
        <v>339.6</v>
      </c>
      <c r="N21" s="51">
        <v>30.2</v>
      </c>
      <c r="O21" s="29">
        <v>300.2</v>
      </c>
      <c r="P21" s="51">
        <v>29.1</v>
      </c>
      <c r="Q21" s="29">
        <v>240</v>
      </c>
      <c r="R21" s="51">
        <v>22.1</v>
      </c>
      <c r="S21" s="29">
        <v>101.6</v>
      </c>
      <c r="T21" s="51">
        <v>12.6</v>
      </c>
      <c r="U21" s="32">
        <v>99</v>
      </c>
      <c r="V21" s="51">
        <v>10.199999999999999</v>
      </c>
      <c r="W21" s="32">
        <v>36.700000000000003</v>
      </c>
      <c r="X21" s="53">
        <v>3.7</v>
      </c>
      <c r="Y21" s="32">
        <v>20.8</v>
      </c>
      <c r="Z21" s="53">
        <v>2.9</v>
      </c>
      <c r="AA21" s="31">
        <v>7.9</v>
      </c>
      <c r="AB21" s="53">
        <v>1.5</v>
      </c>
      <c r="AC21" s="41">
        <v>1147.2</v>
      </c>
      <c r="AD21" s="51">
        <v>48</v>
      </c>
    </row>
    <row r="22" spans="1:30" ht="16.5" customHeight="1" x14ac:dyDescent="0.25">
      <c r="A22" s="7"/>
      <c r="B22" s="7" t="s">
        <v>782</v>
      </c>
      <c r="C22" s="7"/>
      <c r="D22" s="7"/>
      <c r="E22" s="7"/>
      <c r="F22" s="7"/>
      <c r="G22" s="7"/>
      <c r="H22" s="7"/>
      <c r="I22" s="7"/>
      <c r="J22" s="7"/>
      <c r="K22" s="7"/>
      <c r="L22" s="9"/>
      <c r="M22" s="10"/>
      <c r="N22" s="7"/>
      <c r="O22" s="10"/>
      <c r="P22" s="7"/>
      <c r="Q22" s="10"/>
      <c r="R22" s="7"/>
      <c r="S22" s="10"/>
      <c r="T22" s="7"/>
      <c r="U22" s="10"/>
      <c r="V22" s="7"/>
      <c r="W22" s="10"/>
      <c r="X22" s="7"/>
      <c r="Y22" s="10"/>
      <c r="Z22" s="7"/>
      <c r="AA22" s="10"/>
      <c r="AB22" s="7"/>
      <c r="AC22" s="10"/>
      <c r="AD22" s="7"/>
    </row>
    <row r="23" spans="1:30" ht="16.5" customHeight="1" x14ac:dyDescent="0.25">
      <c r="A23" s="7"/>
      <c r="B23" s="7"/>
      <c r="C23" s="7" t="s">
        <v>793</v>
      </c>
      <c r="D23" s="7"/>
      <c r="E23" s="7"/>
      <c r="F23" s="7"/>
      <c r="G23" s="7"/>
      <c r="H23" s="7"/>
      <c r="I23" s="7"/>
      <c r="J23" s="7"/>
      <c r="K23" s="7"/>
      <c r="L23" s="9"/>
      <c r="M23" s="10"/>
      <c r="N23" s="7"/>
      <c r="O23" s="10"/>
      <c r="P23" s="7"/>
      <c r="Q23" s="10"/>
      <c r="R23" s="7"/>
      <c r="S23" s="10"/>
      <c r="T23" s="7"/>
      <c r="U23" s="10"/>
      <c r="V23" s="7"/>
      <c r="W23" s="10"/>
      <c r="X23" s="7"/>
      <c r="Y23" s="10"/>
      <c r="Z23" s="7"/>
      <c r="AA23" s="10"/>
      <c r="AB23" s="7"/>
      <c r="AC23" s="10"/>
      <c r="AD23" s="7"/>
    </row>
    <row r="24" spans="1:30" ht="16.5" customHeight="1" x14ac:dyDescent="0.25">
      <c r="A24" s="7"/>
      <c r="B24" s="7"/>
      <c r="C24" s="7"/>
      <c r="D24" s="7" t="s">
        <v>334</v>
      </c>
      <c r="E24" s="7"/>
      <c r="F24" s="7"/>
      <c r="G24" s="7"/>
      <c r="H24" s="7"/>
      <c r="I24" s="7"/>
      <c r="J24" s="7"/>
      <c r="K24" s="7"/>
      <c r="L24" s="9" t="s">
        <v>300</v>
      </c>
      <c r="M24" s="29">
        <v>441.1</v>
      </c>
      <c r="N24" s="51">
        <v>34.700000000000003</v>
      </c>
      <c r="O24" s="29">
        <v>385.8</v>
      </c>
      <c r="P24" s="51">
        <v>34.4</v>
      </c>
      <c r="Q24" s="29">
        <v>258.10000000000002</v>
      </c>
      <c r="R24" s="51">
        <v>24.8</v>
      </c>
      <c r="S24" s="29">
        <v>131.80000000000001</v>
      </c>
      <c r="T24" s="51">
        <v>15.8</v>
      </c>
      <c r="U24" s="29">
        <v>136.1</v>
      </c>
      <c r="V24" s="51">
        <v>12.4</v>
      </c>
      <c r="W24" s="30" t="s">
        <v>128</v>
      </c>
      <c r="X24" s="7"/>
      <c r="Y24" s="32">
        <v>34.6</v>
      </c>
      <c r="Z24" s="53">
        <v>3.6</v>
      </c>
      <c r="AA24" s="30" t="s">
        <v>128</v>
      </c>
      <c r="AB24" s="7"/>
      <c r="AC24" s="41">
        <v>1387.5</v>
      </c>
      <c r="AD24" s="51">
        <v>52.4</v>
      </c>
    </row>
    <row r="25" spans="1:30" ht="16.5" customHeight="1" x14ac:dyDescent="0.25">
      <c r="A25" s="7"/>
      <c r="B25" s="7"/>
      <c r="C25" s="7"/>
      <c r="D25" s="7" t="s">
        <v>792</v>
      </c>
      <c r="E25" s="7"/>
      <c r="F25" s="7"/>
      <c r="G25" s="7"/>
      <c r="H25" s="7"/>
      <c r="I25" s="7"/>
      <c r="J25" s="7"/>
      <c r="K25" s="7"/>
      <c r="L25" s="9" t="s">
        <v>300</v>
      </c>
      <c r="M25" s="29">
        <v>221</v>
      </c>
      <c r="N25" s="51">
        <v>28.4</v>
      </c>
      <c r="O25" s="29">
        <v>177</v>
      </c>
      <c r="P25" s="51">
        <v>24.4</v>
      </c>
      <c r="Q25" s="29">
        <v>184.3</v>
      </c>
      <c r="R25" s="51">
        <v>25.3</v>
      </c>
      <c r="S25" s="32">
        <v>43.9</v>
      </c>
      <c r="T25" s="53">
        <v>8.4</v>
      </c>
      <c r="U25" s="32">
        <v>52.6</v>
      </c>
      <c r="V25" s="53">
        <v>9.3000000000000007</v>
      </c>
      <c r="W25" s="32">
        <v>67.599999999999994</v>
      </c>
      <c r="X25" s="53">
        <v>5.6</v>
      </c>
      <c r="Y25" s="31" t="s">
        <v>110</v>
      </c>
      <c r="Z25" s="7"/>
      <c r="AA25" s="32">
        <v>11.8</v>
      </c>
      <c r="AB25" s="53">
        <v>1.6</v>
      </c>
      <c r="AC25" s="29">
        <v>761.6</v>
      </c>
      <c r="AD25" s="51">
        <v>43.4</v>
      </c>
    </row>
    <row r="26" spans="1:30" ht="16.5" customHeight="1" x14ac:dyDescent="0.25">
      <c r="A26" s="7"/>
      <c r="B26" s="7"/>
      <c r="C26" s="7"/>
      <c r="D26" s="7" t="s">
        <v>499</v>
      </c>
      <c r="E26" s="7"/>
      <c r="F26" s="7"/>
      <c r="G26" s="7"/>
      <c r="H26" s="7"/>
      <c r="I26" s="7"/>
      <c r="J26" s="7"/>
      <c r="K26" s="7"/>
      <c r="L26" s="9" t="s">
        <v>300</v>
      </c>
      <c r="M26" s="29">
        <v>662.8</v>
      </c>
      <c r="N26" s="51">
        <v>46</v>
      </c>
      <c r="O26" s="29">
        <v>565</v>
      </c>
      <c r="P26" s="51">
        <v>37.200000000000003</v>
      </c>
      <c r="Q26" s="29">
        <v>442.8</v>
      </c>
      <c r="R26" s="51">
        <v>35</v>
      </c>
      <c r="S26" s="29">
        <v>175.9</v>
      </c>
      <c r="T26" s="51">
        <v>17.600000000000001</v>
      </c>
      <c r="U26" s="29">
        <v>188.2</v>
      </c>
      <c r="V26" s="51">
        <v>13.6</v>
      </c>
      <c r="W26" s="32">
        <v>67.599999999999994</v>
      </c>
      <c r="X26" s="53">
        <v>5.6</v>
      </c>
      <c r="Y26" s="32">
        <v>34.6</v>
      </c>
      <c r="Z26" s="53">
        <v>3.6</v>
      </c>
      <c r="AA26" s="32">
        <v>11.8</v>
      </c>
      <c r="AB26" s="53">
        <v>1.6</v>
      </c>
      <c r="AC26" s="41">
        <v>2148.9</v>
      </c>
      <c r="AD26" s="51">
        <v>65.5</v>
      </c>
    </row>
    <row r="27" spans="1:30" ht="16.5" customHeight="1" x14ac:dyDescent="0.25">
      <c r="A27" s="7"/>
      <c r="B27" s="7" t="s">
        <v>771</v>
      </c>
      <c r="C27" s="7"/>
      <c r="D27" s="7"/>
      <c r="E27" s="7"/>
      <c r="F27" s="7"/>
      <c r="G27" s="7"/>
      <c r="H27" s="7"/>
      <c r="I27" s="7"/>
      <c r="J27" s="7"/>
      <c r="K27" s="7"/>
      <c r="L27" s="9"/>
      <c r="M27" s="10"/>
      <c r="N27" s="7"/>
      <c r="O27" s="10"/>
      <c r="P27" s="7"/>
      <c r="Q27" s="10"/>
      <c r="R27" s="7"/>
      <c r="S27" s="10"/>
      <c r="T27" s="7"/>
      <c r="U27" s="10"/>
      <c r="V27" s="7"/>
      <c r="W27" s="10"/>
      <c r="X27" s="7"/>
      <c r="Y27" s="10"/>
      <c r="Z27" s="7"/>
      <c r="AA27" s="10"/>
      <c r="AB27" s="7"/>
      <c r="AC27" s="10"/>
      <c r="AD27" s="7"/>
    </row>
    <row r="28" spans="1:30" ht="16.5" customHeight="1" x14ac:dyDescent="0.25">
      <c r="A28" s="7"/>
      <c r="B28" s="7"/>
      <c r="C28" s="7" t="s">
        <v>334</v>
      </c>
      <c r="D28" s="7"/>
      <c r="E28" s="7"/>
      <c r="F28" s="7"/>
      <c r="G28" s="7"/>
      <c r="H28" s="7"/>
      <c r="I28" s="7"/>
      <c r="J28" s="7"/>
      <c r="K28" s="7"/>
      <c r="L28" s="9" t="s">
        <v>216</v>
      </c>
      <c r="M28" s="32">
        <v>50.3</v>
      </c>
      <c r="N28" s="53">
        <v>3.5</v>
      </c>
      <c r="O28" s="32">
        <v>53.6</v>
      </c>
      <c r="P28" s="53">
        <v>3.4</v>
      </c>
      <c r="Q28" s="32">
        <v>58.7</v>
      </c>
      <c r="R28" s="53">
        <v>3.6</v>
      </c>
      <c r="S28" s="32">
        <v>58.1</v>
      </c>
      <c r="T28" s="53">
        <v>5.0999999999999996</v>
      </c>
      <c r="U28" s="32">
        <v>52.7</v>
      </c>
      <c r="V28" s="53">
        <v>5.6</v>
      </c>
      <c r="W28" s="30" t="s">
        <v>128</v>
      </c>
      <c r="X28" s="7"/>
      <c r="Y28" s="32">
        <v>60.1</v>
      </c>
      <c r="Z28" s="53">
        <v>5.6</v>
      </c>
      <c r="AA28" s="30" t="s">
        <v>128</v>
      </c>
      <c r="AB28" s="7"/>
      <c r="AC28" s="32">
        <v>53.9</v>
      </c>
      <c r="AD28" s="53">
        <v>1.9</v>
      </c>
    </row>
    <row r="29" spans="1:30" ht="16.5" customHeight="1" x14ac:dyDescent="0.25">
      <c r="A29" s="7"/>
      <c r="B29" s="7"/>
      <c r="C29" s="7" t="s">
        <v>792</v>
      </c>
      <c r="D29" s="7"/>
      <c r="E29" s="7"/>
      <c r="F29" s="7"/>
      <c r="G29" s="7"/>
      <c r="H29" s="7"/>
      <c r="I29" s="7"/>
      <c r="J29" s="7"/>
      <c r="K29" s="7"/>
      <c r="L29" s="9" t="s">
        <v>216</v>
      </c>
      <c r="M29" s="32">
        <v>54.3</v>
      </c>
      <c r="N29" s="53">
        <v>4</v>
      </c>
      <c r="O29" s="32">
        <v>52</v>
      </c>
      <c r="P29" s="53">
        <v>6.3</v>
      </c>
      <c r="Q29" s="32">
        <v>47.6</v>
      </c>
      <c r="R29" s="53">
        <v>5.3</v>
      </c>
      <c r="S29" s="32">
        <v>55.7</v>
      </c>
      <c r="T29" s="53">
        <v>7.4</v>
      </c>
      <c r="U29" s="32">
        <v>54.6</v>
      </c>
      <c r="V29" s="53">
        <v>6.7</v>
      </c>
      <c r="W29" s="32">
        <v>54.3</v>
      </c>
      <c r="X29" s="53">
        <v>3.2</v>
      </c>
      <c r="Y29" s="31" t="s">
        <v>110</v>
      </c>
      <c r="Z29" s="7"/>
      <c r="AA29" s="32">
        <v>67.099999999999994</v>
      </c>
      <c r="AB29" s="53">
        <v>8.6999999999999993</v>
      </c>
      <c r="AC29" s="32">
        <v>52.1</v>
      </c>
      <c r="AD29" s="53">
        <v>2.6</v>
      </c>
    </row>
    <row r="30" spans="1:30" ht="16.5" customHeight="1" x14ac:dyDescent="0.25">
      <c r="A30" s="7"/>
      <c r="B30" s="7"/>
      <c r="C30" s="7" t="s">
        <v>499</v>
      </c>
      <c r="D30" s="7"/>
      <c r="E30" s="7"/>
      <c r="F30" s="7"/>
      <c r="G30" s="7"/>
      <c r="H30" s="7"/>
      <c r="I30" s="7"/>
      <c r="J30" s="7"/>
      <c r="K30" s="7"/>
      <c r="L30" s="9" t="s">
        <v>216</v>
      </c>
      <c r="M30" s="32">
        <v>51.2</v>
      </c>
      <c r="N30" s="53">
        <v>2.8</v>
      </c>
      <c r="O30" s="32">
        <v>53.1</v>
      </c>
      <c r="P30" s="53">
        <v>3.8</v>
      </c>
      <c r="Q30" s="32">
        <v>54.2</v>
      </c>
      <c r="R30" s="53">
        <v>2.6</v>
      </c>
      <c r="S30" s="32">
        <v>57.8</v>
      </c>
      <c r="T30" s="53">
        <v>4.3</v>
      </c>
      <c r="U30" s="32">
        <v>52.6</v>
      </c>
      <c r="V30" s="53">
        <v>3.9</v>
      </c>
      <c r="W30" s="32">
        <v>54.3</v>
      </c>
      <c r="X30" s="53">
        <v>3.2</v>
      </c>
      <c r="Y30" s="32">
        <v>60.1</v>
      </c>
      <c r="Z30" s="53">
        <v>5.6</v>
      </c>
      <c r="AA30" s="32">
        <v>67.099999999999994</v>
      </c>
      <c r="AB30" s="53">
        <v>8.6999999999999993</v>
      </c>
      <c r="AC30" s="32">
        <v>53.4</v>
      </c>
      <c r="AD30" s="53">
        <v>1.5</v>
      </c>
    </row>
    <row r="31" spans="1:30" ht="16.5" customHeight="1" x14ac:dyDescent="0.25">
      <c r="A31" s="7" t="s">
        <v>427</v>
      </c>
      <c r="B31" s="7"/>
      <c r="C31" s="7"/>
      <c r="D31" s="7"/>
      <c r="E31" s="7"/>
      <c r="F31" s="7"/>
      <c r="G31" s="7"/>
      <c r="H31" s="7"/>
      <c r="I31" s="7"/>
      <c r="J31" s="7"/>
      <c r="K31" s="7"/>
      <c r="L31" s="9"/>
      <c r="M31" s="10"/>
      <c r="N31" s="7"/>
      <c r="O31" s="10"/>
      <c r="P31" s="7"/>
      <c r="Q31" s="10"/>
      <c r="R31" s="7"/>
      <c r="S31" s="10"/>
      <c r="T31" s="7"/>
      <c r="U31" s="10"/>
      <c r="V31" s="7"/>
      <c r="W31" s="10"/>
      <c r="X31" s="7"/>
      <c r="Y31" s="10"/>
      <c r="Z31" s="7"/>
      <c r="AA31" s="10"/>
      <c r="AB31" s="7"/>
      <c r="AC31" s="10"/>
      <c r="AD31" s="7"/>
    </row>
    <row r="32" spans="1:30" ht="16.5" customHeight="1" x14ac:dyDescent="0.25">
      <c r="A32" s="7"/>
      <c r="B32" s="7" t="s">
        <v>764</v>
      </c>
      <c r="C32" s="7"/>
      <c r="D32" s="7"/>
      <c r="E32" s="7"/>
      <c r="F32" s="7"/>
      <c r="G32" s="7"/>
      <c r="H32" s="7"/>
      <c r="I32" s="7"/>
      <c r="J32" s="7"/>
      <c r="K32" s="7"/>
      <c r="L32" s="9"/>
      <c r="M32" s="10"/>
      <c r="N32" s="7"/>
      <c r="O32" s="10"/>
      <c r="P32" s="7"/>
      <c r="Q32" s="10"/>
      <c r="R32" s="7"/>
      <c r="S32" s="10"/>
      <c r="T32" s="7"/>
      <c r="U32" s="10"/>
      <c r="V32" s="7"/>
      <c r="W32" s="10"/>
      <c r="X32" s="7"/>
      <c r="Y32" s="10"/>
      <c r="Z32" s="7"/>
      <c r="AA32" s="10"/>
      <c r="AB32" s="7"/>
      <c r="AC32" s="10"/>
      <c r="AD32" s="7"/>
    </row>
    <row r="33" spans="1:30" ht="16.5" customHeight="1" x14ac:dyDescent="0.25">
      <c r="A33" s="7"/>
      <c r="B33" s="7"/>
      <c r="C33" s="7" t="s">
        <v>334</v>
      </c>
      <c r="D33" s="7"/>
      <c r="E33" s="7"/>
      <c r="F33" s="7"/>
      <c r="G33" s="7"/>
      <c r="H33" s="7"/>
      <c r="I33" s="7"/>
      <c r="J33" s="7"/>
      <c r="K33" s="7"/>
      <c r="L33" s="9" t="s">
        <v>300</v>
      </c>
      <c r="M33" s="29">
        <v>245.5</v>
      </c>
      <c r="N33" s="51">
        <v>20.2</v>
      </c>
      <c r="O33" s="29">
        <v>211.7</v>
      </c>
      <c r="P33" s="51">
        <v>21.8</v>
      </c>
      <c r="Q33" s="29">
        <v>146.9</v>
      </c>
      <c r="R33" s="51">
        <v>17.2</v>
      </c>
      <c r="S33" s="32">
        <v>80.2</v>
      </c>
      <c r="T33" s="51">
        <v>11.5</v>
      </c>
      <c r="U33" s="32">
        <v>68</v>
      </c>
      <c r="V33" s="53">
        <v>6.5</v>
      </c>
      <c r="W33" s="30" t="s">
        <v>128</v>
      </c>
      <c r="X33" s="7"/>
      <c r="Y33" s="32">
        <v>21.6</v>
      </c>
      <c r="Z33" s="53">
        <v>3.1</v>
      </c>
      <c r="AA33" s="30" t="s">
        <v>128</v>
      </c>
      <c r="AB33" s="7"/>
      <c r="AC33" s="29">
        <v>775.8</v>
      </c>
      <c r="AD33" s="51">
        <v>38.299999999999997</v>
      </c>
    </row>
    <row r="34" spans="1:30" ht="16.5" customHeight="1" x14ac:dyDescent="0.25">
      <c r="A34" s="7"/>
      <c r="B34" s="7"/>
      <c r="C34" s="7" t="s">
        <v>792</v>
      </c>
      <c r="D34" s="7"/>
      <c r="E34" s="7"/>
      <c r="F34" s="7"/>
      <c r="G34" s="7"/>
      <c r="H34" s="7"/>
      <c r="I34" s="7"/>
      <c r="J34" s="7"/>
      <c r="K34" s="7"/>
      <c r="L34" s="9" t="s">
        <v>300</v>
      </c>
      <c r="M34" s="29">
        <v>102.2</v>
      </c>
      <c r="N34" s="51">
        <v>18.399999999999999</v>
      </c>
      <c r="O34" s="32">
        <v>99.3</v>
      </c>
      <c r="P34" s="51">
        <v>15.7</v>
      </c>
      <c r="Q34" s="32">
        <v>88.2</v>
      </c>
      <c r="R34" s="51">
        <v>16.899999999999999</v>
      </c>
      <c r="S34" s="32">
        <v>31.4</v>
      </c>
      <c r="T34" s="53">
        <v>7.4</v>
      </c>
      <c r="U34" s="32">
        <v>30.2</v>
      </c>
      <c r="V34" s="53">
        <v>4.8</v>
      </c>
      <c r="W34" s="32">
        <v>30.1</v>
      </c>
      <c r="X34" s="53">
        <v>3.8</v>
      </c>
      <c r="Y34" s="30" t="s">
        <v>128</v>
      </c>
      <c r="Z34" s="7"/>
      <c r="AA34" s="31">
        <v>5.8</v>
      </c>
      <c r="AB34" s="53">
        <v>1.2</v>
      </c>
      <c r="AC34" s="29">
        <v>385.8</v>
      </c>
      <c r="AD34" s="51">
        <v>30</v>
      </c>
    </row>
    <row r="35" spans="1:30" ht="16.5" customHeight="1" x14ac:dyDescent="0.25">
      <c r="A35" s="7"/>
      <c r="B35" s="7"/>
      <c r="C35" s="7" t="s">
        <v>499</v>
      </c>
      <c r="D35" s="7"/>
      <c r="E35" s="7"/>
      <c r="F35" s="7"/>
      <c r="G35" s="7"/>
      <c r="H35" s="7"/>
      <c r="I35" s="7"/>
      <c r="J35" s="7"/>
      <c r="K35" s="7"/>
      <c r="L35" s="9" t="s">
        <v>300</v>
      </c>
      <c r="M35" s="29">
        <v>347.7</v>
      </c>
      <c r="N35" s="51">
        <v>25</v>
      </c>
      <c r="O35" s="29">
        <v>314.39999999999998</v>
      </c>
      <c r="P35" s="51">
        <v>26</v>
      </c>
      <c r="Q35" s="29">
        <v>237</v>
      </c>
      <c r="R35" s="51">
        <v>20</v>
      </c>
      <c r="S35" s="29">
        <v>111.9</v>
      </c>
      <c r="T35" s="51">
        <v>14.4</v>
      </c>
      <c r="U35" s="32">
        <v>97.5</v>
      </c>
      <c r="V35" s="53">
        <v>7.4</v>
      </c>
      <c r="W35" s="32">
        <v>30.1</v>
      </c>
      <c r="X35" s="53">
        <v>3.8</v>
      </c>
      <c r="Y35" s="32">
        <v>21.6</v>
      </c>
      <c r="Z35" s="53">
        <v>3.1</v>
      </c>
      <c r="AA35" s="31">
        <v>5.8</v>
      </c>
      <c r="AB35" s="53">
        <v>1.2</v>
      </c>
      <c r="AC35" s="41">
        <v>1163.5999999999999</v>
      </c>
      <c r="AD35" s="51">
        <v>45.3</v>
      </c>
    </row>
    <row r="36" spans="1:30" ht="16.5" customHeight="1" x14ac:dyDescent="0.25">
      <c r="A36" s="7"/>
      <c r="B36" s="7" t="s">
        <v>782</v>
      </c>
      <c r="C36" s="7"/>
      <c r="D36" s="7"/>
      <c r="E36" s="7"/>
      <c r="F36" s="7"/>
      <c r="G36" s="7"/>
      <c r="H36" s="7"/>
      <c r="I36" s="7"/>
      <c r="J36" s="7"/>
      <c r="K36" s="7"/>
      <c r="L36" s="9"/>
      <c r="M36" s="10"/>
      <c r="N36" s="7"/>
      <c r="O36" s="10"/>
      <c r="P36" s="7"/>
      <c r="Q36" s="10"/>
      <c r="R36" s="7"/>
      <c r="S36" s="10"/>
      <c r="T36" s="7"/>
      <c r="U36" s="10"/>
      <c r="V36" s="7"/>
      <c r="W36" s="10"/>
      <c r="X36" s="7"/>
      <c r="Y36" s="10"/>
      <c r="Z36" s="7"/>
      <c r="AA36" s="10"/>
      <c r="AB36" s="7"/>
      <c r="AC36" s="10"/>
      <c r="AD36" s="7"/>
    </row>
    <row r="37" spans="1:30" ht="16.5" customHeight="1" x14ac:dyDescent="0.25">
      <c r="A37" s="7"/>
      <c r="B37" s="7"/>
      <c r="C37" s="7" t="s">
        <v>793</v>
      </c>
      <c r="D37" s="7"/>
      <c r="E37" s="7"/>
      <c r="F37" s="7"/>
      <c r="G37" s="7"/>
      <c r="H37" s="7"/>
      <c r="I37" s="7"/>
      <c r="J37" s="7"/>
      <c r="K37" s="7"/>
      <c r="L37" s="9"/>
      <c r="M37" s="10"/>
      <c r="N37" s="7"/>
      <c r="O37" s="10"/>
      <c r="P37" s="7"/>
      <c r="Q37" s="10"/>
      <c r="R37" s="7"/>
      <c r="S37" s="10"/>
      <c r="T37" s="7"/>
      <c r="U37" s="10"/>
      <c r="V37" s="7"/>
      <c r="W37" s="10"/>
      <c r="X37" s="7"/>
      <c r="Y37" s="10"/>
      <c r="Z37" s="7"/>
      <c r="AA37" s="10"/>
      <c r="AB37" s="7"/>
      <c r="AC37" s="10"/>
      <c r="AD37" s="7"/>
    </row>
    <row r="38" spans="1:30" ht="16.5" customHeight="1" x14ac:dyDescent="0.25">
      <c r="A38" s="7"/>
      <c r="B38" s="7"/>
      <c r="C38" s="7"/>
      <c r="D38" s="7" t="s">
        <v>334</v>
      </c>
      <c r="E38" s="7"/>
      <c r="F38" s="7"/>
      <c r="G38" s="7"/>
      <c r="H38" s="7"/>
      <c r="I38" s="7"/>
      <c r="J38" s="7"/>
      <c r="K38" s="7"/>
      <c r="L38" s="9" t="s">
        <v>300</v>
      </c>
      <c r="M38" s="29">
        <v>472.3</v>
      </c>
      <c r="N38" s="51">
        <v>39.299999999999997</v>
      </c>
      <c r="O38" s="29">
        <v>393.3</v>
      </c>
      <c r="P38" s="51">
        <v>28.1</v>
      </c>
      <c r="Q38" s="29">
        <v>258.89999999999998</v>
      </c>
      <c r="R38" s="51">
        <v>25.4</v>
      </c>
      <c r="S38" s="29">
        <v>137</v>
      </c>
      <c r="T38" s="51">
        <v>15.1</v>
      </c>
      <c r="U38" s="29">
        <v>129.80000000000001</v>
      </c>
      <c r="V38" s="51">
        <v>10.9</v>
      </c>
      <c r="W38" s="30" t="s">
        <v>128</v>
      </c>
      <c r="X38" s="7"/>
      <c r="Y38" s="32">
        <v>34.299999999999997</v>
      </c>
      <c r="Z38" s="53">
        <v>4</v>
      </c>
      <c r="AA38" s="30" t="s">
        <v>128</v>
      </c>
      <c r="AB38" s="7"/>
      <c r="AC38" s="41">
        <v>1427.6</v>
      </c>
      <c r="AD38" s="51">
        <v>58.1</v>
      </c>
    </row>
    <row r="39" spans="1:30" ht="16.5" customHeight="1" x14ac:dyDescent="0.25">
      <c r="A39" s="7"/>
      <c r="B39" s="7"/>
      <c r="C39" s="7"/>
      <c r="D39" s="7" t="s">
        <v>792</v>
      </c>
      <c r="E39" s="7"/>
      <c r="F39" s="7"/>
      <c r="G39" s="7"/>
      <c r="H39" s="7"/>
      <c r="I39" s="7"/>
      <c r="J39" s="7"/>
      <c r="K39" s="7"/>
      <c r="L39" s="9" t="s">
        <v>300</v>
      </c>
      <c r="M39" s="29">
        <v>217.4</v>
      </c>
      <c r="N39" s="51">
        <v>29.7</v>
      </c>
      <c r="O39" s="29">
        <v>188.3</v>
      </c>
      <c r="P39" s="51">
        <v>24.1</v>
      </c>
      <c r="Q39" s="29">
        <v>179.3</v>
      </c>
      <c r="R39" s="51">
        <v>22.8</v>
      </c>
      <c r="S39" s="32">
        <v>59.7</v>
      </c>
      <c r="T39" s="51">
        <v>11.4</v>
      </c>
      <c r="U39" s="32">
        <v>56.3</v>
      </c>
      <c r="V39" s="53">
        <v>7.3</v>
      </c>
      <c r="W39" s="32">
        <v>65.7</v>
      </c>
      <c r="X39" s="53">
        <v>7.1</v>
      </c>
      <c r="Y39" s="30" t="s">
        <v>128</v>
      </c>
      <c r="Z39" s="7"/>
      <c r="AA39" s="31">
        <v>9.9</v>
      </c>
      <c r="AB39" s="53">
        <v>1.6</v>
      </c>
      <c r="AC39" s="29">
        <v>778.6</v>
      </c>
      <c r="AD39" s="51">
        <v>42.7</v>
      </c>
    </row>
    <row r="40" spans="1:30" ht="16.5" customHeight="1" x14ac:dyDescent="0.25">
      <c r="A40" s="7"/>
      <c r="B40" s="7"/>
      <c r="C40" s="7"/>
      <c r="D40" s="7" t="s">
        <v>499</v>
      </c>
      <c r="E40" s="7"/>
      <c r="F40" s="7"/>
      <c r="G40" s="7"/>
      <c r="H40" s="7"/>
      <c r="I40" s="7"/>
      <c r="J40" s="7"/>
      <c r="K40" s="7"/>
      <c r="L40" s="9" t="s">
        <v>300</v>
      </c>
      <c r="M40" s="29">
        <v>687.3</v>
      </c>
      <c r="N40" s="51">
        <v>43.8</v>
      </c>
      <c r="O40" s="29">
        <v>583.29999999999995</v>
      </c>
      <c r="P40" s="51">
        <v>38.299999999999997</v>
      </c>
      <c r="Q40" s="29">
        <v>438.6</v>
      </c>
      <c r="R40" s="51">
        <v>29.4</v>
      </c>
      <c r="S40" s="29">
        <v>198.2</v>
      </c>
      <c r="T40" s="51">
        <v>18</v>
      </c>
      <c r="U40" s="29">
        <v>185.3</v>
      </c>
      <c r="V40" s="51">
        <v>12.4</v>
      </c>
      <c r="W40" s="32">
        <v>65.7</v>
      </c>
      <c r="X40" s="53">
        <v>7.1</v>
      </c>
      <c r="Y40" s="32">
        <v>34.299999999999997</v>
      </c>
      <c r="Z40" s="53">
        <v>4</v>
      </c>
      <c r="AA40" s="31">
        <v>9.9</v>
      </c>
      <c r="AB40" s="53">
        <v>1.6</v>
      </c>
      <c r="AC40" s="41">
        <v>2204</v>
      </c>
      <c r="AD40" s="51">
        <v>67.2</v>
      </c>
    </row>
    <row r="41" spans="1:30" ht="16.5" customHeight="1" x14ac:dyDescent="0.25">
      <c r="A41" s="7"/>
      <c r="B41" s="7" t="s">
        <v>771</v>
      </c>
      <c r="C41" s="7"/>
      <c r="D41" s="7"/>
      <c r="E41" s="7"/>
      <c r="F41" s="7"/>
      <c r="G41" s="7"/>
      <c r="H41" s="7"/>
      <c r="I41" s="7"/>
      <c r="J41" s="7"/>
      <c r="K41" s="7"/>
      <c r="L41" s="9"/>
      <c r="M41" s="10"/>
      <c r="N41" s="7"/>
      <c r="O41" s="10"/>
      <c r="P41" s="7"/>
      <c r="Q41" s="10"/>
      <c r="R41" s="7"/>
      <c r="S41" s="10"/>
      <c r="T41" s="7"/>
      <c r="U41" s="10"/>
      <c r="V41" s="7"/>
      <c r="W41" s="10"/>
      <c r="X41" s="7"/>
      <c r="Y41" s="10"/>
      <c r="Z41" s="7"/>
      <c r="AA41" s="10"/>
      <c r="AB41" s="7"/>
      <c r="AC41" s="10"/>
      <c r="AD41" s="7"/>
    </row>
    <row r="42" spans="1:30" ht="16.5" customHeight="1" x14ac:dyDescent="0.25">
      <c r="A42" s="7"/>
      <c r="B42" s="7"/>
      <c r="C42" s="7" t="s">
        <v>334</v>
      </c>
      <c r="D42" s="7"/>
      <c r="E42" s="7"/>
      <c r="F42" s="7"/>
      <c r="G42" s="7"/>
      <c r="H42" s="7"/>
      <c r="I42" s="7"/>
      <c r="J42" s="7"/>
      <c r="K42" s="7"/>
      <c r="L42" s="9" t="s">
        <v>216</v>
      </c>
      <c r="M42" s="32">
        <v>52</v>
      </c>
      <c r="N42" s="53" t="s">
        <v>110</v>
      </c>
      <c r="O42" s="32">
        <v>53.8</v>
      </c>
      <c r="P42" s="53">
        <v>4</v>
      </c>
      <c r="Q42" s="32">
        <v>56.8</v>
      </c>
      <c r="R42" s="53">
        <v>3.6</v>
      </c>
      <c r="S42" s="32">
        <v>58.6</v>
      </c>
      <c r="T42" s="53">
        <v>5.3</v>
      </c>
      <c r="U42" s="32">
        <v>52.4</v>
      </c>
      <c r="V42" s="53">
        <v>2.4</v>
      </c>
      <c r="W42" s="30" t="s">
        <v>128</v>
      </c>
      <c r="X42" s="7"/>
      <c r="Y42" s="32">
        <v>63</v>
      </c>
      <c r="Z42" s="53">
        <v>5.3</v>
      </c>
      <c r="AA42" s="30" t="s">
        <v>128</v>
      </c>
      <c r="AB42" s="7"/>
      <c r="AC42" s="32">
        <v>54.3</v>
      </c>
      <c r="AD42" s="53">
        <v>1.5</v>
      </c>
    </row>
    <row r="43" spans="1:30" ht="16.5" customHeight="1" x14ac:dyDescent="0.25">
      <c r="A43" s="7"/>
      <c r="B43" s="7"/>
      <c r="C43" s="7" t="s">
        <v>792</v>
      </c>
      <c r="D43" s="7"/>
      <c r="E43" s="7"/>
      <c r="F43" s="7"/>
      <c r="G43" s="7"/>
      <c r="H43" s="7"/>
      <c r="I43" s="7"/>
      <c r="J43" s="7"/>
      <c r="K43" s="7"/>
      <c r="L43" s="9" t="s">
        <v>216</v>
      </c>
      <c r="M43" s="32">
        <v>47</v>
      </c>
      <c r="N43" s="53">
        <v>5.5</v>
      </c>
      <c r="O43" s="32">
        <v>52.7</v>
      </c>
      <c r="P43" s="53">
        <v>4.9000000000000004</v>
      </c>
      <c r="Q43" s="32">
        <v>49.2</v>
      </c>
      <c r="R43" s="53">
        <v>7</v>
      </c>
      <c r="S43" s="32">
        <v>52.6</v>
      </c>
      <c r="T43" s="53">
        <v>7.1</v>
      </c>
      <c r="U43" s="32">
        <v>53.7</v>
      </c>
      <c r="V43" s="53">
        <v>5.2</v>
      </c>
      <c r="W43" s="32">
        <v>45.8</v>
      </c>
      <c r="X43" s="53">
        <v>3.1</v>
      </c>
      <c r="Y43" s="30" t="s">
        <v>128</v>
      </c>
      <c r="Z43" s="7"/>
      <c r="AA43" s="32">
        <v>58.6</v>
      </c>
      <c r="AB43" s="53">
        <v>7</v>
      </c>
      <c r="AC43" s="32">
        <v>49.6</v>
      </c>
      <c r="AD43" s="53">
        <v>2.7</v>
      </c>
    </row>
    <row r="44" spans="1:30" ht="16.5" customHeight="1" x14ac:dyDescent="0.25">
      <c r="A44" s="7"/>
      <c r="B44" s="7"/>
      <c r="C44" s="7" t="s">
        <v>499</v>
      </c>
      <c r="D44" s="7"/>
      <c r="E44" s="7"/>
      <c r="F44" s="7"/>
      <c r="G44" s="7"/>
      <c r="H44" s="7"/>
      <c r="I44" s="7"/>
      <c r="J44" s="7"/>
      <c r="K44" s="7"/>
      <c r="L44" s="9" t="s">
        <v>216</v>
      </c>
      <c r="M44" s="32">
        <v>50.6</v>
      </c>
      <c r="N44" s="53">
        <v>1.7</v>
      </c>
      <c r="O44" s="32">
        <v>53.9</v>
      </c>
      <c r="P44" s="53">
        <v>2.7</v>
      </c>
      <c r="Q44" s="32">
        <v>54</v>
      </c>
      <c r="R44" s="53">
        <v>2.8</v>
      </c>
      <c r="S44" s="32">
        <v>56.5</v>
      </c>
      <c r="T44" s="53">
        <v>5.0999999999999996</v>
      </c>
      <c r="U44" s="32">
        <v>52.6</v>
      </c>
      <c r="V44" s="53">
        <v>1.9</v>
      </c>
      <c r="W44" s="32">
        <v>45.8</v>
      </c>
      <c r="X44" s="53">
        <v>3.1</v>
      </c>
      <c r="Y44" s="32">
        <v>63</v>
      </c>
      <c r="Z44" s="53">
        <v>5.3</v>
      </c>
      <c r="AA44" s="32">
        <v>58.6</v>
      </c>
      <c r="AB44" s="53">
        <v>7</v>
      </c>
      <c r="AC44" s="32">
        <v>52.8</v>
      </c>
      <c r="AD44" s="53">
        <v>1.3</v>
      </c>
    </row>
    <row r="45" spans="1:30" ht="16.5" customHeight="1" x14ac:dyDescent="0.25">
      <c r="A45" s="7" t="s">
        <v>455</v>
      </c>
      <c r="B45" s="7"/>
      <c r="C45" s="7"/>
      <c r="D45" s="7"/>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t="s">
        <v>764</v>
      </c>
      <c r="C46" s="7"/>
      <c r="D46" s="7"/>
      <c r="E46" s="7"/>
      <c r="F46" s="7"/>
      <c r="G46" s="7"/>
      <c r="H46" s="7"/>
      <c r="I46" s="7"/>
      <c r="J46" s="7"/>
      <c r="K46" s="7"/>
      <c r="L46" s="9"/>
      <c r="M46" s="10"/>
      <c r="N46" s="7"/>
      <c r="O46" s="10"/>
      <c r="P46" s="7"/>
      <c r="Q46" s="10"/>
      <c r="R46" s="7"/>
      <c r="S46" s="10"/>
      <c r="T46" s="7"/>
      <c r="U46" s="10"/>
      <c r="V46" s="7"/>
      <c r="W46" s="10"/>
      <c r="X46" s="7"/>
      <c r="Y46" s="10"/>
      <c r="Z46" s="7"/>
      <c r="AA46" s="10"/>
      <c r="AB46" s="7"/>
      <c r="AC46" s="10"/>
      <c r="AD46" s="7"/>
    </row>
    <row r="47" spans="1:30" ht="16.5" customHeight="1" x14ac:dyDescent="0.25">
      <c r="A47" s="7"/>
      <c r="B47" s="7"/>
      <c r="C47" s="7" t="s">
        <v>334</v>
      </c>
      <c r="D47" s="7"/>
      <c r="E47" s="7"/>
      <c r="F47" s="7"/>
      <c r="G47" s="7"/>
      <c r="H47" s="7"/>
      <c r="I47" s="7"/>
      <c r="J47" s="7"/>
      <c r="K47" s="7"/>
      <c r="L47" s="9" t="s">
        <v>300</v>
      </c>
      <c r="M47" s="29">
        <v>267.89999999999998</v>
      </c>
      <c r="N47" s="51">
        <v>24.8</v>
      </c>
      <c r="O47" s="29">
        <v>178.4</v>
      </c>
      <c r="P47" s="51">
        <v>17.600000000000001</v>
      </c>
      <c r="Q47" s="29">
        <v>129.19999999999999</v>
      </c>
      <c r="R47" s="51">
        <v>12.4</v>
      </c>
      <c r="S47" s="32">
        <v>92.5</v>
      </c>
      <c r="T47" s="51">
        <v>12.1</v>
      </c>
      <c r="U47" s="32">
        <v>74.5</v>
      </c>
      <c r="V47" s="53">
        <v>9.4</v>
      </c>
      <c r="W47" s="30" t="s">
        <v>128</v>
      </c>
      <c r="X47" s="7"/>
      <c r="Y47" s="32">
        <v>24</v>
      </c>
      <c r="Z47" s="53">
        <v>4.3</v>
      </c>
      <c r="AA47" s="30" t="s">
        <v>128</v>
      </c>
      <c r="AB47" s="7"/>
      <c r="AC47" s="29">
        <v>766.6</v>
      </c>
      <c r="AD47" s="51">
        <v>32.299999999999997</v>
      </c>
    </row>
    <row r="48" spans="1:30" ht="16.5" customHeight="1" x14ac:dyDescent="0.25">
      <c r="A48" s="7"/>
      <c r="B48" s="7"/>
      <c r="C48" s="7" t="s">
        <v>495</v>
      </c>
      <c r="D48" s="7"/>
      <c r="E48" s="7"/>
      <c r="F48" s="7"/>
      <c r="G48" s="7"/>
      <c r="H48" s="7"/>
      <c r="I48" s="7"/>
      <c r="J48" s="7"/>
      <c r="K48" s="7"/>
      <c r="L48" s="9" t="s">
        <v>300</v>
      </c>
      <c r="M48" s="32">
        <v>91</v>
      </c>
      <c r="N48" s="51">
        <v>21.1</v>
      </c>
      <c r="O48" s="32">
        <v>81</v>
      </c>
      <c r="P48" s="51">
        <v>15.3</v>
      </c>
      <c r="Q48" s="32">
        <v>64.2</v>
      </c>
      <c r="R48" s="51">
        <v>12.7</v>
      </c>
      <c r="S48" s="32">
        <v>19.7</v>
      </c>
      <c r="T48" s="53">
        <v>7.2</v>
      </c>
      <c r="U48" s="32">
        <v>10.6</v>
      </c>
      <c r="V48" s="53">
        <v>4.5</v>
      </c>
      <c r="W48" s="32">
        <v>22.2</v>
      </c>
      <c r="X48" s="53">
        <v>4.4000000000000004</v>
      </c>
      <c r="Y48" s="31" t="s">
        <v>110</v>
      </c>
      <c r="Z48" s="7"/>
      <c r="AA48" s="30" t="s">
        <v>128</v>
      </c>
      <c r="AB48" s="7"/>
      <c r="AC48" s="29">
        <v>288.7</v>
      </c>
      <c r="AD48" s="51">
        <v>34.6</v>
      </c>
    </row>
    <row r="49" spans="1:30" ht="16.5" customHeight="1" x14ac:dyDescent="0.25">
      <c r="A49" s="7"/>
      <c r="B49" s="7"/>
      <c r="C49" s="7" t="s">
        <v>794</v>
      </c>
      <c r="D49" s="7"/>
      <c r="E49" s="7"/>
      <c r="F49" s="7"/>
      <c r="G49" s="7"/>
      <c r="H49" s="7"/>
      <c r="I49" s="7"/>
      <c r="J49" s="7"/>
      <c r="K49" s="7"/>
      <c r="L49" s="9" t="s">
        <v>300</v>
      </c>
      <c r="M49" s="32">
        <v>14.7</v>
      </c>
      <c r="N49" s="53">
        <v>7.1</v>
      </c>
      <c r="O49" s="32">
        <v>14.9</v>
      </c>
      <c r="P49" s="53">
        <v>6.6</v>
      </c>
      <c r="Q49" s="32">
        <v>36.4</v>
      </c>
      <c r="R49" s="53">
        <v>9.6999999999999993</v>
      </c>
      <c r="S49" s="32">
        <v>22.9</v>
      </c>
      <c r="T49" s="53">
        <v>6.4</v>
      </c>
      <c r="U49" s="32">
        <v>12.7</v>
      </c>
      <c r="V49" s="53">
        <v>5.4</v>
      </c>
      <c r="W49" s="31">
        <v>9</v>
      </c>
      <c r="X49" s="53">
        <v>2.2000000000000002</v>
      </c>
      <c r="Y49" s="30" t="s">
        <v>128</v>
      </c>
      <c r="Z49" s="7"/>
      <c r="AA49" s="32">
        <v>12.6</v>
      </c>
      <c r="AB49" s="53">
        <v>2.2999999999999998</v>
      </c>
      <c r="AC49" s="29">
        <v>123.1</v>
      </c>
      <c r="AD49" s="51">
        <v>17.600000000000001</v>
      </c>
    </row>
    <row r="50" spans="1:30" ht="16.5" customHeight="1" x14ac:dyDescent="0.25">
      <c r="A50" s="7"/>
      <c r="B50" s="7"/>
      <c r="C50" s="7" t="s">
        <v>499</v>
      </c>
      <c r="D50" s="7"/>
      <c r="E50" s="7"/>
      <c r="F50" s="7"/>
      <c r="G50" s="7"/>
      <c r="H50" s="7"/>
      <c r="I50" s="7"/>
      <c r="J50" s="7"/>
      <c r="K50" s="7"/>
      <c r="L50" s="9" t="s">
        <v>300</v>
      </c>
      <c r="M50" s="29">
        <v>373.6</v>
      </c>
      <c r="N50" s="51">
        <v>25.8</v>
      </c>
      <c r="O50" s="29">
        <v>274.39999999999998</v>
      </c>
      <c r="P50" s="51">
        <v>21.8</v>
      </c>
      <c r="Q50" s="29">
        <v>229.8</v>
      </c>
      <c r="R50" s="51">
        <v>19.2</v>
      </c>
      <c r="S50" s="29">
        <v>135</v>
      </c>
      <c r="T50" s="51">
        <v>14.9</v>
      </c>
      <c r="U50" s="32">
        <v>97.8</v>
      </c>
      <c r="V50" s="51">
        <v>10.5</v>
      </c>
      <c r="W50" s="32">
        <v>31.2</v>
      </c>
      <c r="X50" s="53">
        <v>3.9</v>
      </c>
      <c r="Y50" s="32">
        <v>24</v>
      </c>
      <c r="Z50" s="53">
        <v>4.3</v>
      </c>
      <c r="AA50" s="32">
        <v>12.6</v>
      </c>
      <c r="AB50" s="53">
        <v>2.2999999999999998</v>
      </c>
      <c r="AC50" s="41">
        <v>1178.5</v>
      </c>
      <c r="AD50" s="51">
        <v>43.3</v>
      </c>
    </row>
    <row r="51" spans="1:30" ht="16.5" customHeight="1" x14ac:dyDescent="0.25">
      <c r="A51" s="7"/>
      <c r="B51" s="7" t="s">
        <v>782</v>
      </c>
      <c r="C51" s="7"/>
      <c r="D51" s="7"/>
      <c r="E51" s="7"/>
      <c r="F51" s="7"/>
      <c r="G51" s="7"/>
      <c r="H51" s="7"/>
      <c r="I51" s="7"/>
      <c r="J51" s="7"/>
      <c r="K51" s="7"/>
      <c r="L51" s="9"/>
      <c r="M51" s="10"/>
      <c r="N51" s="7"/>
      <c r="O51" s="10"/>
      <c r="P51" s="7"/>
      <c r="Q51" s="10"/>
      <c r="R51" s="7"/>
      <c r="S51" s="10"/>
      <c r="T51" s="7"/>
      <c r="U51" s="10"/>
      <c r="V51" s="7"/>
      <c r="W51" s="10"/>
      <c r="X51" s="7"/>
      <c r="Y51" s="10"/>
      <c r="Z51" s="7"/>
      <c r="AA51" s="10"/>
      <c r="AB51" s="7"/>
      <c r="AC51" s="10"/>
      <c r="AD51" s="7"/>
    </row>
    <row r="52" spans="1:30" ht="16.5" customHeight="1" x14ac:dyDescent="0.25">
      <c r="A52" s="7"/>
      <c r="B52" s="7"/>
      <c r="C52" s="7" t="s">
        <v>793</v>
      </c>
      <c r="D52" s="7"/>
      <c r="E52" s="7"/>
      <c r="F52" s="7"/>
      <c r="G52" s="7"/>
      <c r="H52" s="7"/>
      <c r="I52" s="7"/>
      <c r="J52" s="7"/>
      <c r="K52" s="7"/>
      <c r="L52" s="9"/>
      <c r="M52" s="10"/>
      <c r="N52" s="7"/>
      <c r="O52" s="10"/>
      <c r="P52" s="7"/>
      <c r="Q52" s="10"/>
      <c r="R52" s="7"/>
      <c r="S52" s="10"/>
      <c r="T52" s="7"/>
      <c r="U52" s="10"/>
      <c r="V52" s="7"/>
      <c r="W52" s="10"/>
      <c r="X52" s="7"/>
      <c r="Y52" s="10"/>
      <c r="Z52" s="7"/>
      <c r="AA52" s="10"/>
      <c r="AB52" s="7"/>
      <c r="AC52" s="10"/>
      <c r="AD52" s="7"/>
    </row>
    <row r="53" spans="1:30" ht="16.5" customHeight="1" x14ac:dyDescent="0.25">
      <c r="A53" s="7"/>
      <c r="B53" s="7"/>
      <c r="C53" s="7"/>
      <c r="D53" s="7" t="s">
        <v>334</v>
      </c>
      <c r="E53" s="7"/>
      <c r="F53" s="7"/>
      <c r="G53" s="7"/>
      <c r="H53" s="7"/>
      <c r="I53" s="7"/>
      <c r="J53" s="7"/>
      <c r="K53" s="7"/>
      <c r="L53" s="9" t="s">
        <v>300</v>
      </c>
      <c r="M53" s="29">
        <v>479.8</v>
      </c>
      <c r="N53" s="51">
        <v>38.700000000000003</v>
      </c>
      <c r="O53" s="29">
        <v>350.4</v>
      </c>
      <c r="P53" s="51">
        <v>27.4</v>
      </c>
      <c r="Q53" s="29">
        <v>239.5</v>
      </c>
      <c r="R53" s="51">
        <v>20</v>
      </c>
      <c r="S53" s="29">
        <v>147.69999999999999</v>
      </c>
      <c r="T53" s="51">
        <v>14.2</v>
      </c>
      <c r="U53" s="29">
        <v>130.19999999999999</v>
      </c>
      <c r="V53" s="51">
        <v>11</v>
      </c>
      <c r="W53" s="30" t="s">
        <v>128</v>
      </c>
      <c r="X53" s="7"/>
      <c r="Y53" s="32">
        <v>33.6</v>
      </c>
      <c r="Z53" s="53">
        <v>4.8</v>
      </c>
      <c r="AA53" s="30" t="s">
        <v>128</v>
      </c>
      <c r="AB53" s="7"/>
      <c r="AC53" s="41">
        <v>1381.2</v>
      </c>
      <c r="AD53" s="51">
        <v>49.9</v>
      </c>
    </row>
    <row r="54" spans="1:30" ht="16.5" customHeight="1" x14ac:dyDescent="0.25">
      <c r="A54" s="7"/>
      <c r="B54" s="7"/>
      <c r="C54" s="7"/>
      <c r="D54" s="7" t="s">
        <v>495</v>
      </c>
      <c r="E54" s="7"/>
      <c r="F54" s="7"/>
      <c r="G54" s="7"/>
      <c r="H54" s="7"/>
      <c r="I54" s="7"/>
      <c r="J54" s="7"/>
      <c r="K54" s="7"/>
      <c r="L54" s="9" t="s">
        <v>300</v>
      </c>
      <c r="M54" s="29">
        <v>183.9</v>
      </c>
      <c r="N54" s="51">
        <v>28.8</v>
      </c>
      <c r="O54" s="29">
        <v>140.80000000000001</v>
      </c>
      <c r="P54" s="51">
        <v>22.2</v>
      </c>
      <c r="Q54" s="29">
        <v>131</v>
      </c>
      <c r="R54" s="51">
        <v>18.399999999999999</v>
      </c>
      <c r="S54" s="32">
        <v>32.9</v>
      </c>
      <c r="T54" s="53">
        <v>9.1999999999999993</v>
      </c>
      <c r="U54" s="32">
        <v>21.9</v>
      </c>
      <c r="V54" s="53">
        <v>7.3</v>
      </c>
      <c r="W54" s="32">
        <v>39.9</v>
      </c>
      <c r="X54" s="53">
        <v>6.3</v>
      </c>
      <c r="Y54" s="31" t="s">
        <v>110</v>
      </c>
      <c r="Z54" s="7"/>
      <c r="AA54" s="30" t="s">
        <v>128</v>
      </c>
      <c r="AB54" s="7"/>
      <c r="AC54" s="29">
        <v>550.4</v>
      </c>
      <c r="AD54" s="51">
        <v>47.5</v>
      </c>
    </row>
    <row r="55" spans="1:30" ht="16.5" customHeight="1" x14ac:dyDescent="0.25">
      <c r="A55" s="7"/>
      <c r="B55" s="7"/>
      <c r="C55" s="7"/>
      <c r="D55" s="7" t="s">
        <v>794</v>
      </c>
      <c r="E55" s="7"/>
      <c r="F55" s="7"/>
      <c r="G55" s="7"/>
      <c r="H55" s="7"/>
      <c r="I55" s="7"/>
      <c r="J55" s="7"/>
      <c r="K55" s="7"/>
      <c r="L55" s="9" t="s">
        <v>300</v>
      </c>
      <c r="M55" s="32">
        <v>35.5</v>
      </c>
      <c r="N55" s="51">
        <v>14.7</v>
      </c>
      <c r="O55" s="32">
        <v>32.6</v>
      </c>
      <c r="P55" s="51">
        <v>11.9</v>
      </c>
      <c r="Q55" s="32">
        <v>67.7</v>
      </c>
      <c r="R55" s="51">
        <v>15.9</v>
      </c>
      <c r="S55" s="32">
        <v>35.9</v>
      </c>
      <c r="T55" s="53">
        <v>9</v>
      </c>
      <c r="U55" s="32">
        <v>27.5</v>
      </c>
      <c r="V55" s="53">
        <v>8.9</v>
      </c>
      <c r="W55" s="32">
        <v>21.2</v>
      </c>
      <c r="X55" s="53">
        <v>4</v>
      </c>
      <c r="Y55" s="30" t="s">
        <v>128</v>
      </c>
      <c r="Z55" s="7"/>
      <c r="AA55" s="32">
        <v>19.3</v>
      </c>
      <c r="AB55" s="53">
        <v>3.2</v>
      </c>
      <c r="AC55" s="29">
        <v>239.7</v>
      </c>
      <c r="AD55" s="51">
        <v>31.6</v>
      </c>
    </row>
    <row r="56" spans="1:30" ht="16.5" customHeight="1" x14ac:dyDescent="0.25">
      <c r="A56" s="7"/>
      <c r="B56" s="7"/>
      <c r="C56" s="7"/>
      <c r="D56" s="7" t="s">
        <v>499</v>
      </c>
      <c r="E56" s="7"/>
      <c r="F56" s="7"/>
      <c r="G56" s="7"/>
      <c r="H56" s="7"/>
      <c r="I56" s="7"/>
      <c r="J56" s="7"/>
      <c r="K56" s="7"/>
      <c r="L56" s="9" t="s">
        <v>300</v>
      </c>
      <c r="M56" s="29">
        <v>699.2</v>
      </c>
      <c r="N56" s="51">
        <v>41.3</v>
      </c>
      <c r="O56" s="29">
        <v>523.70000000000005</v>
      </c>
      <c r="P56" s="51">
        <v>32</v>
      </c>
      <c r="Q56" s="29">
        <v>438.2</v>
      </c>
      <c r="R56" s="51">
        <v>24.3</v>
      </c>
      <c r="S56" s="29">
        <v>216.5</v>
      </c>
      <c r="T56" s="51">
        <v>16.7</v>
      </c>
      <c r="U56" s="29">
        <v>179.6</v>
      </c>
      <c r="V56" s="51">
        <v>12.9</v>
      </c>
      <c r="W56" s="32">
        <v>61.1</v>
      </c>
      <c r="X56" s="53">
        <v>5.8</v>
      </c>
      <c r="Y56" s="32">
        <v>33.6</v>
      </c>
      <c r="Z56" s="53">
        <v>4.8</v>
      </c>
      <c r="AA56" s="32">
        <v>19.3</v>
      </c>
      <c r="AB56" s="53">
        <v>3.2</v>
      </c>
      <c r="AC56" s="41">
        <v>2171.3000000000002</v>
      </c>
      <c r="AD56" s="51">
        <v>66.5</v>
      </c>
    </row>
    <row r="57" spans="1:30" ht="16.5" customHeight="1" x14ac:dyDescent="0.25">
      <c r="A57" s="7"/>
      <c r="B57" s="7" t="s">
        <v>771</v>
      </c>
      <c r="C57" s="7"/>
      <c r="D57" s="7"/>
      <c r="E57" s="7"/>
      <c r="F57" s="7"/>
      <c r="G57" s="7"/>
      <c r="H57" s="7"/>
      <c r="I57" s="7"/>
      <c r="J57" s="7"/>
      <c r="K57" s="7"/>
      <c r="L57" s="9"/>
      <c r="M57" s="10"/>
      <c r="N57" s="7"/>
      <c r="O57" s="10"/>
      <c r="P57" s="7"/>
      <c r="Q57" s="10"/>
      <c r="R57" s="7"/>
      <c r="S57" s="10"/>
      <c r="T57" s="7"/>
      <c r="U57" s="10"/>
      <c r="V57" s="7"/>
      <c r="W57" s="10"/>
      <c r="X57" s="7"/>
      <c r="Y57" s="10"/>
      <c r="Z57" s="7"/>
      <c r="AA57" s="10"/>
      <c r="AB57" s="7"/>
      <c r="AC57" s="10"/>
      <c r="AD57" s="7"/>
    </row>
    <row r="58" spans="1:30" ht="16.5" customHeight="1" x14ac:dyDescent="0.25">
      <c r="A58" s="7"/>
      <c r="B58" s="7"/>
      <c r="C58" s="7" t="s">
        <v>334</v>
      </c>
      <c r="D58" s="7"/>
      <c r="E58" s="7"/>
      <c r="F58" s="7"/>
      <c r="G58" s="7"/>
      <c r="H58" s="7"/>
      <c r="I58" s="7"/>
      <c r="J58" s="7"/>
      <c r="K58" s="7"/>
      <c r="L58" s="9" t="s">
        <v>216</v>
      </c>
      <c r="M58" s="32">
        <v>55.8</v>
      </c>
      <c r="N58" s="53">
        <v>2.5</v>
      </c>
      <c r="O58" s="32">
        <v>50.9</v>
      </c>
      <c r="P58" s="53">
        <v>3</v>
      </c>
      <c r="Q58" s="32">
        <v>53.9</v>
      </c>
      <c r="R58" s="53">
        <v>2.5</v>
      </c>
      <c r="S58" s="32">
        <v>62.6</v>
      </c>
      <c r="T58" s="53">
        <v>5.6</v>
      </c>
      <c r="U58" s="32">
        <v>57.2</v>
      </c>
      <c r="V58" s="53">
        <v>5.3</v>
      </c>
      <c r="W58" s="30" t="s">
        <v>128</v>
      </c>
      <c r="X58" s="7"/>
      <c r="Y58" s="32">
        <v>71.400000000000006</v>
      </c>
      <c r="Z58" s="53">
        <v>7.8</v>
      </c>
      <c r="AA58" s="30" t="s">
        <v>128</v>
      </c>
      <c r="AB58" s="7"/>
      <c r="AC58" s="32">
        <v>55.5</v>
      </c>
      <c r="AD58" s="53">
        <v>1.2</v>
      </c>
    </row>
    <row r="59" spans="1:30" ht="16.5" customHeight="1" x14ac:dyDescent="0.25">
      <c r="A59" s="7"/>
      <c r="B59" s="7"/>
      <c r="C59" s="7" t="s">
        <v>495</v>
      </c>
      <c r="D59" s="7"/>
      <c r="E59" s="7"/>
      <c r="F59" s="7"/>
      <c r="G59" s="7"/>
      <c r="H59" s="7"/>
      <c r="I59" s="7"/>
      <c r="J59" s="7"/>
      <c r="K59" s="7"/>
      <c r="L59" s="9" t="s">
        <v>216</v>
      </c>
      <c r="M59" s="32">
        <v>49.5</v>
      </c>
      <c r="N59" s="53">
        <v>8.4</v>
      </c>
      <c r="O59" s="32">
        <v>57.5</v>
      </c>
      <c r="P59" s="53">
        <v>6</v>
      </c>
      <c r="Q59" s="32">
        <v>49</v>
      </c>
      <c r="R59" s="53">
        <v>6.8</v>
      </c>
      <c r="S59" s="32">
        <v>59.9</v>
      </c>
      <c r="T59" s="51">
        <v>14</v>
      </c>
      <c r="U59" s="32">
        <v>48.4</v>
      </c>
      <c r="V59" s="51">
        <v>12.5</v>
      </c>
      <c r="W59" s="32">
        <v>55.6</v>
      </c>
      <c r="X59" s="53">
        <v>6.6</v>
      </c>
      <c r="Y59" s="31" t="s">
        <v>110</v>
      </c>
      <c r="Z59" s="7"/>
      <c r="AA59" s="30" t="s">
        <v>128</v>
      </c>
      <c r="AB59" s="7"/>
      <c r="AC59" s="32">
        <v>52.5</v>
      </c>
      <c r="AD59" s="53">
        <v>4.3</v>
      </c>
    </row>
    <row r="60" spans="1:30" ht="16.5" customHeight="1" x14ac:dyDescent="0.25">
      <c r="A60" s="7"/>
      <c r="B60" s="7"/>
      <c r="C60" s="7" t="s">
        <v>794</v>
      </c>
      <c r="D60" s="7"/>
      <c r="E60" s="7"/>
      <c r="F60" s="7"/>
      <c r="G60" s="7"/>
      <c r="H60" s="7"/>
      <c r="I60" s="7"/>
      <c r="J60" s="7"/>
      <c r="K60" s="7"/>
      <c r="L60" s="9" t="s">
        <v>216</v>
      </c>
      <c r="M60" s="32">
        <v>41.4</v>
      </c>
      <c r="N60" s="51">
        <v>10.3</v>
      </c>
      <c r="O60" s="32">
        <v>45.7</v>
      </c>
      <c r="P60" s="51">
        <v>11.7</v>
      </c>
      <c r="Q60" s="32">
        <v>53.8</v>
      </c>
      <c r="R60" s="53">
        <v>6.7</v>
      </c>
      <c r="S60" s="32">
        <v>63.8</v>
      </c>
      <c r="T60" s="53">
        <v>8</v>
      </c>
      <c r="U60" s="32">
        <v>46.2</v>
      </c>
      <c r="V60" s="51">
        <v>12.7</v>
      </c>
      <c r="W60" s="32">
        <v>42.5</v>
      </c>
      <c r="X60" s="53">
        <v>6.3</v>
      </c>
      <c r="Y60" s="30" t="s">
        <v>128</v>
      </c>
      <c r="Z60" s="7"/>
      <c r="AA60" s="32">
        <v>65.3</v>
      </c>
      <c r="AB60" s="53">
        <v>5.9</v>
      </c>
      <c r="AC60" s="32">
        <v>51.4</v>
      </c>
      <c r="AD60" s="53">
        <v>2.9</v>
      </c>
    </row>
    <row r="61" spans="1:30" ht="16.5" customHeight="1" x14ac:dyDescent="0.25">
      <c r="A61" s="14"/>
      <c r="B61" s="14"/>
      <c r="C61" s="14" t="s">
        <v>499</v>
      </c>
      <c r="D61" s="14"/>
      <c r="E61" s="14"/>
      <c r="F61" s="14"/>
      <c r="G61" s="14"/>
      <c r="H61" s="14"/>
      <c r="I61" s="14"/>
      <c r="J61" s="14"/>
      <c r="K61" s="14"/>
      <c r="L61" s="15" t="s">
        <v>216</v>
      </c>
      <c r="M61" s="33">
        <v>53.4</v>
      </c>
      <c r="N61" s="54">
        <v>1.9</v>
      </c>
      <c r="O61" s="33">
        <v>52.4</v>
      </c>
      <c r="P61" s="54">
        <v>2.8</v>
      </c>
      <c r="Q61" s="33">
        <v>52.4</v>
      </c>
      <c r="R61" s="54">
        <v>3.4</v>
      </c>
      <c r="S61" s="33">
        <v>62.4</v>
      </c>
      <c r="T61" s="54">
        <v>4.9000000000000004</v>
      </c>
      <c r="U61" s="33">
        <v>54.5</v>
      </c>
      <c r="V61" s="54">
        <v>4.3</v>
      </c>
      <c r="W61" s="33">
        <v>51.1</v>
      </c>
      <c r="X61" s="54">
        <v>4.0999999999999996</v>
      </c>
      <c r="Y61" s="33">
        <v>71.400000000000006</v>
      </c>
      <c r="Z61" s="54">
        <v>7.8</v>
      </c>
      <c r="AA61" s="33">
        <v>65.3</v>
      </c>
      <c r="AB61" s="54">
        <v>5.9</v>
      </c>
      <c r="AC61" s="33">
        <v>54.3</v>
      </c>
      <c r="AD61" s="54">
        <v>1.1000000000000001</v>
      </c>
    </row>
    <row r="62" spans="1:30" ht="4.5" customHeight="1" x14ac:dyDescent="0.25">
      <c r="A62" s="27"/>
      <c r="B62" s="27"/>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6.5" customHeight="1" x14ac:dyDescent="0.25">
      <c r="A63" s="27"/>
      <c r="B63" s="27"/>
      <c r="C63" s="67" t="s">
        <v>138</v>
      </c>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row>
    <row r="64" spans="1:30" ht="4.5" customHeight="1" x14ac:dyDescent="0.25">
      <c r="A64" s="27"/>
      <c r="B64" s="27"/>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6.5" customHeight="1" x14ac:dyDescent="0.25">
      <c r="A65" s="55"/>
      <c r="B65" s="55"/>
      <c r="C65" s="67" t="s">
        <v>456</v>
      </c>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row>
    <row r="66" spans="1:30" ht="16.5" customHeight="1" x14ac:dyDescent="0.25">
      <c r="A66" s="55"/>
      <c r="B66" s="55"/>
      <c r="C66" s="67" t="s">
        <v>457</v>
      </c>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row>
    <row r="67" spans="1:30" ht="4.5" customHeight="1" x14ac:dyDescent="0.25">
      <c r="A67" s="27"/>
      <c r="B67" s="27"/>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29.4" customHeight="1" x14ac:dyDescent="0.25">
      <c r="A68" s="27" t="s">
        <v>139</v>
      </c>
      <c r="B68" s="27"/>
      <c r="C68" s="67" t="s">
        <v>307</v>
      </c>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row>
    <row r="69" spans="1:30" ht="16.5" customHeight="1" x14ac:dyDescent="0.25">
      <c r="A69" s="27" t="s">
        <v>141</v>
      </c>
      <c r="B69" s="27"/>
      <c r="C69" s="67" t="s">
        <v>772</v>
      </c>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row>
    <row r="70" spans="1:30" ht="16.5" customHeight="1" x14ac:dyDescent="0.25">
      <c r="A70" s="27" t="s">
        <v>144</v>
      </c>
      <c r="B70" s="27"/>
      <c r="C70" s="67" t="s">
        <v>308</v>
      </c>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1:30" ht="29.4" customHeight="1" x14ac:dyDescent="0.25">
      <c r="A71" s="27" t="s">
        <v>146</v>
      </c>
      <c r="B71" s="27"/>
      <c r="C71" s="67" t="s">
        <v>463</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1:30" ht="29.4" customHeight="1" x14ac:dyDescent="0.25">
      <c r="A72" s="27" t="s">
        <v>150</v>
      </c>
      <c r="B72" s="27"/>
      <c r="C72" s="67" t="s">
        <v>309</v>
      </c>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1:30" ht="29.4" customHeight="1" x14ac:dyDescent="0.25">
      <c r="A73" s="27" t="s">
        <v>152</v>
      </c>
      <c r="B73" s="27"/>
      <c r="C73" s="67" t="s">
        <v>577</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ht="16.5" customHeight="1" x14ac:dyDescent="0.25">
      <c r="A74" s="27" t="s">
        <v>467</v>
      </c>
      <c r="B74" s="27"/>
      <c r="C74" s="67" t="s">
        <v>468</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ht="4.5" customHeight="1" x14ac:dyDescent="0.25"/>
    <row r="76" spans="1:30" ht="16.5" customHeight="1" x14ac:dyDescent="0.25">
      <c r="A76" s="28" t="s">
        <v>167</v>
      </c>
      <c r="B76" s="27"/>
      <c r="C76" s="27"/>
      <c r="D76" s="27"/>
      <c r="E76" s="67" t="s">
        <v>471</v>
      </c>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row>
  </sheetData>
  <mergeCells count="21">
    <mergeCell ref="W2:X2"/>
    <mergeCell ref="Y2:Z2"/>
    <mergeCell ref="AA2:AB2"/>
    <mergeCell ref="AC2:AD2"/>
    <mergeCell ref="K1:AD1"/>
    <mergeCell ref="M2:N2"/>
    <mergeCell ref="O2:P2"/>
    <mergeCell ref="Q2:R2"/>
    <mergeCell ref="S2:T2"/>
    <mergeCell ref="U2:V2"/>
    <mergeCell ref="C63:AD63"/>
    <mergeCell ref="C65:AD65"/>
    <mergeCell ref="C66:AD66"/>
    <mergeCell ref="C68:AD68"/>
    <mergeCell ref="C69:AD69"/>
    <mergeCell ref="E76:AD76"/>
    <mergeCell ref="C70:AD70"/>
    <mergeCell ref="C71:AD71"/>
    <mergeCell ref="C72:AD72"/>
    <mergeCell ref="C73:AD73"/>
    <mergeCell ref="C74:AD74"/>
  </mergeCells>
  <pageMargins left="0.7" right="0.7" top="0.75" bottom="0.75" header="0.3" footer="0.3"/>
  <pageSetup paperSize="9" fitToHeight="0" orientation="landscape" horizontalDpi="300" verticalDpi="300"/>
  <headerFooter scaleWithDoc="0" alignWithMargins="0">
    <oddHeader>&amp;C&amp;"Arial"&amp;8TABLE 15A.51</oddHeader>
    <oddFooter>&amp;L&amp;"Arial"&amp;8REPORT ON
GOVERNMENT
SERVICES 2022&amp;R&amp;"Arial"&amp;8SERVICES FOR PEOPLE
WITH DISABILITY
PAGE &amp;B&amp;P&amp;B</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AD84"/>
  <sheetViews>
    <sheetView showGridLines="0" workbookViewId="0"/>
  </sheetViews>
  <sheetFormatPr defaultRowHeight="13.2" x14ac:dyDescent="0.25"/>
  <cols>
    <col min="1" max="10" width="1.6640625" customWidth="1"/>
    <col min="11" max="11" width="13.33203125" customWidth="1"/>
    <col min="12" max="12" width="5.44140625" customWidth="1"/>
    <col min="13" max="13" width="6" customWidth="1"/>
    <col min="14" max="14" width="6.109375" customWidth="1"/>
    <col min="15" max="15" width="6" customWidth="1"/>
    <col min="16" max="16" width="6.109375" customWidth="1"/>
    <col min="17" max="17" width="6" customWidth="1"/>
    <col min="18" max="18" width="6.109375" customWidth="1"/>
    <col min="19" max="19" width="6" customWidth="1"/>
    <col min="20" max="20" width="6.109375" customWidth="1"/>
    <col min="21" max="21" width="6" customWidth="1"/>
    <col min="22" max="22" width="6.109375" customWidth="1"/>
    <col min="23" max="23" width="6" customWidth="1"/>
    <col min="24" max="24" width="6.109375" customWidth="1"/>
    <col min="25" max="25" width="6" customWidth="1"/>
    <col min="26" max="26" width="6.109375" customWidth="1"/>
    <col min="27" max="27" width="6" customWidth="1"/>
    <col min="28" max="28" width="6.109375" customWidth="1"/>
    <col min="29" max="29" width="7.5546875" customWidth="1"/>
    <col min="30" max="30" width="6.109375" customWidth="1"/>
  </cols>
  <sheetData>
    <row r="1" spans="1:30" ht="33.9" customHeight="1" x14ac:dyDescent="0.25">
      <c r="A1" s="8" t="s">
        <v>795</v>
      </c>
      <c r="B1" s="8"/>
      <c r="C1" s="8"/>
      <c r="D1" s="8"/>
      <c r="E1" s="8"/>
      <c r="F1" s="8"/>
      <c r="G1" s="8"/>
      <c r="H1" s="8"/>
      <c r="I1" s="8"/>
      <c r="J1" s="8"/>
      <c r="K1" s="72" t="s">
        <v>796</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360</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764</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785</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334</v>
      </c>
      <c r="E6" s="7"/>
      <c r="F6" s="7"/>
      <c r="G6" s="7"/>
      <c r="H6" s="7"/>
      <c r="I6" s="7"/>
      <c r="J6" s="7"/>
      <c r="K6" s="7"/>
      <c r="L6" s="9" t="s">
        <v>300</v>
      </c>
      <c r="M6" s="29">
        <v>191.8</v>
      </c>
      <c r="N6" s="51">
        <v>20.3</v>
      </c>
      <c r="O6" s="29">
        <v>179.5</v>
      </c>
      <c r="P6" s="51">
        <v>24.3</v>
      </c>
      <c r="Q6" s="29">
        <v>145.69999999999999</v>
      </c>
      <c r="R6" s="51">
        <v>19.7</v>
      </c>
      <c r="S6" s="32">
        <v>86.1</v>
      </c>
      <c r="T6" s="51">
        <v>10.6</v>
      </c>
      <c r="U6" s="32">
        <v>52.6</v>
      </c>
      <c r="V6" s="51">
        <v>13.9</v>
      </c>
      <c r="W6" s="30" t="s">
        <v>128</v>
      </c>
      <c r="X6" s="7"/>
      <c r="Y6" s="32">
        <v>27.2</v>
      </c>
      <c r="Z6" s="53">
        <v>4.5</v>
      </c>
      <c r="AA6" s="30" t="s">
        <v>128</v>
      </c>
      <c r="AB6" s="7"/>
      <c r="AC6" s="29">
        <v>680.6</v>
      </c>
      <c r="AD6" s="51">
        <v>40</v>
      </c>
    </row>
    <row r="7" spans="1:30" ht="16.5" customHeight="1" x14ac:dyDescent="0.25">
      <c r="A7" s="7"/>
      <c r="B7" s="7"/>
      <c r="C7" s="7"/>
      <c r="D7" s="7" t="s">
        <v>792</v>
      </c>
      <c r="E7" s="7"/>
      <c r="F7" s="7"/>
      <c r="G7" s="7"/>
      <c r="H7" s="7"/>
      <c r="I7" s="7"/>
      <c r="J7" s="7"/>
      <c r="K7" s="7"/>
      <c r="L7" s="9" t="s">
        <v>300</v>
      </c>
      <c r="M7" s="32">
        <v>86.1</v>
      </c>
      <c r="N7" s="51">
        <v>16</v>
      </c>
      <c r="O7" s="32">
        <v>64</v>
      </c>
      <c r="P7" s="51">
        <v>15.6</v>
      </c>
      <c r="Q7" s="32">
        <v>83.2</v>
      </c>
      <c r="R7" s="51">
        <v>15.3</v>
      </c>
      <c r="S7" s="32">
        <v>16.899999999999999</v>
      </c>
      <c r="T7" s="53">
        <v>6</v>
      </c>
      <c r="U7" s="44">
        <v>24</v>
      </c>
      <c r="V7" s="51">
        <v>11.8</v>
      </c>
      <c r="W7" s="32">
        <v>26.9</v>
      </c>
      <c r="X7" s="53">
        <v>7.1</v>
      </c>
      <c r="Y7" s="30" t="s">
        <v>128</v>
      </c>
      <c r="Z7" s="7"/>
      <c r="AA7" s="47">
        <v>5</v>
      </c>
      <c r="AB7" s="53">
        <v>3.2</v>
      </c>
      <c r="AC7" s="29">
        <v>305.3</v>
      </c>
      <c r="AD7" s="51">
        <v>30.5</v>
      </c>
    </row>
    <row r="8" spans="1:30" ht="16.5" customHeight="1" x14ac:dyDescent="0.25">
      <c r="A8" s="7"/>
      <c r="B8" s="7"/>
      <c r="C8" s="7"/>
      <c r="D8" s="7" t="s">
        <v>499</v>
      </c>
      <c r="E8" s="7"/>
      <c r="F8" s="7"/>
      <c r="G8" s="7"/>
      <c r="H8" s="7"/>
      <c r="I8" s="7"/>
      <c r="J8" s="7"/>
      <c r="K8" s="7"/>
      <c r="L8" s="9" t="s">
        <v>300</v>
      </c>
      <c r="M8" s="29">
        <v>278.5</v>
      </c>
      <c r="N8" s="51">
        <v>25.7</v>
      </c>
      <c r="O8" s="29">
        <v>240.8</v>
      </c>
      <c r="P8" s="51">
        <v>26.9</v>
      </c>
      <c r="Q8" s="29">
        <v>227.9</v>
      </c>
      <c r="R8" s="51">
        <v>23.2</v>
      </c>
      <c r="S8" s="29">
        <v>103.5</v>
      </c>
      <c r="T8" s="51">
        <v>11.4</v>
      </c>
      <c r="U8" s="32">
        <v>72.7</v>
      </c>
      <c r="V8" s="51">
        <v>17.8</v>
      </c>
      <c r="W8" s="32">
        <v>26.9</v>
      </c>
      <c r="X8" s="53">
        <v>7.1</v>
      </c>
      <c r="Y8" s="32">
        <v>27.2</v>
      </c>
      <c r="Z8" s="53">
        <v>4.5</v>
      </c>
      <c r="AA8" s="47">
        <v>5</v>
      </c>
      <c r="AB8" s="53">
        <v>3.2</v>
      </c>
      <c r="AC8" s="29">
        <v>984.2</v>
      </c>
      <c r="AD8" s="51">
        <v>50.2</v>
      </c>
    </row>
    <row r="9" spans="1:30" ht="16.5" customHeight="1" x14ac:dyDescent="0.25">
      <c r="A9" s="7"/>
      <c r="B9" s="7" t="s">
        <v>782</v>
      </c>
      <c r="C9" s="7"/>
      <c r="D9" s="7"/>
      <c r="E9" s="7"/>
      <c r="F9" s="7"/>
      <c r="G9" s="7"/>
      <c r="H9" s="7"/>
      <c r="I9" s="7"/>
      <c r="J9" s="7"/>
      <c r="K9" s="7"/>
      <c r="L9" s="9"/>
      <c r="M9" s="10"/>
      <c r="N9" s="7"/>
      <c r="O9" s="10"/>
      <c r="P9" s="7"/>
      <c r="Q9" s="10"/>
      <c r="R9" s="7"/>
      <c r="S9" s="10"/>
      <c r="T9" s="7"/>
      <c r="U9" s="10"/>
      <c r="V9" s="7"/>
      <c r="W9" s="10"/>
      <c r="X9" s="7"/>
      <c r="Y9" s="10"/>
      <c r="Z9" s="7"/>
      <c r="AA9" s="10"/>
      <c r="AB9" s="7"/>
      <c r="AC9" s="10"/>
      <c r="AD9" s="7"/>
    </row>
    <row r="10" spans="1:30" ht="16.5" customHeight="1" x14ac:dyDescent="0.25">
      <c r="A10" s="7"/>
      <c r="B10" s="7"/>
      <c r="C10" s="7" t="s">
        <v>793</v>
      </c>
      <c r="D10" s="7"/>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16.5" customHeight="1" x14ac:dyDescent="0.25">
      <c r="A11" s="7"/>
      <c r="B11" s="7"/>
      <c r="C11" s="7"/>
      <c r="D11" s="7" t="s">
        <v>334</v>
      </c>
      <c r="E11" s="7"/>
      <c r="F11" s="7"/>
      <c r="G11" s="7"/>
      <c r="H11" s="7"/>
      <c r="I11" s="7"/>
      <c r="J11" s="7"/>
      <c r="K11" s="7"/>
      <c r="L11" s="9" t="s">
        <v>300</v>
      </c>
      <c r="M11" s="29">
        <v>415.9</v>
      </c>
      <c r="N11" s="51">
        <v>33.4</v>
      </c>
      <c r="O11" s="29">
        <v>376.9</v>
      </c>
      <c r="P11" s="51">
        <v>37.700000000000003</v>
      </c>
      <c r="Q11" s="29">
        <v>275</v>
      </c>
      <c r="R11" s="51">
        <v>28.1</v>
      </c>
      <c r="S11" s="29">
        <v>156.1</v>
      </c>
      <c r="T11" s="51">
        <v>14.1</v>
      </c>
      <c r="U11" s="29">
        <v>104.3</v>
      </c>
      <c r="V11" s="51">
        <v>23.1</v>
      </c>
      <c r="W11" s="30" t="s">
        <v>128</v>
      </c>
      <c r="X11" s="7"/>
      <c r="Y11" s="32">
        <v>43.5</v>
      </c>
      <c r="Z11" s="53">
        <v>6.2</v>
      </c>
      <c r="AA11" s="30" t="s">
        <v>128</v>
      </c>
      <c r="AB11" s="7"/>
      <c r="AC11" s="41">
        <v>1369.8</v>
      </c>
      <c r="AD11" s="51">
        <v>67.099999999999994</v>
      </c>
    </row>
    <row r="12" spans="1:30" ht="16.5" customHeight="1" x14ac:dyDescent="0.25">
      <c r="A12" s="7"/>
      <c r="B12" s="7"/>
      <c r="C12" s="7"/>
      <c r="D12" s="7" t="s">
        <v>792</v>
      </c>
      <c r="E12" s="7"/>
      <c r="F12" s="7"/>
      <c r="G12" s="7"/>
      <c r="H12" s="7"/>
      <c r="I12" s="7"/>
      <c r="J12" s="7"/>
      <c r="K12" s="7"/>
      <c r="L12" s="9" t="s">
        <v>300</v>
      </c>
      <c r="M12" s="29">
        <v>191.8</v>
      </c>
      <c r="N12" s="51">
        <v>25.6</v>
      </c>
      <c r="O12" s="29">
        <v>147.30000000000001</v>
      </c>
      <c r="P12" s="51">
        <v>16.8</v>
      </c>
      <c r="Q12" s="29">
        <v>189.8</v>
      </c>
      <c r="R12" s="51">
        <v>26.4</v>
      </c>
      <c r="S12" s="32">
        <v>39.200000000000003</v>
      </c>
      <c r="T12" s="53">
        <v>8.6</v>
      </c>
      <c r="U12" s="32">
        <v>41</v>
      </c>
      <c r="V12" s="51">
        <v>12.5</v>
      </c>
      <c r="W12" s="32">
        <v>67.400000000000006</v>
      </c>
      <c r="X12" s="51">
        <v>13.5</v>
      </c>
      <c r="Y12" s="30" t="s">
        <v>128</v>
      </c>
      <c r="Z12" s="7"/>
      <c r="AA12" s="44">
        <v>11</v>
      </c>
      <c r="AB12" s="53">
        <v>5.7</v>
      </c>
      <c r="AC12" s="29">
        <v>684.6</v>
      </c>
      <c r="AD12" s="51">
        <v>45.6</v>
      </c>
    </row>
    <row r="13" spans="1:30" ht="16.5" customHeight="1" x14ac:dyDescent="0.25">
      <c r="A13" s="7"/>
      <c r="B13" s="7"/>
      <c r="C13" s="7"/>
      <c r="D13" s="7" t="s">
        <v>499</v>
      </c>
      <c r="E13" s="7"/>
      <c r="F13" s="7"/>
      <c r="G13" s="7"/>
      <c r="H13" s="7"/>
      <c r="I13" s="7"/>
      <c r="J13" s="7"/>
      <c r="K13" s="7"/>
      <c r="L13" s="9" t="s">
        <v>300</v>
      </c>
      <c r="M13" s="29">
        <v>606.70000000000005</v>
      </c>
      <c r="N13" s="51">
        <v>38.1</v>
      </c>
      <c r="O13" s="29">
        <v>523.1</v>
      </c>
      <c r="P13" s="51">
        <v>39</v>
      </c>
      <c r="Q13" s="29">
        <v>464.4</v>
      </c>
      <c r="R13" s="51">
        <v>36.4</v>
      </c>
      <c r="S13" s="29">
        <v>195.8</v>
      </c>
      <c r="T13" s="51">
        <v>14.6</v>
      </c>
      <c r="U13" s="29">
        <v>144.9</v>
      </c>
      <c r="V13" s="51">
        <v>27.5</v>
      </c>
      <c r="W13" s="32">
        <v>67.400000000000006</v>
      </c>
      <c r="X13" s="51">
        <v>13.5</v>
      </c>
      <c r="Y13" s="32">
        <v>43.5</v>
      </c>
      <c r="Z13" s="53">
        <v>6.2</v>
      </c>
      <c r="AA13" s="44">
        <v>11</v>
      </c>
      <c r="AB13" s="53">
        <v>5.7</v>
      </c>
      <c r="AC13" s="41">
        <v>2057.5</v>
      </c>
      <c r="AD13" s="51">
        <v>76.599999999999994</v>
      </c>
    </row>
    <row r="14" spans="1:30" ht="16.5" customHeight="1" x14ac:dyDescent="0.25">
      <c r="A14" s="7"/>
      <c r="B14" s="7" t="s">
        <v>786</v>
      </c>
      <c r="C14" s="7"/>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t="s">
        <v>785</v>
      </c>
      <c r="D15" s="7"/>
      <c r="E15" s="7"/>
      <c r="F15" s="7"/>
      <c r="G15" s="7"/>
      <c r="H15" s="7"/>
      <c r="I15" s="7"/>
      <c r="J15" s="7"/>
      <c r="K15" s="7"/>
      <c r="L15" s="9"/>
      <c r="M15" s="10"/>
      <c r="N15" s="7"/>
      <c r="O15" s="10"/>
      <c r="P15" s="7"/>
      <c r="Q15" s="10"/>
      <c r="R15" s="7"/>
      <c r="S15" s="10"/>
      <c r="T15" s="7"/>
      <c r="U15" s="10"/>
      <c r="V15" s="7"/>
      <c r="W15" s="10"/>
      <c r="X15" s="7"/>
      <c r="Y15" s="10"/>
      <c r="Z15" s="7"/>
      <c r="AA15" s="10"/>
      <c r="AB15" s="7"/>
      <c r="AC15" s="10"/>
      <c r="AD15" s="7"/>
    </row>
    <row r="16" spans="1:30" ht="16.5" customHeight="1" x14ac:dyDescent="0.25">
      <c r="A16" s="7"/>
      <c r="B16" s="7"/>
      <c r="C16" s="7"/>
      <c r="D16" s="7" t="s">
        <v>334</v>
      </c>
      <c r="E16" s="7"/>
      <c r="F16" s="7"/>
      <c r="G16" s="7"/>
      <c r="H16" s="7"/>
      <c r="I16" s="7"/>
      <c r="J16" s="7"/>
      <c r="K16" s="7"/>
      <c r="L16" s="9" t="s">
        <v>216</v>
      </c>
      <c r="M16" s="32">
        <v>46.1</v>
      </c>
      <c r="N16" s="53">
        <v>3.2</v>
      </c>
      <c r="O16" s="32">
        <v>47.6</v>
      </c>
      <c r="P16" s="53">
        <v>4.3</v>
      </c>
      <c r="Q16" s="32">
        <v>53</v>
      </c>
      <c r="R16" s="53">
        <v>4.7</v>
      </c>
      <c r="S16" s="32">
        <v>55.2</v>
      </c>
      <c r="T16" s="53">
        <v>4.7</v>
      </c>
      <c r="U16" s="32">
        <v>50.4</v>
      </c>
      <c r="V16" s="53">
        <v>7.3</v>
      </c>
      <c r="W16" s="30" t="s">
        <v>128</v>
      </c>
      <c r="X16" s="7"/>
      <c r="Y16" s="32">
        <v>62.6</v>
      </c>
      <c r="Z16" s="53">
        <v>5.4</v>
      </c>
      <c r="AA16" s="30" t="s">
        <v>128</v>
      </c>
      <c r="AB16" s="7"/>
      <c r="AC16" s="32">
        <v>49.7</v>
      </c>
      <c r="AD16" s="53">
        <v>1.7</v>
      </c>
    </row>
    <row r="17" spans="1:30" ht="16.5" customHeight="1" x14ac:dyDescent="0.25">
      <c r="A17" s="7"/>
      <c r="B17" s="7"/>
      <c r="C17" s="7"/>
      <c r="D17" s="7" t="s">
        <v>792</v>
      </c>
      <c r="E17" s="7"/>
      <c r="F17" s="7"/>
      <c r="G17" s="7"/>
      <c r="H17" s="7"/>
      <c r="I17" s="7"/>
      <c r="J17" s="7"/>
      <c r="K17" s="7"/>
      <c r="L17" s="9" t="s">
        <v>216</v>
      </c>
      <c r="M17" s="32">
        <v>44.9</v>
      </c>
      <c r="N17" s="53">
        <v>5.8</v>
      </c>
      <c r="O17" s="32">
        <v>43.5</v>
      </c>
      <c r="P17" s="53">
        <v>9.4</v>
      </c>
      <c r="Q17" s="32">
        <v>43.8</v>
      </c>
      <c r="R17" s="53">
        <v>5.3</v>
      </c>
      <c r="S17" s="32">
        <v>43.1</v>
      </c>
      <c r="T17" s="51">
        <v>11.9</v>
      </c>
      <c r="U17" s="32">
        <v>58.6</v>
      </c>
      <c r="V17" s="51">
        <v>22.5</v>
      </c>
      <c r="W17" s="32">
        <v>39.9</v>
      </c>
      <c r="X17" s="53">
        <v>6.8</v>
      </c>
      <c r="Y17" s="30" t="s">
        <v>128</v>
      </c>
      <c r="Z17" s="7"/>
      <c r="AA17" s="32">
        <v>45.5</v>
      </c>
      <c r="AB17" s="51">
        <v>17.3</v>
      </c>
      <c r="AC17" s="32">
        <v>44.6</v>
      </c>
      <c r="AD17" s="53">
        <v>3.3</v>
      </c>
    </row>
    <row r="18" spans="1:30" ht="16.5" customHeight="1" x14ac:dyDescent="0.25">
      <c r="A18" s="7"/>
      <c r="B18" s="7"/>
      <c r="C18" s="7"/>
      <c r="D18" s="7" t="s">
        <v>499</v>
      </c>
      <c r="E18" s="7"/>
      <c r="F18" s="7"/>
      <c r="G18" s="7"/>
      <c r="H18" s="7"/>
      <c r="I18" s="7"/>
      <c r="J18" s="7"/>
      <c r="K18" s="7"/>
      <c r="L18" s="9" t="s">
        <v>216</v>
      </c>
      <c r="M18" s="32">
        <v>45.9</v>
      </c>
      <c r="N18" s="53">
        <v>3.1</v>
      </c>
      <c r="O18" s="32">
        <v>46</v>
      </c>
      <c r="P18" s="53">
        <v>3.8</v>
      </c>
      <c r="Q18" s="32">
        <v>49.1</v>
      </c>
      <c r="R18" s="53">
        <v>3.2</v>
      </c>
      <c r="S18" s="32">
        <v>52.9</v>
      </c>
      <c r="T18" s="53">
        <v>4.3</v>
      </c>
      <c r="U18" s="32">
        <v>50.2</v>
      </c>
      <c r="V18" s="53">
        <v>7.8</v>
      </c>
      <c r="W18" s="32">
        <v>39.9</v>
      </c>
      <c r="X18" s="53">
        <v>6.8</v>
      </c>
      <c r="Y18" s="32">
        <v>62.5</v>
      </c>
      <c r="Z18" s="53">
        <v>5.4</v>
      </c>
      <c r="AA18" s="32">
        <v>45.5</v>
      </c>
      <c r="AB18" s="51">
        <v>17.3</v>
      </c>
      <c r="AC18" s="32">
        <v>47.8</v>
      </c>
      <c r="AD18" s="53">
        <v>1.7</v>
      </c>
    </row>
    <row r="19" spans="1:30" ht="16.5" customHeight="1" x14ac:dyDescent="0.25">
      <c r="A19" s="7" t="s">
        <v>305</v>
      </c>
      <c r="B19" s="7"/>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t="s">
        <v>764</v>
      </c>
      <c r="C20" s="7"/>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t="s">
        <v>785</v>
      </c>
      <c r="D21" s="7"/>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5">
      <c r="A22" s="7"/>
      <c r="B22" s="7"/>
      <c r="C22" s="7"/>
      <c r="D22" s="7" t="s">
        <v>334</v>
      </c>
      <c r="E22" s="7"/>
      <c r="F22" s="7"/>
      <c r="G22" s="7"/>
      <c r="H22" s="7"/>
      <c r="I22" s="7"/>
      <c r="J22" s="7"/>
      <c r="K22" s="7"/>
      <c r="L22" s="9" t="s">
        <v>300</v>
      </c>
      <c r="M22" s="29">
        <v>202.9</v>
      </c>
      <c r="N22" s="51">
        <v>22.5</v>
      </c>
      <c r="O22" s="29">
        <v>192</v>
      </c>
      <c r="P22" s="51">
        <v>21.8</v>
      </c>
      <c r="Q22" s="29">
        <v>134.30000000000001</v>
      </c>
      <c r="R22" s="51">
        <v>15.6</v>
      </c>
      <c r="S22" s="32">
        <v>66.7</v>
      </c>
      <c r="T22" s="51">
        <v>11.2</v>
      </c>
      <c r="U22" s="32">
        <v>62.6</v>
      </c>
      <c r="V22" s="53">
        <v>9</v>
      </c>
      <c r="W22" s="30" t="s">
        <v>128</v>
      </c>
      <c r="X22" s="7"/>
      <c r="Y22" s="32">
        <v>20.100000000000001</v>
      </c>
      <c r="Z22" s="53">
        <v>2.9</v>
      </c>
      <c r="AA22" s="30" t="s">
        <v>128</v>
      </c>
      <c r="AB22" s="7"/>
      <c r="AC22" s="29">
        <v>680</v>
      </c>
      <c r="AD22" s="51">
        <v>35.9</v>
      </c>
    </row>
    <row r="23" spans="1:30" ht="16.5" customHeight="1" x14ac:dyDescent="0.25">
      <c r="A23" s="7"/>
      <c r="B23" s="7"/>
      <c r="C23" s="7"/>
      <c r="D23" s="7" t="s">
        <v>792</v>
      </c>
      <c r="E23" s="7"/>
      <c r="F23" s="7"/>
      <c r="G23" s="7"/>
      <c r="H23" s="7"/>
      <c r="I23" s="7"/>
      <c r="J23" s="7"/>
      <c r="K23" s="7"/>
      <c r="L23" s="9" t="s">
        <v>300</v>
      </c>
      <c r="M23" s="29">
        <v>109.8</v>
      </c>
      <c r="N23" s="51">
        <v>16.600000000000001</v>
      </c>
      <c r="O23" s="32">
        <v>84</v>
      </c>
      <c r="P23" s="51">
        <v>15.3</v>
      </c>
      <c r="Q23" s="32">
        <v>76.900000000000006</v>
      </c>
      <c r="R23" s="51">
        <v>14.8</v>
      </c>
      <c r="S23" s="32">
        <v>23</v>
      </c>
      <c r="T23" s="53">
        <v>5.2</v>
      </c>
      <c r="U23" s="32">
        <v>24.3</v>
      </c>
      <c r="V23" s="53">
        <v>5.2</v>
      </c>
      <c r="W23" s="32">
        <v>31.4</v>
      </c>
      <c r="X23" s="53">
        <v>3.3</v>
      </c>
      <c r="Y23" s="31" t="s">
        <v>110</v>
      </c>
      <c r="Z23" s="7"/>
      <c r="AA23" s="31">
        <v>7.6</v>
      </c>
      <c r="AB23" s="53">
        <v>1.5</v>
      </c>
      <c r="AC23" s="29">
        <v>352.4</v>
      </c>
      <c r="AD23" s="51">
        <v>28.2</v>
      </c>
    </row>
    <row r="24" spans="1:30" ht="16.5" customHeight="1" x14ac:dyDescent="0.25">
      <c r="A24" s="7"/>
      <c r="B24" s="7"/>
      <c r="C24" s="7"/>
      <c r="D24" s="7" t="s">
        <v>499</v>
      </c>
      <c r="E24" s="7"/>
      <c r="F24" s="7"/>
      <c r="G24" s="7"/>
      <c r="H24" s="7"/>
      <c r="I24" s="7"/>
      <c r="J24" s="7"/>
      <c r="K24" s="7"/>
      <c r="L24" s="9" t="s">
        <v>300</v>
      </c>
      <c r="M24" s="29">
        <v>312.2</v>
      </c>
      <c r="N24" s="51">
        <v>29.8</v>
      </c>
      <c r="O24" s="29">
        <v>275.39999999999998</v>
      </c>
      <c r="P24" s="51">
        <v>27.5</v>
      </c>
      <c r="Q24" s="29">
        <v>209.6</v>
      </c>
      <c r="R24" s="51">
        <v>20.2</v>
      </c>
      <c r="S24" s="32">
        <v>90</v>
      </c>
      <c r="T24" s="51">
        <v>13</v>
      </c>
      <c r="U24" s="32">
        <v>86.2</v>
      </c>
      <c r="V24" s="53">
        <v>9.1999999999999993</v>
      </c>
      <c r="W24" s="32">
        <v>31.4</v>
      </c>
      <c r="X24" s="53">
        <v>3.3</v>
      </c>
      <c r="Y24" s="32">
        <v>20.100000000000001</v>
      </c>
      <c r="Z24" s="53">
        <v>2.9</v>
      </c>
      <c r="AA24" s="31">
        <v>7.6</v>
      </c>
      <c r="AB24" s="53">
        <v>1.5</v>
      </c>
      <c r="AC24" s="41">
        <v>1034</v>
      </c>
      <c r="AD24" s="51">
        <v>46.3</v>
      </c>
    </row>
    <row r="25" spans="1:30" ht="16.5" customHeight="1" x14ac:dyDescent="0.25">
      <c r="A25" s="7"/>
      <c r="B25" s="7" t="s">
        <v>782</v>
      </c>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t="s">
        <v>793</v>
      </c>
      <c r="D26" s="7"/>
      <c r="E26" s="7"/>
      <c r="F26" s="7"/>
      <c r="G26" s="7"/>
      <c r="H26" s="7"/>
      <c r="I26" s="7"/>
      <c r="J26" s="7"/>
      <c r="K26" s="7"/>
      <c r="L26" s="9"/>
      <c r="M26" s="10"/>
      <c r="N26" s="7"/>
      <c r="O26" s="10"/>
      <c r="P26" s="7"/>
      <c r="Q26" s="10"/>
      <c r="R26" s="7"/>
      <c r="S26" s="10"/>
      <c r="T26" s="7"/>
      <c r="U26" s="10"/>
      <c r="V26" s="7"/>
      <c r="W26" s="10"/>
      <c r="X26" s="7"/>
      <c r="Y26" s="10"/>
      <c r="Z26" s="7"/>
      <c r="AA26" s="10"/>
      <c r="AB26" s="7"/>
      <c r="AC26" s="10"/>
      <c r="AD26" s="7"/>
    </row>
    <row r="27" spans="1:30" ht="16.5" customHeight="1" x14ac:dyDescent="0.25">
      <c r="A27" s="7"/>
      <c r="B27" s="7"/>
      <c r="C27" s="7"/>
      <c r="D27" s="7" t="s">
        <v>334</v>
      </c>
      <c r="E27" s="7"/>
      <c r="F27" s="7"/>
      <c r="G27" s="7"/>
      <c r="H27" s="7"/>
      <c r="I27" s="7"/>
      <c r="J27" s="7"/>
      <c r="K27" s="7"/>
      <c r="L27" s="9" t="s">
        <v>300</v>
      </c>
      <c r="M27" s="29">
        <v>441.1</v>
      </c>
      <c r="N27" s="51">
        <v>34.700000000000003</v>
      </c>
      <c r="O27" s="29">
        <v>385.8</v>
      </c>
      <c r="P27" s="51">
        <v>34.4</v>
      </c>
      <c r="Q27" s="29">
        <v>258.10000000000002</v>
      </c>
      <c r="R27" s="51">
        <v>24.8</v>
      </c>
      <c r="S27" s="29">
        <v>131.80000000000001</v>
      </c>
      <c r="T27" s="51">
        <v>15.8</v>
      </c>
      <c r="U27" s="29">
        <v>136.1</v>
      </c>
      <c r="V27" s="51">
        <v>12.4</v>
      </c>
      <c r="W27" s="30" t="s">
        <v>128</v>
      </c>
      <c r="X27" s="7"/>
      <c r="Y27" s="32">
        <v>34.6</v>
      </c>
      <c r="Z27" s="53">
        <v>3.6</v>
      </c>
      <c r="AA27" s="30" t="s">
        <v>128</v>
      </c>
      <c r="AB27" s="7"/>
      <c r="AC27" s="41">
        <v>1387.5</v>
      </c>
      <c r="AD27" s="51">
        <v>52.4</v>
      </c>
    </row>
    <row r="28" spans="1:30" ht="16.5" customHeight="1" x14ac:dyDescent="0.25">
      <c r="A28" s="7"/>
      <c r="B28" s="7"/>
      <c r="C28" s="7"/>
      <c r="D28" s="7" t="s">
        <v>792</v>
      </c>
      <c r="E28" s="7"/>
      <c r="F28" s="7"/>
      <c r="G28" s="7"/>
      <c r="H28" s="7"/>
      <c r="I28" s="7"/>
      <c r="J28" s="7"/>
      <c r="K28" s="7"/>
      <c r="L28" s="9" t="s">
        <v>300</v>
      </c>
      <c r="M28" s="29">
        <v>221</v>
      </c>
      <c r="N28" s="51">
        <v>28.4</v>
      </c>
      <c r="O28" s="29">
        <v>177</v>
      </c>
      <c r="P28" s="51">
        <v>24.4</v>
      </c>
      <c r="Q28" s="29">
        <v>184.3</v>
      </c>
      <c r="R28" s="51">
        <v>25.3</v>
      </c>
      <c r="S28" s="32">
        <v>43.9</v>
      </c>
      <c r="T28" s="53">
        <v>8.4</v>
      </c>
      <c r="U28" s="32">
        <v>52.6</v>
      </c>
      <c r="V28" s="53">
        <v>9.3000000000000007</v>
      </c>
      <c r="W28" s="32">
        <v>67.599999999999994</v>
      </c>
      <c r="X28" s="53">
        <v>5.6</v>
      </c>
      <c r="Y28" s="31" t="s">
        <v>110</v>
      </c>
      <c r="Z28" s="7"/>
      <c r="AA28" s="32">
        <v>11.8</v>
      </c>
      <c r="AB28" s="53">
        <v>1.6</v>
      </c>
      <c r="AC28" s="29">
        <v>761.6</v>
      </c>
      <c r="AD28" s="51">
        <v>43.4</v>
      </c>
    </row>
    <row r="29" spans="1:30" ht="16.5" customHeight="1" x14ac:dyDescent="0.25">
      <c r="A29" s="7"/>
      <c r="B29" s="7"/>
      <c r="C29" s="7"/>
      <c r="D29" s="7" t="s">
        <v>499</v>
      </c>
      <c r="E29" s="7"/>
      <c r="F29" s="7"/>
      <c r="G29" s="7"/>
      <c r="H29" s="7"/>
      <c r="I29" s="7"/>
      <c r="J29" s="7"/>
      <c r="K29" s="7"/>
      <c r="L29" s="9" t="s">
        <v>300</v>
      </c>
      <c r="M29" s="29">
        <v>662.8</v>
      </c>
      <c r="N29" s="51">
        <v>46</v>
      </c>
      <c r="O29" s="29">
        <v>565</v>
      </c>
      <c r="P29" s="51">
        <v>37.200000000000003</v>
      </c>
      <c r="Q29" s="29">
        <v>442.8</v>
      </c>
      <c r="R29" s="51">
        <v>35</v>
      </c>
      <c r="S29" s="29">
        <v>175.9</v>
      </c>
      <c r="T29" s="51">
        <v>17.600000000000001</v>
      </c>
      <c r="U29" s="29">
        <v>188.2</v>
      </c>
      <c r="V29" s="51">
        <v>13.6</v>
      </c>
      <c r="W29" s="32">
        <v>67.599999999999994</v>
      </c>
      <c r="X29" s="53">
        <v>5.6</v>
      </c>
      <c r="Y29" s="32">
        <v>34.6</v>
      </c>
      <c r="Z29" s="53">
        <v>3.6</v>
      </c>
      <c r="AA29" s="32">
        <v>11.8</v>
      </c>
      <c r="AB29" s="53">
        <v>1.6</v>
      </c>
      <c r="AC29" s="41">
        <v>2148.9</v>
      </c>
      <c r="AD29" s="51">
        <v>65.5</v>
      </c>
    </row>
    <row r="30" spans="1:30" ht="16.5" customHeight="1" x14ac:dyDescent="0.25">
      <c r="A30" s="7"/>
      <c r="B30" s="7" t="s">
        <v>786</v>
      </c>
      <c r="C30" s="7"/>
      <c r="D30" s="7"/>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5">
      <c r="A31" s="7"/>
      <c r="B31" s="7"/>
      <c r="C31" s="7" t="s">
        <v>785</v>
      </c>
      <c r="D31" s="7"/>
      <c r="E31" s="7"/>
      <c r="F31" s="7"/>
      <c r="G31" s="7"/>
      <c r="H31" s="7"/>
      <c r="I31" s="7"/>
      <c r="J31" s="7"/>
      <c r="K31" s="7"/>
      <c r="L31" s="9"/>
      <c r="M31" s="10"/>
      <c r="N31" s="7"/>
      <c r="O31" s="10"/>
      <c r="P31" s="7"/>
      <c r="Q31" s="10"/>
      <c r="R31" s="7"/>
      <c r="S31" s="10"/>
      <c r="T31" s="7"/>
      <c r="U31" s="10"/>
      <c r="V31" s="7"/>
      <c r="W31" s="10"/>
      <c r="X31" s="7"/>
      <c r="Y31" s="10"/>
      <c r="Z31" s="7"/>
      <c r="AA31" s="10"/>
      <c r="AB31" s="7"/>
      <c r="AC31" s="10"/>
      <c r="AD31" s="7"/>
    </row>
    <row r="32" spans="1:30" ht="16.5" customHeight="1" x14ac:dyDescent="0.25">
      <c r="A32" s="7"/>
      <c r="B32" s="7"/>
      <c r="C32" s="7"/>
      <c r="D32" s="7" t="s">
        <v>334</v>
      </c>
      <c r="E32" s="7"/>
      <c r="F32" s="7"/>
      <c r="G32" s="7"/>
      <c r="H32" s="7"/>
      <c r="I32" s="7"/>
      <c r="J32" s="7"/>
      <c r="K32" s="7"/>
      <c r="L32" s="9" t="s">
        <v>216</v>
      </c>
      <c r="M32" s="32">
        <v>46</v>
      </c>
      <c r="N32" s="53">
        <v>3.6</v>
      </c>
      <c r="O32" s="32">
        <v>49.8</v>
      </c>
      <c r="P32" s="53">
        <v>3.5</v>
      </c>
      <c r="Q32" s="32">
        <v>52</v>
      </c>
      <c r="R32" s="53">
        <v>3.4</v>
      </c>
      <c r="S32" s="32">
        <v>50.6</v>
      </c>
      <c r="T32" s="53">
        <v>5.9</v>
      </c>
      <c r="U32" s="32">
        <v>46</v>
      </c>
      <c r="V32" s="53">
        <v>5.0999999999999996</v>
      </c>
      <c r="W32" s="30" t="s">
        <v>128</v>
      </c>
      <c r="X32" s="7"/>
      <c r="Y32" s="32">
        <v>58.1</v>
      </c>
      <c r="Z32" s="53">
        <v>5.7</v>
      </c>
      <c r="AA32" s="30" t="s">
        <v>128</v>
      </c>
      <c r="AB32" s="7"/>
      <c r="AC32" s="32">
        <v>49</v>
      </c>
      <c r="AD32" s="53">
        <v>1.8</v>
      </c>
    </row>
    <row r="33" spans="1:30" ht="16.5" customHeight="1" x14ac:dyDescent="0.25">
      <c r="A33" s="7"/>
      <c r="B33" s="7"/>
      <c r="C33" s="7"/>
      <c r="D33" s="7" t="s">
        <v>792</v>
      </c>
      <c r="E33" s="7"/>
      <c r="F33" s="7"/>
      <c r="G33" s="7"/>
      <c r="H33" s="7"/>
      <c r="I33" s="7"/>
      <c r="J33" s="7"/>
      <c r="K33" s="7"/>
      <c r="L33" s="9" t="s">
        <v>216</v>
      </c>
      <c r="M33" s="32">
        <v>49.7</v>
      </c>
      <c r="N33" s="53">
        <v>3.9</v>
      </c>
      <c r="O33" s="32">
        <v>47.4</v>
      </c>
      <c r="P33" s="53">
        <v>5.6</v>
      </c>
      <c r="Q33" s="32">
        <v>41.7</v>
      </c>
      <c r="R33" s="53">
        <v>5.6</v>
      </c>
      <c r="S33" s="32">
        <v>52.5</v>
      </c>
      <c r="T33" s="53">
        <v>6.1</v>
      </c>
      <c r="U33" s="32">
        <v>46.3</v>
      </c>
      <c r="V33" s="53">
        <v>5.6</v>
      </c>
      <c r="W33" s="32">
        <v>46.5</v>
      </c>
      <c r="X33" s="53">
        <v>3</v>
      </c>
      <c r="Y33" s="31" t="s">
        <v>110</v>
      </c>
      <c r="Z33" s="7"/>
      <c r="AA33" s="32">
        <v>64.2</v>
      </c>
      <c r="AB33" s="53">
        <v>8.6</v>
      </c>
      <c r="AC33" s="32">
        <v>46.3</v>
      </c>
      <c r="AD33" s="53">
        <v>2.6</v>
      </c>
    </row>
    <row r="34" spans="1:30" ht="16.5" customHeight="1" x14ac:dyDescent="0.25">
      <c r="A34" s="7"/>
      <c r="B34" s="7"/>
      <c r="C34" s="7"/>
      <c r="D34" s="7" t="s">
        <v>499</v>
      </c>
      <c r="E34" s="7"/>
      <c r="F34" s="7"/>
      <c r="G34" s="7"/>
      <c r="H34" s="7"/>
      <c r="I34" s="7"/>
      <c r="J34" s="7"/>
      <c r="K34" s="7"/>
      <c r="L34" s="9" t="s">
        <v>216</v>
      </c>
      <c r="M34" s="32">
        <v>47.1</v>
      </c>
      <c r="N34" s="53">
        <v>3.1</v>
      </c>
      <c r="O34" s="32">
        <v>48.8</v>
      </c>
      <c r="P34" s="53">
        <v>3.7</v>
      </c>
      <c r="Q34" s="32">
        <v>47.3</v>
      </c>
      <c r="R34" s="53">
        <v>2.6</v>
      </c>
      <c r="S34" s="32">
        <v>51.2</v>
      </c>
      <c r="T34" s="53">
        <v>5.4</v>
      </c>
      <c r="U34" s="32">
        <v>45.8</v>
      </c>
      <c r="V34" s="53">
        <v>3.6</v>
      </c>
      <c r="W34" s="32">
        <v>46.5</v>
      </c>
      <c r="X34" s="53">
        <v>3</v>
      </c>
      <c r="Y34" s="32">
        <v>58.1</v>
      </c>
      <c r="Z34" s="53">
        <v>5.7</v>
      </c>
      <c r="AA34" s="32">
        <v>64.2</v>
      </c>
      <c r="AB34" s="53">
        <v>8.6</v>
      </c>
      <c r="AC34" s="32">
        <v>48.1</v>
      </c>
      <c r="AD34" s="53">
        <v>1.6</v>
      </c>
    </row>
    <row r="35" spans="1:30" ht="16.5" customHeight="1" x14ac:dyDescent="0.25">
      <c r="A35" s="7" t="s">
        <v>427</v>
      </c>
      <c r="B35" s="7"/>
      <c r="C35" s="7"/>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t="s">
        <v>764</v>
      </c>
      <c r="C36" s="7"/>
      <c r="D36" s="7"/>
      <c r="E36" s="7"/>
      <c r="F36" s="7"/>
      <c r="G36" s="7"/>
      <c r="H36" s="7"/>
      <c r="I36" s="7"/>
      <c r="J36" s="7"/>
      <c r="K36" s="7"/>
      <c r="L36" s="9"/>
      <c r="M36" s="10"/>
      <c r="N36" s="7"/>
      <c r="O36" s="10"/>
      <c r="P36" s="7"/>
      <c r="Q36" s="10"/>
      <c r="R36" s="7"/>
      <c r="S36" s="10"/>
      <c r="T36" s="7"/>
      <c r="U36" s="10"/>
      <c r="V36" s="7"/>
      <c r="W36" s="10"/>
      <c r="X36" s="7"/>
      <c r="Y36" s="10"/>
      <c r="Z36" s="7"/>
      <c r="AA36" s="10"/>
      <c r="AB36" s="7"/>
      <c r="AC36" s="10"/>
      <c r="AD36" s="7"/>
    </row>
    <row r="37" spans="1:30" ht="16.5" customHeight="1" x14ac:dyDescent="0.25">
      <c r="A37" s="7"/>
      <c r="B37" s="7"/>
      <c r="C37" s="7" t="s">
        <v>785</v>
      </c>
      <c r="D37" s="7"/>
      <c r="E37" s="7"/>
      <c r="F37" s="7"/>
      <c r="G37" s="7"/>
      <c r="H37" s="7"/>
      <c r="I37" s="7"/>
      <c r="J37" s="7"/>
      <c r="K37" s="7"/>
      <c r="L37" s="9"/>
      <c r="M37" s="10"/>
      <c r="N37" s="7"/>
      <c r="O37" s="10"/>
      <c r="P37" s="7"/>
      <c r="Q37" s="10"/>
      <c r="R37" s="7"/>
      <c r="S37" s="10"/>
      <c r="T37" s="7"/>
      <c r="U37" s="10"/>
      <c r="V37" s="7"/>
      <c r="W37" s="10"/>
      <c r="X37" s="7"/>
      <c r="Y37" s="10"/>
      <c r="Z37" s="7"/>
      <c r="AA37" s="10"/>
      <c r="AB37" s="7"/>
      <c r="AC37" s="10"/>
      <c r="AD37" s="7"/>
    </row>
    <row r="38" spans="1:30" ht="16.5" customHeight="1" x14ac:dyDescent="0.25">
      <c r="A38" s="7"/>
      <c r="B38" s="7"/>
      <c r="C38" s="7"/>
      <c r="D38" s="7" t="s">
        <v>334</v>
      </c>
      <c r="E38" s="7"/>
      <c r="F38" s="7"/>
      <c r="G38" s="7"/>
      <c r="H38" s="7"/>
      <c r="I38" s="7"/>
      <c r="J38" s="7"/>
      <c r="K38" s="7"/>
      <c r="L38" s="9" t="s">
        <v>300</v>
      </c>
      <c r="M38" s="29">
        <v>227.7</v>
      </c>
      <c r="N38" s="51">
        <v>18.899999999999999</v>
      </c>
      <c r="O38" s="29">
        <v>190.4</v>
      </c>
      <c r="P38" s="51">
        <v>20.399999999999999</v>
      </c>
      <c r="Q38" s="29">
        <v>132.19999999999999</v>
      </c>
      <c r="R38" s="51">
        <v>17.100000000000001</v>
      </c>
      <c r="S38" s="32">
        <v>74.7</v>
      </c>
      <c r="T38" s="51">
        <v>10.6</v>
      </c>
      <c r="U38" s="32">
        <v>61</v>
      </c>
      <c r="V38" s="53">
        <v>6.4</v>
      </c>
      <c r="W38" s="30" t="s">
        <v>128</v>
      </c>
      <c r="X38" s="7"/>
      <c r="Y38" s="32">
        <v>20.399999999999999</v>
      </c>
      <c r="Z38" s="53">
        <v>3.1</v>
      </c>
      <c r="AA38" s="30" t="s">
        <v>128</v>
      </c>
      <c r="AB38" s="7"/>
      <c r="AC38" s="29">
        <v>708.3</v>
      </c>
      <c r="AD38" s="51">
        <v>36.799999999999997</v>
      </c>
    </row>
    <row r="39" spans="1:30" ht="16.5" customHeight="1" x14ac:dyDescent="0.25">
      <c r="A39" s="7"/>
      <c r="B39" s="7"/>
      <c r="C39" s="7"/>
      <c r="D39" s="7" t="s">
        <v>792</v>
      </c>
      <c r="E39" s="7"/>
      <c r="F39" s="7"/>
      <c r="G39" s="7"/>
      <c r="H39" s="7"/>
      <c r="I39" s="7"/>
      <c r="J39" s="7"/>
      <c r="K39" s="7"/>
      <c r="L39" s="9" t="s">
        <v>300</v>
      </c>
      <c r="M39" s="32">
        <v>87.2</v>
      </c>
      <c r="N39" s="51">
        <v>16.8</v>
      </c>
      <c r="O39" s="32">
        <v>90.6</v>
      </c>
      <c r="P39" s="51">
        <v>14.3</v>
      </c>
      <c r="Q39" s="32">
        <v>79</v>
      </c>
      <c r="R39" s="51">
        <v>16.100000000000001</v>
      </c>
      <c r="S39" s="32">
        <v>28.3</v>
      </c>
      <c r="T39" s="53">
        <v>7</v>
      </c>
      <c r="U39" s="32">
        <v>26.4</v>
      </c>
      <c r="V39" s="53">
        <v>5</v>
      </c>
      <c r="W39" s="32">
        <v>25.6</v>
      </c>
      <c r="X39" s="53">
        <v>3.3</v>
      </c>
      <c r="Y39" s="30" t="s">
        <v>128</v>
      </c>
      <c r="Z39" s="7"/>
      <c r="AA39" s="31">
        <v>5.4</v>
      </c>
      <c r="AB39" s="53">
        <v>1.1000000000000001</v>
      </c>
      <c r="AC39" s="29">
        <v>343.6</v>
      </c>
      <c r="AD39" s="51">
        <v>27.8</v>
      </c>
    </row>
    <row r="40" spans="1:30" ht="16.5" customHeight="1" x14ac:dyDescent="0.25">
      <c r="A40" s="7"/>
      <c r="B40" s="7"/>
      <c r="C40" s="7"/>
      <c r="D40" s="7" t="s">
        <v>499</v>
      </c>
      <c r="E40" s="7"/>
      <c r="F40" s="7"/>
      <c r="G40" s="7"/>
      <c r="H40" s="7"/>
      <c r="I40" s="7"/>
      <c r="J40" s="7"/>
      <c r="K40" s="7"/>
      <c r="L40" s="9" t="s">
        <v>300</v>
      </c>
      <c r="M40" s="29">
        <v>315.5</v>
      </c>
      <c r="N40" s="51">
        <v>23</v>
      </c>
      <c r="O40" s="29">
        <v>281</v>
      </c>
      <c r="P40" s="51">
        <v>23.3</v>
      </c>
      <c r="Q40" s="29">
        <v>212.3</v>
      </c>
      <c r="R40" s="51">
        <v>20</v>
      </c>
      <c r="S40" s="29">
        <v>104.7</v>
      </c>
      <c r="T40" s="51">
        <v>13.2</v>
      </c>
      <c r="U40" s="32">
        <v>86.7</v>
      </c>
      <c r="V40" s="53">
        <v>6.9</v>
      </c>
      <c r="W40" s="32">
        <v>25.6</v>
      </c>
      <c r="X40" s="53">
        <v>3.3</v>
      </c>
      <c r="Y40" s="32">
        <v>20.399999999999999</v>
      </c>
      <c r="Z40" s="53">
        <v>3.1</v>
      </c>
      <c r="AA40" s="31">
        <v>5.4</v>
      </c>
      <c r="AB40" s="53">
        <v>1.1000000000000001</v>
      </c>
      <c r="AC40" s="41">
        <v>1052.3</v>
      </c>
      <c r="AD40" s="51">
        <v>42.6</v>
      </c>
    </row>
    <row r="41" spans="1:30" ht="16.5" customHeight="1" x14ac:dyDescent="0.25">
      <c r="A41" s="7"/>
      <c r="B41" s="7" t="s">
        <v>782</v>
      </c>
      <c r="C41" s="7"/>
      <c r="D41" s="7"/>
      <c r="E41" s="7"/>
      <c r="F41" s="7"/>
      <c r="G41" s="7"/>
      <c r="H41" s="7"/>
      <c r="I41" s="7"/>
      <c r="J41" s="7"/>
      <c r="K41" s="7"/>
      <c r="L41" s="9"/>
      <c r="M41" s="10"/>
      <c r="N41" s="7"/>
      <c r="O41" s="10"/>
      <c r="P41" s="7"/>
      <c r="Q41" s="10"/>
      <c r="R41" s="7"/>
      <c r="S41" s="10"/>
      <c r="T41" s="7"/>
      <c r="U41" s="10"/>
      <c r="V41" s="7"/>
      <c r="W41" s="10"/>
      <c r="X41" s="7"/>
      <c r="Y41" s="10"/>
      <c r="Z41" s="7"/>
      <c r="AA41" s="10"/>
      <c r="AB41" s="7"/>
      <c r="AC41" s="10"/>
      <c r="AD41" s="7"/>
    </row>
    <row r="42" spans="1:30" ht="16.5" customHeight="1" x14ac:dyDescent="0.25">
      <c r="A42" s="7"/>
      <c r="B42" s="7"/>
      <c r="C42" s="7" t="s">
        <v>793</v>
      </c>
      <c r="D42" s="7"/>
      <c r="E42" s="7"/>
      <c r="F42" s="7"/>
      <c r="G42" s="7"/>
      <c r="H42" s="7"/>
      <c r="I42" s="7"/>
      <c r="J42" s="7"/>
      <c r="K42" s="7"/>
      <c r="L42" s="9"/>
      <c r="M42" s="10"/>
      <c r="N42" s="7"/>
      <c r="O42" s="10"/>
      <c r="P42" s="7"/>
      <c r="Q42" s="10"/>
      <c r="R42" s="7"/>
      <c r="S42" s="10"/>
      <c r="T42" s="7"/>
      <c r="U42" s="10"/>
      <c r="V42" s="7"/>
      <c r="W42" s="10"/>
      <c r="X42" s="7"/>
      <c r="Y42" s="10"/>
      <c r="Z42" s="7"/>
      <c r="AA42" s="10"/>
      <c r="AB42" s="7"/>
      <c r="AC42" s="10"/>
      <c r="AD42" s="7"/>
    </row>
    <row r="43" spans="1:30" ht="16.5" customHeight="1" x14ac:dyDescent="0.25">
      <c r="A43" s="7"/>
      <c r="B43" s="7"/>
      <c r="C43" s="7"/>
      <c r="D43" s="7" t="s">
        <v>334</v>
      </c>
      <c r="E43" s="7"/>
      <c r="F43" s="7"/>
      <c r="G43" s="7"/>
      <c r="H43" s="7"/>
      <c r="I43" s="7"/>
      <c r="J43" s="7"/>
      <c r="K43" s="7"/>
      <c r="L43" s="9" t="s">
        <v>300</v>
      </c>
      <c r="M43" s="29">
        <v>472.3</v>
      </c>
      <c r="N43" s="51">
        <v>39.299999999999997</v>
      </c>
      <c r="O43" s="29">
        <v>393.3</v>
      </c>
      <c r="P43" s="51">
        <v>28.1</v>
      </c>
      <c r="Q43" s="29">
        <v>258.89999999999998</v>
      </c>
      <c r="R43" s="51">
        <v>25.4</v>
      </c>
      <c r="S43" s="29">
        <v>137</v>
      </c>
      <c r="T43" s="51">
        <v>15.1</v>
      </c>
      <c r="U43" s="29">
        <v>129.80000000000001</v>
      </c>
      <c r="V43" s="51">
        <v>10.9</v>
      </c>
      <c r="W43" s="30" t="s">
        <v>128</v>
      </c>
      <c r="X43" s="7"/>
      <c r="Y43" s="32">
        <v>34.299999999999997</v>
      </c>
      <c r="Z43" s="53">
        <v>4</v>
      </c>
      <c r="AA43" s="30" t="s">
        <v>128</v>
      </c>
      <c r="AB43" s="7"/>
      <c r="AC43" s="41">
        <v>1427.6</v>
      </c>
      <c r="AD43" s="51">
        <v>58.1</v>
      </c>
    </row>
    <row r="44" spans="1:30" ht="16.5" customHeight="1" x14ac:dyDescent="0.25">
      <c r="A44" s="7"/>
      <c r="B44" s="7"/>
      <c r="C44" s="7"/>
      <c r="D44" s="7" t="s">
        <v>792</v>
      </c>
      <c r="E44" s="7"/>
      <c r="F44" s="7"/>
      <c r="G44" s="7"/>
      <c r="H44" s="7"/>
      <c r="I44" s="7"/>
      <c r="J44" s="7"/>
      <c r="K44" s="7"/>
      <c r="L44" s="9" t="s">
        <v>300</v>
      </c>
      <c r="M44" s="29">
        <v>217.4</v>
      </c>
      <c r="N44" s="51">
        <v>29.7</v>
      </c>
      <c r="O44" s="29">
        <v>188.3</v>
      </c>
      <c r="P44" s="51">
        <v>24.1</v>
      </c>
      <c r="Q44" s="29">
        <v>179.3</v>
      </c>
      <c r="R44" s="51">
        <v>22.8</v>
      </c>
      <c r="S44" s="32">
        <v>59.7</v>
      </c>
      <c r="T44" s="51">
        <v>11.4</v>
      </c>
      <c r="U44" s="32">
        <v>56.3</v>
      </c>
      <c r="V44" s="53">
        <v>7.3</v>
      </c>
      <c r="W44" s="32">
        <v>65.7</v>
      </c>
      <c r="X44" s="53">
        <v>7.1</v>
      </c>
      <c r="Y44" s="30" t="s">
        <v>128</v>
      </c>
      <c r="Z44" s="7"/>
      <c r="AA44" s="31">
        <v>9.9</v>
      </c>
      <c r="AB44" s="53">
        <v>1.6</v>
      </c>
      <c r="AC44" s="29">
        <v>778.6</v>
      </c>
      <c r="AD44" s="51">
        <v>42.7</v>
      </c>
    </row>
    <row r="45" spans="1:30" ht="16.5" customHeight="1" x14ac:dyDescent="0.25">
      <c r="A45" s="7"/>
      <c r="B45" s="7"/>
      <c r="C45" s="7"/>
      <c r="D45" s="7" t="s">
        <v>499</v>
      </c>
      <c r="E45" s="7"/>
      <c r="F45" s="7"/>
      <c r="G45" s="7"/>
      <c r="H45" s="7"/>
      <c r="I45" s="7"/>
      <c r="J45" s="7"/>
      <c r="K45" s="7"/>
      <c r="L45" s="9" t="s">
        <v>300</v>
      </c>
      <c r="M45" s="29">
        <v>687.3</v>
      </c>
      <c r="N45" s="51">
        <v>43.8</v>
      </c>
      <c r="O45" s="29">
        <v>583.29999999999995</v>
      </c>
      <c r="P45" s="51">
        <v>38.299999999999997</v>
      </c>
      <c r="Q45" s="29">
        <v>438.6</v>
      </c>
      <c r="R45" s="51">
        <v>29.4</v>
      </c>
      <c r="S45" s="29">
        <v>198.2</v>
      </c>
      <c r="T45" s="51">
        <v>18</v>
      </c>
      <c r="U45" s="29">
        <v>185.3</v>
      </c>
      <c r="V45" s="51">
        <v>12.4</v>
      </c>
      <c r="W45" s="32">
        <v>65.7</v>
      </c>
      <c r="X45" s="53">
        <v>7.1</v>
      </c>
      <c r="Y45" s="32">
        <v>34.299999999999997</v>
      </c>
      <c r="Z45" s="53">
        <v>4</v>
      </c>
      <c r="AA45" s="31">
        <v>9.9</v>
      </c>
      <c r="AB45" s="53">
        <v>1.6</v>
      </c>
      <c r="AC45" s="41">
        <v>2204</v>
      </c>
      <c r="AD45" s="51">
        <v>67.2</v>
      </c>
    </row>
    <row r="46" spans="1:30" ht="16.5" customHeight="1" x14ac:dyDescent="0.25">
      <c r="A46" s="7"/>
      <c r="B46" s="7" t="s">
        <v>786</v>
      </c>
      <c r="C46" s="7"/>
      <c r="D46" s="7"/>
      <c r="E46" s="7"/>
      <c r="F46" s="7"/>
      <c r="G46" s="7"/>
      <c r="H46" s="7"/>
      <c r="I46" s="7"/>
      <c r="J46" s="7"/>
      <c r="K46" s="7"/>
      <c r="L46" s="9"/>
      <c r="M46" s="10"/>
      <c r="N46" s="7"/>
      <c r="O46" s="10"/>
      <c r="P46" s="7"/>
      <c r="Q46" s="10"/>
      <c r="R46" s="7"/>
      <c r="S46" s="10"/>
      <c r="T46" s="7"/>
      <c r="U46" s="10"/>
      <c r="V46" s="7"/>
      <c r="W46" s="10"/>
      <c r="X46" s="7"/>
      <c r="Y46" s="10"/>
      <c r="Z46" s="7"/>
      <c r="AA46" s="10"/>
      <c r="AB46" s="7"/>
      <c r="AC46" s="10"/>
      <c r="AD46" s="7"/>
    </row>
    <row r="47" spans="1:30" ht="16.5" customHeight="1" x14ac:dyDescent="0.25">
      <c r="A47" s="7"/>
      <c r="B47" s="7"/>
      <c r="C47" s="7" t="s">
        <v>785</v>
      </c>
      <c r="D47" s="7"/>
      <c r="E47" s="7"/>
      <c r="F47" s="7"/>
      <c r="G47" s="7"/>
      <c r="H47" s="7"/>
      <c r="I47" s="7"/>
      <c r="J47" s="7"/>
      <c r="K47" s="7"/>
      <c r="L47" s="9"/>
      <c r="M47" s="10"/>
      <c r="N47" s="7"/>
      <c r="O47" s="10"/>
      <c r="P47" s="7"/>
      <c r="Q47" s="10"/>
      <c r="R47" s="7"/>
      <c r="S47" s="10"/>
      <c r="T47" s="7"/>
      <c r="U47" s="10"/>
      <c r="V47" s="7"/>
      <c r="W47" s="10"/>
      <c r="X47" s="7"/>
      <c r="Y47" s="10"/>
      <c r="Z47" s="7"/>
      <c r="AA47" s="10"/>
      <c r="AB47" s="7"/>
      <c r="AC47" s="10"/>
      <c r="AD47" s="7"/>
    </row>
    <row r="48" spans="1:30" ht="16.5" customHeight="1" x14ac:dyDescent="0.25">
      <c r="A48" s="7"/>
      <c r="B48" s="7"/>
      <c r="C48" s="7"/>
      <c r="D48" s="7" t="s">
        <v>334</v>
      </c>
      <c r="E48" s="7"/>
      <c r="F48" s="7"/>
      <c r="G48" s="7"/>
      <c r="H48" s="7"/>
      <c r="I48" s="7"/>
      <c r="J48" s="7"/>
      <c r="K48" s="7"/>
      <c r="L48" s="9" t="s">
        <v>216</v>
      </c>
      <c r="M48" s="32">
        <v>48.2</v>
      </c>
      <c r="N48" s="53" t="s">
        <v>110</v>
      </c>
      <c r="O48" s="32">
        <v>48.4</v>
      </c>
      <c r="P48" s="53">
        <v>3.9</v>
      </c>
      <c r="Q48" s="32">
        <v>51</v>
      </c>
      <c r="R48" s="53">
        <v>4.3</v>
      </c>
      <c r="S48" s="32">
        <v>54.5</v>
      </c>
      <c r="T48" s="53">
        <v>4.8</v>
      </c>
      <c r="U48" s="32">
        <v>47</v>
      </c>
      <c r="V48" s="53">
        <v>2.9</v>
      </c>
      <c r="W48" s="30" t="s">
        <v>128</v>
      </c>
      <c r="X48" s="7"/>
      <c r="Y48" s="32">
        <v>59.4</v>
      </c>
      <c r="Z48" s="53">
        <v>5.5</v>
      </c>
      <c r="AA48" s="30" t="s">
        <v>128</v>
      </c>
      <c r="AB48" s="7"/>
      <c r="AC48" s="32">
        <v>49.6</v>
      </c>
      <c r="AD48" s="53">
        <v>1.6</v>
      </c>
    </row>
    <row r="49" spans="1:30" ht="16.5" customHeight="1" x14ac:dyDescent="0.25">
      <c r="A49" s="7"/>
      <c r="B49" s="7"/>
      <c r="C49" s="7"/>
      <c r="D49" s="7" t="s">
        <v>792</v>
      </c>
      <c r="E49" s="7"/>
      <c r="F49" s="7"/>
      <c r="G49" s="7"/>
      <c r="H49" s="7"/>
      <c r="I49" s="7"/>
      <c r="J49" s="7"/>
      <c r="K49" s="7"/>
      <c r="L49" s="9" t="s">
        <v>216</v>
      </c>
      <c r="M49" s="32">
        <v>40.1</v>
      </c>
      <c r="N49" s="53">
        <v>5.4</v>
      </c>
      <c r="O49" s="32">
        <v>48.1</v>
      </c>
      <c r="P49" s="53">
        <v>4.5</v>
      </c>
      <c r="Q49" s="32">
        <v>44.1</v>
      </c>
      <c r="R49" s="53">
        <v>7</v>
      </c>
      <c r="S49" s="32">
        <v>47.4</v>
      </c>
      <c r="T49" s="53">
        <v>7.3</v>
      </c>
      <c r="U49" s="32">
        <v>46.9</v>
      </c>
      <c r="V49" s="53">
        <v>6.5</v>
      </c>
      <c r="W49" s="32">
        <v>38.9</v>
      </c>
      <c r="X49" s="53">
        <v>2.8</v>
      </c>
      <c r="Y49" s="30" t="s">
        <v>128</v>
      </c>
      <c r="Z49" s="7"/>
      <c r="AA49" s="32">
        <v>54.9</v>
      </c>
      <c r="AB49" s="53">
        <v>7.2</v>
      </c>
      <c r="AC49" s="32">
        <v>44.1</v>
      </c>
      <c r="AD49" s="53">
        <v>2.6</v>
      </c>
    </row>
    <row r="50" spans="1:30" ht="16.5" customHeight="1" x14ac:dyDescent="0.25">
      <c r="A50" s="7"/>
      <c r="B50" s="7"/>
      <c r="C50" s="7"/>
      <c r="D50" s="7" t="s">
        <v>499</v>
      </c>
      <c r="E50" s="7"/>
      <c r="F50" s="7"/>
      <c r="G50" s="7"/>
      <c r="H50" s="7"/>
      <c r="I50" s="7"/>
      <c r="J50" s="7"/>
      <c r="K50" s="7"/>
      <c r="L50" s="9" t="s">
        <v>216</v>
      </c>
      <c r="M50" s="32">
        <v>45.9</v>
      </c>
      <c r="N50" s="53">
        <v>1.6</v>
      </c>
      <c r="O50" s="32">
        <v>48.2</v>
      </c>
      <c r="P50" s="53">
        <v>2.4</v>
      </c>
      <c r="Q50" s="32">
        <v>48.4</v>
      </c>
      <c r="R50" s="53">
        <v>3.2</v>
      </c>
      <c r="S50" s="32">
        <v>52.9</v>
      </c>
      <c r="T50" s="53">
        <v>4.7</v>
      </c>
      <c r="U50" s="32">
        <v>46.8</v>
      </c>
      <c r="V50" s="53">
        <v>2</v>
      </c>
      <c r="W50" s="32">
        <v>38.9</v>
      </c>
      <c r="X50" s="53">
        <v>2.8</v>
      </c>
      <c r="Y50" s="32">
        <v>59.4</v>
      </c>
      <c r="Z50" s="53">
        <v>5.5</v>
      </c>
      <c r="AA50" s="32">
        <v>54.9</v>
      </c>
      <c r="AB50" s="53">
        <v>7.2</v>
      </c>
      <c r="AC50" s="32">
        <v>47.7</v>
      </c>
      <c r="AD50" s="53">
        <v>1.3</v>
      </c>
    </row>
    <row r="51" spans="1:30" ht="16.5" customHeight="1" x14ac:dyDescent="0.25">
      <c r="A51" s="7" t="s">
        <v>455</v>
      </c>
      <c r="B51" s="7"/>
      <c r="C51" s="7"/>
      <c r="D51" s="7"/>
      <c r="E51" s="7"/>
      <c r="F51" s="7"/>
      <c r="G51" s="7"/>
      <c r="H51" s="7"/>
      <c r="I51" s="7"/>
      <c r="J51" s="7"/>
      <c r="K51" s="7"/>
      <c r="L51" s="9"/>
      <c r="M51" s="10"/>
      <c r="N51" s="7"/>
      <c r="O51" s="10"/>
      <c r="P51" s="7"/>
      <c r="Q51" s="10"/>
      <c r="R51" s="7"/>
      <c r="S51" s="10"/>
      <c r="T51" s="7"/>
      <c r="U51" s="10"/>
      <c r="V51" s="7"/>
      <c r="W51" s="10"/>
      <c r="X51" s="7"/>
      <c r="Y51" s="10"/>
      <c r="Z51" s="7"/>
      <c r="AA51" s="10"/>
      <c r="AB51" s="7"/>
      <c r="AC51" s="10"/>
      <c r="AD51" s="7"/>
    </row>
    <row r="52" spans="1:30" ht="16.5" customHeight="1" x14ac:dyDescent="0.25">
      <c r="A52" s="7"/>
      <c r="B52" s="7" t="s">
        <v>764</v>
      </c>
      <c r="C52" s="7"/>
      <c r="D52" s="7"/>
      <c r="E52" s="7"/>
      <c r="F52" s="7"/>
      <c r="G52" s="7"/>
      <c r="H52" s="7"/>
      <c r="I52" s="7"/>
      <c r="J52" s="7"/>
      <c r="K52" s="7"/>
      <c r="L52" s="9"/>
      <c r="M52" s="10"/>
      <c r="N52" s="7"/>
      <c r="O52" s="10"/>
      <c r="P52" s="7"/>
      <c r="Q52" s="10"/>
      <c r="R52" s="7"/>
      <c r="S52" s="10"/>
      <c r="T52" s="7"/>
      <c r="U52" s="10"/>
      <c r="V52" s="7"/>
      <c r="W52" s="10"/>
      <c r="X52" s="7"/>
      <c r="Y52" s="10"/>
      <c r="Z52" s="7"/>
      <c r="AA52" s="10"/>
      <c r="AB52" s="7"/>
      <c r="AC52" s="10"/>
      <c r="AD52" s="7"/>
    </row>
    <row r="53" spans="1:30" ht="16.5" customHeight="1" x14ac:dyDescent="0.25">
      <c r="A53" s="7"/>
      <c r="B53" s="7"/>
      <c r="C53" s="7" t="s">
        <v>785</v>
      </c>
      <c r="D53" s="7"/>
      <c r="E53" s="7"/>
      <c r="F53" s="7"/>
      <c r="G53" s="7"/>
      <c r="H53" s="7"/>
      <c r="I53" s="7"/>
      <c r="J53" s="7"/>
      <c r="K53" s="7"/>
      <c r="L53" s="9"/>
      <c r="M53" s="10"/>
      <c r="N53" s="7"/>
      <c r="O53" s="10"/>
      <c r="P53" s="7"/>
      <c r="Q53" s="10"/>
      <c r="R53" s="7"/>
      <c r="S53" s="10"/>
      <c r="T53" s="7"/>
      <c r="U53" s="10"/>
      <c r="V53" s="7"/>
      <c r="W53" s="10"/>
      <c r="X53" s="7"/>
      <c r="Y53" s="10"/>
      <c r="Z53" s="7"/>
      <c r="AA53" s="10"/>
      <c r="AB53" s="7"/>
      <c r="AC53" s="10"/>
      <c r="AD53" s="7"/>
    </row>
    <row r="54" spans="1:30" ht="16.5" customHeight="1" x14ac:dyDescent="0.25">
      <c r="A54" s="7"/>
      <c r="B54" s="7"/>
      <c r="C54" s="7"/>
      <c r="D54" s="7" t="s">
        <v>334</v>
      </c>
      <c r="E54" s="7"/>
      <c r="F54" s="7"/>
      <c r="G54" s="7"/>
      <c r="H54" s="7"/>
      <c r="I54" s="7"/>
      <c r="J54" s="7"/>
      <c r="K54" s="7"/>
      <c r="L54" s="9" t="s">
        <v>300</v>
      </c>
      <c r="M54" s="29">
        <v>244.6</v>
      </c>
      <c r="N54" s="51">
        <v>23.8</v>
      </c>
      <c r="O54" s="29">
        <v>165.2</v>
      </c>
      <c r="P54" s="51">
        <v>16.100000000000001</v>
      </c>
      <c r="Q54" s="29">
        <v>122.4</v>
      </c>
      <c r="R54" s="51">
        <v>11.4</v>
      </c>
      <c r="S54" s="32">
        <v>87.1</v>
      </c>
      <c r="T54" s="51">
        <v>12</v>
      </c>
      <c r="U54" s="32">
        <v>68.3</v>
      </c>
      <c r="V54" s="53">
        <v>8.6</v>
      </c>
      <c r="W54" s="30" t="s">
        <v>128</v>
      </c>
      <c r="X54" s="7"/>
      <c r="Y54" s="32">
        <v>23</v>
      </c>
      <c r="Z54" s="53">
        <v>4.0999999999999996</v>
      </c>
      <c r="AA54" s="30" t="s">
        <v>128</v>
      </c>
      <c r="AB54" s="7"/>
      <c r="AC54" s="29">
        <v>710.6</v>
      </c>
      <c r="AD54" s="51">
        <v>30</v>
      </c>
    </row>
    <row r="55" spans="1:30" ht="16.5" customHeight="1" x14ac:dyDescent="0.25">
      <c r="A55" s="7"/>
      <c r="B55" s="7"/>
      <c r="C55" s="7"/>
      <c r="D55" s="7" t="s">
        <v>495</v>
      </c>
      <c r="E55" s="7"/>
      <c r="F55" s="7"/>
      <c r="G55" s="7"/>
      <c r="H55" s="7"/>
      <c r="I55" s="7"/>
      <c r="J55" s="7"/>
      <c r="K55" s="7"/>
      <c r="L55" s="9" t="s">
        <v>300</v>
      </c>
      <c r="M55" s="32">
        <v>86.3</v>
      </c>
      <c r="N55" s="51">
        <v>20.2</v>
      </c>
      <c r="O55" s="32">
        <v>75.3</v>
      </c>
      <c r="P55" s="51">
        <v>14.5</v>
      </c>
      <c r="Q55" s="32">
        <v>55.8</v>
      </c>
      <c r="R55" s="51">
        <v>11.8</v>
      </c>
      <c r="S55" s="32">
        <v>17.5</v>
      </c>
      <c r="T55" s="53">
        <v>6.7</v>
      </c>
      <c r="U55" s="31">
        <v>9.6999999999999993</v>
      </c>
      <c r="V55" s="53">
        <v>4</v>
      </c>
      <c r="W55" s="32">
        <v>20.100000000000001</v>
      </c>
      <c r="X55" s="53">
        <v>4.0999999999999996</v>
      </c>
      <c r="Y55" s="31" t="s">
        <v>110</v>
      </c>
      <c r="Z55" s="7"/>
      <c r="AA55" s="30" t="s">
        <v>128</v>
      </c>
      <c r="AB55" s="7"/>
      <c r="AC55" s="29">
        <v>264.7</v>
      </c>
      <c r="AD55" s="51">
        <v>31.9</v>
      </c>
    </row>
    <row r="56" spans="1:30" ht="16.5" customHeight="1" x14ac:dyDescent="0.25">
      <c r="A56" s="7"/>
      <c r="B56" s="7"/>
      <c r="C56" s="7"/>
      <c r="D56" s="7" t="s">
        <v>794</v>
      </c>
      <c r="E56" s="7"/>
      <c r="F56" s="7"/>
      <c r="G56" s="7"/>
      <c r="H56" s="7"/>
      <c r="I56" s="7"/>
      <c r="J56" s="7"/>
      <c r="K56" s="7"/>
      <c r="L56" s="9" t="s">
        <v>300</v>
      </c>
      <c r="M56" s="44">
        <v>12.3</v>
      </c>
      <c r="N56" s="53">
        <v>6.3</v>
      </c>
      <c r="O56" s="32">
        <v>13.2</v>
      </c>
      <c r="P56" s="53">
        <v>6.3</v>
      </c>
      <c r="Q56" s="32">
        <v>33.5</v>
      </c>
      <c r="R56" s="53">
        <v>9.3000000000000007</v>
      </c>
      <c r="S56" s="32">
        <v>20.3</v>
      </c>
      <c r="T56" s="53">
        <v>6.3</v>
      </c>
      <c r="U56" s="32">
        <v>11.6</v>
      </c>
      <c r="V56" s="53">
        <v>4.8</v>
      </c>
      <c r="W56" s="31">
        <v>8</v>
      </c>
      <c r="X56" s="53">
        <v>2</v>
      </c>
      <c r="Y56" s="30" t="s">
        <v>128</v>
      </c>
      <c r="Z56" s="7"/>
      <c r="AA56" s="32">
        <v>12</v>
      </c>
      <c r="AB56" s="53">
        <v>2.2999999999999998</v>
      </c>
      <c r="AC56" s="29">
        <v>111.1</v>
      </c>
      <c r="AD56" s="51">
        <v>15.8</v>
      </c>
    </row>
    <row r="57" spans="1:30" ht="16.5" customHeight="1" x14ac:dyDescent="0.25">
      <c r="A57" s="7"/>
      <c r="B57" s="7"/>
      <c r="C57" s="7"/>
      <c r="D57" s="7" t="s">
        <v>499</v>
      </c>
      <c r="E57" s="7"/>
      <c r="F57" s="7"/>
      <c r="G57" s="7"/>
      <c r="H57" s="7"/>
      <c r="I57" s="7"/>
      <c r="J57" s="7"/>
      <c r="K57" s="7"/>
      <c r="L57" s="9" t="s">
        <v>300</v>
      </c>
      <c r="M57" s="29">
        <v>343.3</v>
      </c>
      <c r="N57" s="51">
        <v>25.6</v>
      </c>
      <c r="O57" s="29">
        <v>253.8</v>
      </c>
      <c r="P57" s="51">
        <v>19.600000000000001</v>
      </c>
      <c r="Q57" s="29">
        <v>211.7</v>
      </c>
      <c r="R57" s="51">
        <v>16.7</v>
      </c>
      <c r="S57" s="29">
        <v>124.8</v>
      </c>
      <c r="T57" s="51">
        <v>15.1</v>
      </c>
      <c r="U57" s="32">
        <v>89.7</v>
      </c>
      <c r="V57" s="53">
        <v>9.3000000000000007</v>
      </c>
      <c r="W57" s="32">
        <v>28.1</v>
      </c>
      <c r="X57" s="53">
        <v>3.7</v>
      </c>
      <c r="Y57" s="32">
        <v>23</v>
      </c>
      <c r="Z57" s="53">
        <v>4.0999999999999996</v>
      </c>
      <c r="AA57" s="32">
        <v>12</v>
      </c>
      <c r="AB57" s="53">
        <v>2.2999999999999998</v>
      </c>
      <c r="AC57" s="41">
        <v>1086.4000000000001</v>
      </c>
      <c r="AD57" s="51">
        <v>40.4</v>
      </c>
    </row>
    <row r="58" spans="1:30" ht="16.5" customHeight="1" x14ac:dyDescent="0.25">
      <c r="A58" s="7"/>
      <c r="B58" s="7" t="s">
        <v>782</v>
      </c>
      <c r="C58" s="7"/>
      <c r="D58" s="7"/>
      <c r="E58" s="7"/>
      <c r="F58" s="7"/>
      <c r="G58" s="7"/>
      <c r="H58" s="7"/>
      <c r="I58" s="7"/>
      <c r="J58" s="7"/>
      <c r="K58" s="7"/>
      <c r="L58" s="9"/>
      <c r="M58" s="10"/>
      <c r="N58" s="7"/>
      <c r="O58" s="10"/>
      <c r="P58" s="7"/>
      <c r="Q58" s="10"/>
      <c r="R58" s="7"/>
      <c r="S58" s="10"/>
      <c r="T58" s="7"/>
      <c r="U58" s="10"/>
      <c r="V58" s="7"/>
      <c r="W58" s="10"/>
      <c r="X58" s="7"/>
      <c r="Y58" s="10"/>
      <c r="Z58" s="7"/>
      <c r="AA58" s="10"/>
      <c r="AB58" s="7"/>
      <c r="AC58" s="10"/>
      <c r="AD58" s="7"/>
    </row>
    <row r="59" spans="1:30" ht="16.5" customHeight="1" x14ac:dyDescent="0.25">
      <c r="A59" s="7"/>
      <c r="B59" s="7"/>
      <c r="C59" s="7" t="s">
        <v>793</v>
      </c>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c r="C60" s="7"/>
      <c r="D60" s="7" t="s">
        <v>334</v>
      </c>
      <c r="E60" s="7"/>
      <c r="F60" s="7"/>
      <c r="G60" s="7"/>
      <c r="H60" s="7"/>
      <c r="I60" s="7"/>
      <c r="J60" s="7"/>
      <c r="K60" s="7"/>
      <c r="L60" s="9" t="s">
        <v>300</v>
      </c>
      <c r="M60" s="29">
        <v>479.8</v>
      </c>
      <c r="N60" s="51">
        <v>38.700000000000003</v>
      </c>
      <c r="O60" s="29">
        <v>350.4</v>
      </c>
      <c r="P60" s="51">
        <v>27.4</v>
      </c>
      <c r="Q60" s="29">
        <v>239.5</v>
      </c>
      <c r="R60" s="51">
        <v>20</v>
      </c>
      <c r="S60" s="29">
        <v>147.69999999999999</v>
      </c>
      <c r="T60" s="51">
        <v>14.2</v>
      </c>
      <c r="U60" s="29">
        <v>130.19999999999999</v>
      </c>
      <c r="V60" s="51">
        <v>11</v>
      </c>
      <c r="W60" s="30" t="s">
        <v>128</v>
      </c>
      <c r="X60" s="7"/>
      <c r="Y60" s="32">
        <v>33.6</v>
      </c>
      <c r="Z60" s="53">
        <v>4.8</v>
      </c>
      <c r="AA60" s="30" t="s">
        <v>128</v>
      </c>
      <c r="AB60" s="7"/>
      <c r="AC60" s="41">
        <v>1381.2</v>
      </c>
      <c r="AD60" s="51">
        <v>49.9</v>
      </c>
    </row>
    <row r="61" spans="1:30" ht="16.5" customHeight="1" x14ac:dyDescent="0.25">
      <c r="A61" s="7"/>
      <c r="B61" s="7"/>
      <c r="C61" s="7"/>
      <c r="D61" s="7" t="s">
        <v>495</v>
      </c>
      <c r="E61" s="7"/>
      <c r="F61" s="7"/>
      <c r="G61" s="7"/>
      <c r="H61" s="7"/>
      <c r="I61" s="7"/>
      <c r="J61" s="7"/>
      <c r="K61" s="7"/>
      <c r="L61" s="9" t="s">
        <v>300</v>
      </c>
      <c r="M61" s="29">
        <v>183.9</v>
      </c>
      <c r="N61" s="51">
        <v>28.8</v>
      </c>
      <c r="O61" s="29">
        <v>140.80000000000001</v>
      </c>
      <c r="P61" s="51">
        <v>22.2</v>
      </c>
      <c r="Q61" s="29">
        <v>131</v>
      </c>
      <c r="R61" s="51">
        <v>18.399999999999999</v>
      </c>
      <c r="S61" s="32">
        <v>32.9</v>
      </c>
      <c r="T61" s="53">
        <v>9.1999999999999993</v>
      </c>
      <c r="U61" s="32">
        <v>21.9</v>
      </c>
      <c r="V61" s="53">
        <v>7.3</v>
      </c>
      <c r="W61" s="32">
        <v>39.9</v>
      </c>
      <c r="X61" s="53">
        <v>6.3</v>
      </c>
      <c r="Y61" s="31" t="s">
        <v>110</v>
      </c>
      <c r="Z61" s="7"/>
      <c r="AA61" s="30" t="s">
        <v>128</v>
      </c>
      <c r="AB61" s="7"/>
      <c r="AC61" s="29">
        <v>550.4</v>
      </c>
      <c r="AD61" s="51">
        <v>47.5</v>
      </c>
    </row>
    <row r="62" spans="1:30" ht="16.5" customHeight="1" x14ac:dyDescent="0.25">
      <c r="A62" s="7"/>
      <c r="B62" s="7"/>
      <c r="C62" s="7"/>
      <c r="D62" s="7" t="s">
        <v>794</v>
      </c>
      <c r="E62" s="7"/>
      <c r="F62" s="7"/>
      <c r="G62" s="7"/>
      <c r="H62" s="7"/>
      <c r="I62" s="7"/>
      <c r="J62" s="7"/>
      <c r="K62" s="7"/>
      <c r="L62" s="9" t="s">
        <v>300</v>
      </c>
      <c r="M62" s="32">
        <v>35.5</v>
      </c>
      <c r="N62" s="51">
        <v>14.7</v>
      </c>
      <c r="O62" s="32">
        <v>32.6</v>
      </c>
      <c r="P62" s="51">
        <v>11.9</v>
      </c>
      <c r="Q62" s="32">
        <v>67.7</v>
      </c>
      <c r="R62" s="51">
        <v>15.9</v>
      </c>
      <c r="S62" s="32">
        <v>35.9</v>
      </c>
      <c r="T62" s="53">
        <v>9</v>
      </c>
      <c r="U62" s="32">
        <v>27.5</v>
      </c>
      <c r="V62" s="53">
        <v>8.9</v>
      </c>
      <c r="W62" s="32">
        <v>21.2</v>
      </c>
      <c r="X62" s="53">
        <v>4</v>
      </c>
      <c r="Y62" s="30" t="s">
        <v>128</v>
      </c>
      <c r="Z62" s="7"/>
      <c r="AA62" s="32">
        <v>19.3</v>
      </c>
      <c r="AB62" s="53">
        <v>3.2</v>
      </c>
      <c r="AC62" s="29">
        <v>239.7</v>
      </c>
      <c r="AD62" s="51">
        <v>31.6</v>
      </c>
    </row>
    <row r="63" spans="1:30" ht="16.5" customHeight="1" x14ac:dyDescent="0.25">
      <c r="A63" s="7"/>
      <c r="B63" s="7"/>
      <c r="C63" s="7"/>
      <c r="D63" s="7" t="s">
        <v>499</v>
      </c>
      <c r="E63" s="7"/>
      <c r="F63" s="7"/>
      <c r="G63" s="7"/>
      <c r="H63" s="7"/>
      <c r="I63" s="7"/>
      <c r="J63" s="7"/>
      <c r="K63" s="7"/>
      <c r="L63" s="9" t="s">
        <v>300</v>
      </c>
      <c r="M63" s="29">
        <v>699.2</v>
      </c>
      <c r="N63" s="51">
        <v>41.3</v>
      </c>
      <c r="O63" s="29">
        <v>523.70000000000005</v>
      </c>
      <c r="P63" s="51">
        <v>32</v>
      </c>
      <c r="Q63" s="29">
        <v>438.2</v>
      </c>
      <c r="R63" s="51">
        <v>24.3</v>
      </c>
      <c r="S63" s="29">
        <v>216.5</v>
      </c>
      <c r="T63" s="51">
        <v>16.7</v>
      </c>
      <c r="U63" s="29">
        <v>179.6</v>
      </c>
      <c r="V63" s="51">
        <v>12.9</v>
      </c>
      <c r="W63" s="32">
        <v>61.1</v>
      </c>
      <c r="X63" s="53">
        <v>5.8</v>
      </c>
      <c r="Y63" s="32">
        <v>33.6</v>
      </c>
      <c r="Z63" s="53">
        <v>4.8</v>
      </c>
      <c r="AA63" s="32">
        <v>19.3</v>
      </c>
      <c r="AB63" s="53">
        <v>3.2</v>
      </c>
      <c r="AC63" s="41">
        <v>2171.3000000000002</v>
      </c>
      <c r="AD63" s="51">
        <v>66.5</v>
      </c>
    </row>
    <row r="64" spans="1:30" ht="16.5" customHeight="1" x14ac:dyDescent="0.25">
      <c r="A64" s="7"/>
      <c r="B64" s="7" t="s">
        <v>786</v>
      </c>
      <c r="C64" s="7"/>
      <c r="D64" s="7"/>
      <c r="E64" s="7"/>
      <c r="F64" s="7"/>
      <c r="G64" s="7"/>
      <c r="H64" s="7"/>
      <c r="I64" s="7"/>
      <c r="J64" s="7"/>
      <c r="K64" s="7"/>
      <c r="L64" s="9"/>
      <c r="M64" s="10"/>
      <c r="N64" s="7"/>
      <c r="O64" s="10"/>
      <c r="P64" s="7"/>
      <c r="Q64" s="10"/>
      <c r="R64" s="7"/>
      <c r="S64" s="10"/>
      <c r="T64" s="7"/>
      <c r="U64" s="10"/>
      <c r="V64" s="7"/>
      <c r="W64" s="10"/>
      <c r="X64" s="7"/>
      <c r="Y64" s="10"/>
      <c r="Z64" s="7"/>
      <c r="AA64" s="10"/>
      <c r="AB64" s="7"/>
      <c r="AC64" s="10"/>
      <c r="AD64" s="7"/>
    </row>
    <row r="65" spans="1:30" ht="16.5" customHeight="1" x14ac:dyDescent="0.25">
      <c r="A65" s="7"/>
      <c r="B65" s="7"/>
      <c r="C65" s="7" t="s">
        <v>785</v>
      </c>
      <c r="D65" s="7"/>
      <c r="E65" s="7"/>
      <c r="F65" s="7"/>
      <c r="G65" s="7"/>
      <c r="H65" s="7"/>
      <c r="I65" s="7"/>
      <c r="J65" s="7"/>
      <c r="K65" s="7"/>
      <c r="L65" s="9"/>
      <c r="M65" s="10"/>
      <c r="N65" s="7"/>
      <c r="O65" s="10"/>
      <c r="P65" s="7"/>
      <c r="Q65" s="10"/>
      <c r="R65" s="7"/>
      <c r="S65" s="10"/>
      <c r="T65" s="7"/>
      <c r="U65" s="10"/>
      <c r="V65" s="7"/>
      <c r="W65" s="10"/>
      <c r="X65" s="7"/>
      <c r="Y65" s="10"/>
      <c r="Z65" s="7"/>
      <c r="AA65" s="10"/>
      <c r="AB65" s="7"/>
      <c r="AC65" s="10"/>
      <c r="AD65" s="7"/>
    </row>
    <row r="66" spans="1:30" ht="16.5" customHeight="1" x14ac:dyDescent="0.25">
      <c r="A66" s="7"/>
      <c r="B66" s="7"/>
      <c r="C66" s="7"/>
      <c r="D66" s="7" t="s">
        <v>334</v>
      </c>
      <c r="E66" s="7"/>
      <c r="F66" s="7"/>
      <c r="G66" s="7"/>
      <c r="H66" s="7"/>
      <c r="I66" s="7"/>
      <c r="J66" s="7"/>
      <c r="K66" s="7"/>
      <c r="L66" s="9" t="s">
        <v>216</v>
      </c>
      <c r="M66" s="32">
        <v>51</v>
      </c>
      <c r="N66" s="53">
        <v>2.9</v>
      </c>
      <c r="O66" s="32">
        <v>47.1</v>
      </c>
      <c r="P66" s="53">
        <v>2.8</v>
      </c>
      <c r="Q66" s="32">
        <v>51.1</v>
      </c>
      <c r="R66" s="53">
        <v>1.9</v>
      </c>
      <c r="S66" s="32">
        <v>59</v>
      </c>
      <c r="T66" s="53">
        <v>5.8</v>
      </c>
      <c r="U66" s="32">
        <v>52.5</v>
      </c>
      <c r="V66" s="53">
        <v>4.9000000000000004</v>
      </c>
      <c r="W66" s="30" t="s">
        <v>128</v>
      </c>
      <c r="X66" s="7"/>
      <c r="Y66" s="32">
        <v>68.5</v>
      </c>
      <c r="Z66" s="53">
        <v>7.5</v>
      </c>
      <c r="AA66" s="30" t="s">
        <v>128</v>
      </c>
      <c r="AB66" s="7"/>
      <c r="AC66" s="32">
        <v>51.4</v>
      </c>
      <c r="AD66" s="53">
        <v>1.3</v>
      </c>
    </row>
    <row r="67" spans="1:30" ht="16.5" customHeight="1" x14ac:dyDescent="0.25">
      <c r="A67" s="7"/>
      <c r="B67" s="7"/>
      <c r="C67" s="7"/>
      <c r="D67" s="7" t="s">
        <v>495</v>
      </c>
      <c r="E67" s="7"/>
      <c r="F67" s="7"/>
      <c r="G67" s="7"/>
      <c r="H67" s="7"/>
      <c r="I67" s="7"/>
      <c r="J67" s="7"/>
      <c r="K67" s="7"/>
      <c r="L67" s="9" t="s">
        <v>216</v>
      </c>
      <c r="M67" s="32">
        <v>46.9</v>
      </c>
      <c r="N67" s="53">
        <v>8.1</v>
      </c>
      <c r="O67" s="32">
        <v>53.5</v>
      </c>
      <c r="P67" s="53">
        <v>5.9</v>
      </c>
      <c r="Q67" s="32">
        <v>42.6</v>
      </c>
      <c r="R67" s="53">
        <v>6.7</v>
      </c>
      <c r="S67" s="32">
        <v>53.2</v>
      </c>
      <c r="T67" s="51">
        <v>13.8</v>
      </c>
      <c r="U67" s="32">
        <v>44.3</v>
      </c>
      <c r="V67" s="51">
        <v>11</v>
      </c>
      <c r="W67" s="32">
        <v>50.4</v>
      </c>
      <c r="X67" s="53">
        <v>6.6</v>
      </c>
      <c r="Y67" s="31" t="s">
        <v>110</v>
      </c>
      <c r="Z67" s="7"/>
      <c r="AA67" s="30" t="s">
        <v>128</v>
      </c>
      <c r="AB67" s="7"/>
      <c r="AC67" s="32">
        <v>48.1</v>
      </c>
      <c r="AD67" s="53">
        <v>4.0999999999999996</v>
      </c>
    </row>
    <row r="68" spans="1:30" ht="16.5" customHeight="1" x14ac:dyDescent="0.25">
      <c r="A68" s="7"/>
      <c r="B68" s="7"/>
      <c r="C68" s="7"/>
      <c r="D68" s="7" t="s">
        <v>794</v>
      </c>
      <c r="E68" s="7"/>
      <c r="F68" s="7"/>
      <c r="G68" s="7"/>
      <c r="H68" s="7"/>
      <c r="I68" s="7"/>
      <c r="J68" s="7"/>
      <c r="K68" s="7"/>
      <c r="L68" s="9" t="s">
        <v>216</v>
      </c>
      <c r="M68" s="32">
        <v>34.700000000000003</v>
      </c>
      <c r="N68" s="51">
        <v>10.6</v>
      </c>
      <c r="O68" s="32">
        <v>40.6</v>
      </c>
      <c r="P68" s="51">
        <v>12.4</v>
      </c>
      <c r="Q68" s="32">
        <v>49.5</v>
      </c>
      <c r="R68" s="53">
        <v>7.4</v>
      </c>
      <c r="S68" s="32">
        <v>56.6</v>
      </c>
      <c r="T68" s="51">
        <v>10.3</v>
      </c>
      <c r="U68" s="32">
        <v>42.2</v>
      </c>
      <c r="V68" s="51">
        <v>10.5</v>
      </c>
      <c r="W68" s="32">
        <v>37.700000000000003</v>
      </c>
      <c r="X68" s="53">
        <v>6.2</v>
      </c>
      <c r="Y68" s="30" t="s">
        <v>128</v>
      </c>
      <c r="Z68" s="7"/>
      <c r="AA68" s="32">
        <v>62</v>
      </c>
      <c r="AB68" s="53">
        <v>6.6</v>
      </c>
      <c r="AC68" s="32">
        <v>46.4</v>
      </c>
      <c r="AD68" s="53">
        <v>2.6</v>
      </c>
    </row>
    <row r="69" spans="1:30" ht="16.5" customHeight="1" x14ac:dyDescent="0.25">
      <c r="A69" s="14"/>
      <c r="B69" s="14"/>
      <c r="C69" s="14"/>
      <c r="D69" s="14" t="s">
        <v>499</v>
      </c>
      <c r="E69" s="14"/>
      <c r="F69" s="14"/>
      <c r="G69" s="14"/>
      <c r="H69" s="14"/>
      <c r="I69" s="14"/>
      <c r="J69" s="14"/>
      <c r="K69" s="14"/>
      <c r="L69" s="15" t="s">
        <v>216</v>
      </c>
      <c r="M69" s="33">
        <v>49.1</v>
      </c>
      <c r="N69" s="54">
        <v>2.2000000000000002</v>
      </c>
      <c r="O69" s="33">
        <v>48.5</v>
      </c>
      <c r="P69" s="54">
        <v>2.2000000000000002</v>
      </c>
      <c r="Q69" s="33">
        <v>48.3</v>
      </c>
      <c r="R69" s="54">
        <v>2.7</v>
      </c>
      <c r="S69" s="33">
        <v>57.7</v>
      </c>
      <c r="T69" s="54">
        <v>5.4</v>
      </c>
      <c r="U69" s="33">
        <v>49.9</v>
      </c>
      <c r="V69" s="54">
        <v>3.7</v>
      </c>
      <c r="W69" s="33">
        <v>46</v>
      </c>
      <c r="X69" s="54">
        <v>4.3</v>
      </c>
      <c r="Y69" s="33">
        <v>68.400000000000006</v>
      </c>
      <c r="Z69" s="54">
        <v>7.5</v>
      </c>
      <c r="AA69" s="33">
        <v>62.4</v>
      </c>
      <c r="AB69" s="54">
        <v>6.6</v>
      </c>
      <c r="AC69" s="33">
        <v>50</v>
      </c>
      <c r="AD69" s="54">
        <v>1</v>
      </c>
    </row>
    <row r="70" spans="1:30" ht="4.5" customHeight="1" x14ac:dyDescent="0.25">
      <c r="A70" s="27"/>
      <c r="B70" s="27"/>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ht="16.5" customHeight="1" x14ac:dyDescent="0.25">
      <c r="A71" s="27"/>
      <c r="B71" s="27"/>
      <c r="C71" s="67" t="s">
        <v>138</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1:30" ht="4.5" customHeight="1" x14ac:dyDescent="0.25">
      <c r="A72" s="27"/>
      <c r="B72" s="27"/>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6.5" customHeight="1" x14ac:dyDescent="0.25">
      <c r="A73" s="55"/>
      <c r="B73" s="55"/>
      <c r="C73" s="67" t="s">
        <v>456</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ht="16.5" customHeight="1" x14ac:dyDescent="0.25">
      <c r="A74" s="55"/>
      <c r="B74" s="55"/>
      <c r="C74" s="67" t="s">
        <v>457</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ht="4.5" customHeight="1" x14ac:dyDescent="0.25">
      <c r="A75" s="27"/>
      <c r="B75" s="27"/>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ht="29.4" customHeight="1" x14ac:dyDescent="0.25">
      <c r="A76" s="27" t="s">
        <v>139</v>
      </c>
      <c r="B76" s="27"/>
      <c r="C76" s="67" t="s">
        <v>307</v>
      </c>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row>
    <row r="77" spans="1:30" ht="16.5" customHeight="1" x14ac:dyDescent="0.25">
      <c r="A77" s="27" t="s">
        <v>141</v>
      </c>
      <c r="B77" s="27"/>
      <c r="C77" s="67" t="s">
        <v>772</v>
      </c>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1:30" ht="16.5" customHeight="1" x14ac:dyDescent="0.25">
      <c r="A78" s="27" t="s">
        <v>144</v>
      </c>
      <c r="B78" s="27"/>
      <c r="C78" s="67" t="s">
        <v>308</v>
      </c>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row>
    <row r="79" spans="1:30" ht="29.4" customHeight="1" x14ac:dyDescent="0.25">
      <c r="A79" s="27" t="s">
        <v>146</v>
      </c>
      <c r="B79" s="27"/>
      <c r="C79" s="67" t="s">
        <v>463</v>
      </c>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row>
    <row r="80" spans="1:30" ht="29.4" customHeight="1" x14ac:dyDescent="0.25">
      <c r="A80" s="27" t="s">
        <v>150</v>
      </c>
      <c r="B80" s="27"/>
      <c r="C80" s="67" t="s">
        <v>309</v>
      </c>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row>
    <row r="81" spans="1:30" ht="29.4" customHeight="1" x14ac:dyDescent="0.25">
      <c r="A81" s="27" t="s">
        <v>152</v>
      </c>
      <c r="B81" s="27"/>
      <c r="C81" s="67" t="s">
        <v>577</v>
      </c>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row>
    <row r="82" spans="1:30" ht="16.5" customHeight="1" x14ac:dyDescent="0.25">
      <c r="A82" s="27" t="s">
        <v>467</v>
      </c>
      <c r="B82" s="27"/>
      <c r="C82" s="67" t="s">
        <v>468</v>
      </c>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row>
    <row r="83" spans="1:30" ht="4.5" customHeight="1" x14ac:dyDescent="0.25"/>
    <row r="84" spans="1:30" ht="16.5" customHeight="1" x14ac:dyDescent="0.25">
      <c r="A84" s="28" t="s">
        <v>167</v>
      </c>
      <c r="B84" s="27"/>
      <c r="C84" s="27"/>
      <c r="D84" s="27"/>
      <c r="E84" s="67" t="s">
        <v>471</v>
      </c>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row>
  </sheetData>
  <mergeCells count="21">
    <mergeCell ref="W2:X2"/>
    <mergeCell ref="Y2:Z2"/>
    <mergeCell ref="AA2:AB2"/>
    <mergeCell ref="AC2:AD2"/>
    <mergeCell ref="K1:AD1"/>
    <mergeCell ref="M2:N2"/>
    <mergeCell ref="O2:P2"/>
    <mergeCell ref="Q2:R2"/>
    <mergeCell ref="S2:T2"/>
    <mergeCell ref="U2:V2"/>
    <mergeCell ref="C71:AD71"/>
    <mergeCell ref="C73:AD73"/>
    <mergeCell ref="C74:AD74"/>
    <mergeCell ref="C76:AD76"/>
    <mergeCell ref="C77:AD77"/>
    <mergeCell ref="E84:AD84"/>
    <mergeCell ref="C78:AD78"/>
    <mergeCell ref="C79:AD79"/>
    <mergeCell ref="C80:AD80"/>
    <mergeCell ref="C81:AD81"/>
    <mergeCell ref="C82:AD82"/>
  </mergeCells>
  <pageMargins left="0.7" right="0.7" top="0.75" bottom="0.75" header="0.3" footer="0.3"/>
  <pageSetup paperSize="9" fitToHeight="0" orientation="landscape" horizontalDpi="300" verticalDpi="300"/>
  <headerFooter scaleWithDoc="0" alignWithMargins="0">
    <oddHeader>&amp;C&amp;"Arial"&amp;8TABLE 15A.52</oddHeader>
    <oddFooter>&amp;L&amp;"Arial"&amp;8REPORT ON
GOVERNMENT
SERVICES 2022&amp;R&amp;"Arial"&amp;8SERVICES FOR PEOPLE
WITH DISABILITY
PAGE &amp;B&amp;P&amp;B</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AD63"/>
  <sheetViews>
    <sheetView showGridLines="0" zoomScaleNormal="100" workbookViewId="0"/>
  </sheetViews>
  <sheetFormatPr defaultRowHeight="13.2" x14ac:dyDescent="0.25"/>
  <cols>
    <col min="1" max="11" width="1.6640625" customWidth="1"/>
    <col min="12" max="12" width="5.44140625" customWidth="1"/>
    <col min="13" max="13" width="6.5546875" customWidth="1"/>
    <col min="14" max="14" width="6.109375" customWidth="1"/>
    <col min="15" max="15" width="6.5546875" customWidth="1"/>
    <col min="16" max="16" width="6.109375" customWidth="1"/>
    <col min="17" max="17" width="6.5546875" customWidth="1"/>
    <col min="18" max="18" width="6.109375" customWidth="1"/>
    <col min="19" max="19" width="6.5546875" customWidth="1"/>
    <col min="20" max="20" width="6.109375" customWidth="1"/>
    <col min="21" max="21" width="6.5546875" customWidth="1"/>
    <col min="22" max="22" width="6.109375" customWidth="1"/>
    <col min="23" max="23" width="6.5546875" customWidth="1"/>
    <col min="24" max="24" width="6.109375" customWidth="1"/>
    <col min="25" max="25" width="6.5546875" customWidth="1"/>
    <col min="26" max="26" width="6.109375" customWidth="1"/>
    <col min="27" max="27" width="6.5546875" customWidth="1"/>
    <col min="28" max="28" width="6.109375" customWidth="1"/>
    <col min="29" max="29" width="6.5546875" customWidth="1"/>
    <col min="30" max="30" width="6.109375" customWidth="1"/>
  </cols>
  <sheetData>
    <row r="1" spans="1:30" ht="33.9" customHeight="1" x14ac:dyDescent="0.25">
      <c r="A1" s="8" t="s">
        <v>797</v>
      </c>
      <c r="B1" s="8"/>
      <c r="C1" s="8"/>
      <c r="D1" s="8"/>
      <c r="E1" s="8"/>
      <c r="F1" s="8"/>
      <c r="G1" s="8"/>
      <c r="H1" s="8"/>
      <c r="I1" s="8"/>
      <c r="J1" s="8"/>
      <c r="K1" s="72" t="s">
        <v>798</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360</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799</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800</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451</v>
      </c>
      <c r="E6" s="7"/>
      <c r="F6" s="7"/>
      <c r="G6" s="7"/>
      <c r="H6" s="7"/>
      <c r="I6" s="7"/>
      <c r="J6" s="7"/>
      <c r="K6" s="7"/>
      <c r="L6" s="9" t="s">
        <v>300</v>
      </c>
      <c r="M6" s="31" t="s">
        <v>110</v>
      </c>
      <c r="N6" s="7"/>
      <c r="O6" s="47">
        <v>2.2000000000000002</v>
      </c>
      <c r="P6" s="53">
        <v>2.1</v>
      </c>
      <c r="Q6" s="46">
        <v>1.7</v>
      </c>
      <c r="R6" s="50" t="s">
        <v>337</v>
      </c>
      <c r="S6" s="31" t="s">
        <v>110</v>
      </c>
      <c r="T6" s="7"/>
      <c r="U6" s="31" t="s">
        <v>110</v>
      </c>
      <c r="V6" s="7"/>
      <c r="W6" s="31" t="s">
        <v>110</v>
      </c>
      <c r="X6" s="7"/>
      <c r="Y6" s="31" t="s">
        <v>110</v>
      </c>
      <c r="Z6" s="7"/>
      <c r="AA6" s="31" t="s">
        <v>110</v>
      </c>
      <c r="AB6" s="7"/>
      <c r="AC6" s="47">
        <v>5.5</v>
      </c>
      <c r="AD6" s="53">
        <v>3.9</v>
      </c>
    </row>
    <row r="7" spans="1:30" ht="16.5" customHeight="1" x14ac:dyDescent="0.25">
      <c r="A7" s="7"/>
      <c r="B7" s="7"/>
      <c r="C7" s="7"/>
      <c r="D7" s="7" t="s">
        <v>452</v>
      </c>
      <c r="E7" s="7"/>
      <c r="F7" s="7"/>
      <c r="G7" s="7"/>
      <c r="H7" s="7"/>
      <c r="I7" s="7"/>
      <c r="J7" s="7"/>
      <c r="K7" s="7"/>
      <c r="L7" s="9" t="s">
        <v>300</v>
      </c>
      <c r="M7" s="47">
        <v>5.7</v>
      </c>
      <c r="N7" s="53">
        <v>4.5</v>
      </c>
      <c r="O7" s="47">
        <v>5.4</v>
      </c>
      <c r="P7" s="53">
        <v>3.5</v>
      </c>
      <c r="Q7" s="47">
        <v>4.5</v>
      </c>
      <c r="R7" s="53">
        <v>2.7</v>
      </c>
      <c r="S7" s="47">
        <v>1.8</v>
      </c>
      <c r="T7" s="53">
        <v>1.4</v>
      </c>
      <c r="U7" s="31" t="s">
        <v>110</v>
      </c>
      <c r="V7" s="7"/>
      <c r="W7" s="31" t="s">
        <v>110</v>
      </c>
      <c r="X7" s="7"/>
      <c r="Y7" s="31" t="s">
        <v>110</v>
      </c>
      <c r="Z7" s="7"/>
      <c r="AA7" s="31" t="s">
        <v>110</v>
      </c>
      <c r="AB7" s="7"/>
      <c r="AC7" s="32">
        <v>16.5</v>
      </c>
      <c r="AD7" s="53">
        <v>6.7</v>
      </c>
    </row>
    <row r="8" spans="1:30" ht="16.5" customHeight="1" x14ac:dyDescent="0.25">
      <c r="A8" s="7"/>
      <c r="B8" s="7"/>
      <c r="C8" s="7"/>
      <c r="D8" s="7" t="s">
        <v>453</v>
      </c>
      <c r="E8" s="7"/>
      <c r="F8" s="7"/>
      <c r="G8" s="7"/>
      <c r="H8" s="7"/>
      <c r="I8" s="7"/>
      <c r="J8" s="7"/>
      <c r="K8" s="7"/>
      <c r="L8" s="9" t="s">
        <v>300</v>
      </c>
      <c r="M8" s="47">
        <v>7.4</v>
      </c>
      <c r="N8" s="53">
        <v>4.7</v>
      </c>
      <c r="O8" s="47">
        <v>6.7</v>
      </c>
      <c r="P8" s="53">
        <v>3.9</v>
      </c>
      <c r="Q8" s="47">
        <v>6</v>
      </c>
      <c r="R8" s="53">
        <v>3.5</v>
      </c>
      <c r="S8" s="47">
        <v>1.8</v>
      </c>
      <c r="T8" s="53">
        <v>1.4</v>
      </c>
      <c r="U8" s="31" t="s">
        <v>110</v>
      </c>
      <c r="V8" s="7"/>
      <c r="W8" s="31" t="s">
        <v>110</v>
      </c>
      <c r="X8" s="7"/>
      <c r="Y8" s="31" t="s">
        <v>110</v>
      </c>
      <c r="Z8" s="7"/>
      <c r="AA8" s="31" t="s">
        <v>110</v>
      </c>
      <c r="AB8" s="7"/>
      <c r="AC8" s="32">
        <v>21.9</v>
      </c>
      <c r="AD8" s="53">
        <v>7.3</v>
      </c>
    </row>
    <row r="9" spans="1:30" ht="16.5" customHeight="1" x14ac:dyDescent="0.25">
      <c r="A9" s="7"/>
      <c r="B9" s="7"/>
      <c r="C9" s="7" t="s">
        <v>770</v>
      </c>
      <c r="D9" s="7"/>
      <c r="E9" s="7"/>
      <c r="F9" s="7"/>
      <c r="G9" s="7"/>
      <c r="H9" s="7"/>
      <c r="I9" s="7"/>
      <c r="J9" s="7"/>
      <c r="K9" s="7"/>
      <c r="L9" s="9"/>
      <c r="M9" s="10"/>
      <c r="N9" s="7"/>
      <c r="O9" s="10"/>
      <c r="P9" s="7"/>
      <c r="Q9" s="10"/>
      <c r="R9" s="7"/>
      <c r="S9" s="10"/>
      <c r="T9" s="7"/>
      <c r="U9" s="10"/>
      <c r="V9" s="7"/>
      <c r="W9" s="10"/>
      <c r="X9" s="7"/>
      <c r="Y9" s="10"/>
      <c r="Z9" s="7"/>
      <c r="AA9" s="10"/>
      <c r="AB9" s="7"/>
      <c r="AC9" s="10"/>
      <c r="AD9" s="7"/>
    </row>
    <row r="10" spans="1:30" ht="16.5" customHeight="1" x14ac:dyDescent="0.25">
      <c r="A10" s="7"/>
      <c r="B10" s="7"/>
      <c r="C10" s="7"/>
      <c r="D10" s="7" t="s">
        <v>451</v>
      </c>
      <c r="E10" s="7"/>
      <c r="F10" s="7"/>
      <c r="G10" s="7"/>
      <c r="H10" s="7"/>
      <c r="I10" s="7"/>
      <c r="J10" s="7"/>
      <c r="K10" s="7"/>
      <c r="L10" s="9" t="s">
        <v>300</v>
      </c>
      <c r="M10" s="32">
        <v>17.5</v>
      </c>
      <c r="N10" s="53">
        <v>7.1</v>
      </c>
      <c r="O10" s="32">
        <v>18.3</v>
      </c>
      <c r="P10" s="53">
        <v>6.2</v>
      </c>
      <c r="Q10" s="32">
        <v>12.9</v>
      </c>
      <c r="R10" s="53">
        <v>4.8</v>
      </c>
      <c r="S10" s="31">
        <v>5.2</v>
      </c>
      <c r="T10" s="53">
        <v>2.5</v>
      </c>
      <c r="U10" s="46">
        <v>3.4</v>
      </c>
      <c r="V10" s="50" t="s">
        <v>337</v>
      </c>
      <c r="W10" s="47">
        <v>2.7</v>
      </c>
      <c r="X10" s="53">
        <v>2.4</v>
      </c>
      <c r="Y10" s="47">
        <v>2.2000000000000002</v>
      </c>
      <c r="Z10" s="53">
        <v>1.5</v>
      </c>
      <c r="AA10" s="31" t="s">
        <v>110</v>
      </c>
      <c r="AB10" s="7"/>
      <c r="AC10" s="32">
        <v>61.2</v>
      </c>
      <c r="AD10" s="51">
        <v>13</v>
      </c>
    </row>
    <row r="11" spans="1:30" ht="16.5" customHeight="1" x14ac:dyDescent="0.25">
      <c r="A11" s="7"/>
      <c r="B11" s="7"/>
      <c r="C11" s="7"/>
      <c r="D11" s="7" t="s">
        <v>452</v>
      </c>
      <c r="E11" s="7"/>
      <c r="F11" s="7"/>
      <c r="G11" s="7"/>
      <c r="H11" s="7"/>
      <c r="I11" s="7"/>
      <c r="J11" s="7"/>
      <c r="K11" s="7"/>
      <c r="L11" s="9" t="s">
        <v>300</v>
      </c>
      <c r="M11" s="32">
        <v>57.3</v>
      </c>
      <c r="N11" s="51">
        <v>11.7</v>
      </c>
      <c r="O11" s="32">
        <v>47.5</v>
      </c>
      <c r="P11" s="53">
        <v>9.6999999999999993</v>
      </c>
      <c r="Q11" s="32">
        <v>39.6</v>
      </c>
      <c r="R11" s="51">
        <v>10.3</v>
      </c>
      <c r="S11" s="32">
        <v>15.2</v>
      </c>
      <c r="T11" s="53">
        <v>3.8</v>
      </c>
      <c r="U11" s="46">
        <v>5.7</v>
      </c>
      <c r="V11" s="50" t="s">
        <v>337</v>
      </c>
      <c r="W11" s="47">
        <v>4.2</v>
      </c>
      <c r="X11" s="53">
        <v>2.5</v>
      </c>
      <c r="Y11" s="47">
        <v>2.9</v>
      </c>
      <c r="Z11" s="53">
        <v>2</v>
      </c>
      <c r="AA11" s="47">
        <v>4</v>
      </c>
      <c r="AB11" s="53">
        <v>3.3</v>
      </c>
      <c r="AC11" s="29">
        <v>173.8</v>
      </c>
      <c r="AD11" s="51">
        <v>19.8</v>
      </c>
    </row>
    <row r="12" spans="1:30" ht="16.5" customHeight="1" x14ac:dyDescent="0.25">
      <c r="A12" s="7"/>
      <c r="B12" s="7"/>
      <c r="C12" s="7"/>
      <c r="D12" s="7" t="s">
        <v>453</v>
      </c>
      <c r="E12" s="7"/>
      <c r="F12" s="7"/>
      <c r="G12" s="7"/>
      <c r="H12" s="7"/>
      <c r="I12" s="7"/>
      <c r="J12" s="7"/>
      <c r="K12" s="7"/>
      <c r="L12" s="9" t="s">
        <v>300</v>
      </c>
      <c r="M12" s="32">
        <v>74.8</v>
      </c>
      <c r="N12" s="51">
        <v>13</v>
      </c>
      <c r="O12" s="32">
        <v>64</v>
      </c>
      <c r="P12" s="51">
        <v>11.8</v>
      </c>
      <c r="Q12" s="32">
        <v>50.7</v>
      </c>
      <c r="R12" s="51">
        <v>11.5</v>
      </c>
      <c r="S12" s="32">
        <v>21.2</v>
      </c>
      <c r="T12" s="53">
        <v>4.7</v>
      </c>
      <c r="U12" s="44">
        <v>12.4</v>
      </c>
      <c r="V12" s="53">
        <v>6.8</v>
      </c>
      <c r="W12" s="31">
        <v>6.4</v>
      </c>
      <c r="X12" s="53">
        <v>2.9</v>
      </c>
      <c r="Y12" s="47">
        <v>4.5</v>
      </c>
      <c r="Z12" s="53">
        <v>2.2999999999999998</v>
      </c>
      <c r="AA12" s="47">
        <v>4</v>
      </c>
      <c r="AB12" s="53">
        <v>3.3</v>
      </c>
      <c r="AC12" s="29">
        <v>233.1</v>
      </c>
      <c r="AD12" s="51">
        <v>23.3</v>
      </c>
    </row>
    <row r="13" spans="1:30" ht="16.5" customHeight="1" x14ac:dyDescent="0.25">
      <c r="A13" s="7"/>
      <c r="B13" s="7" t="s">
        <v>801</v>
      </c>
      <c r="C13" s="7"/>
      <c r="D13" s="7"/>
      <c r="E13" s="7"/>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5">
      <c r="A14" s="7"/>
      <c r="B14" s="7"/>
      <c r="C14" s="7" t="s">
        <v>765</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451</v>
      </c>
      <c r="E15" s="7"/>
      <c r="F15" s="7"/>
      <c r="G15" s="7"/>
      <c r="H15" s="7"/>
      <c r="I15" s="7"/>
      <c r="J15" s="7"/>
      <c r="K15" s="7"/>
      <c r="L15" s="9" t="s">
        <v>216</v>
      </c>
      <c r="M15" s="31" t="s">
        <v>110</v>
      </c>
      <c r="N15" s="7"/>
      <c r="O15" s="44">
        <v>12</v>
      </c>
      <c r="P15" s="51">
        <v>10.6</v>
      </c>
      <c r="Q15" s="48">
        <v>13.2</v>
      </c>
      <c r="R15" s="50" t="s">
        <v>337</v>
      </c>
      <c r="S15" s="31" t="s">
        <v>110</v>
      </c>
      <c r="T15" s="7"/>
      <c r="U15" s="31" t="s">
        <v>110</v>
      </c>
      <c r="V15" s="7"/>
      <c r="W15" s="31" t="s">
        <v>110</v>
      </c>
      <c r="X15" s="7"/>
      <c r="Y15" s="31" t="s">
        <v>110</v>
      </c>
      <c r="Z15" s="7"/>
      <c r="AA15" s="31" t="s">
        <v>110</v>
      </c>
      <c r="AB15" s="7"/>
      <c r="AC15" s="47">
        <v>9</v>
      </c>
      <c r="AD15" s="53">
        <v>6</v>
      </c>
    </row>
    <row r="16" spans="1:30" ht="16.5" customHeight="1" x14ac:dyDescent="0.25">
      <c r="A16" s="7"/>
      <c r="B16" s="7"/>
      <c r="C16" s="7"/>
      <c r="D16" s="7" t="s">
        <v>452</v>
      </c>
      <c r="E16" s="7"/>
      <c r="F16" s="7"/>
      <c r="G16" s="7"/>
      <c r="H16" s="7"/>
      <c r="I16" s="7"/>
      <c r="J16" s="7"/>
      <c r="K16" s="7"/>
      <c r="L16" s="9" t="s">
        <v>216</v>
      </c>
      <c r="M16" s="47">
        <v>9.9</v>
      </c>
      <c r="N16" s="53">
        <v>7.5</v>
      </c>
      <c r="O16" s="44">
        <v>11.4</v>
      </c>
      <c r="P16" s="53">
        <v>7.1</v>
      </c>
      <c r="Q16" s="44">
        <v>11.4</v>
      </c>
      <c r="R16" s="53">
        <v>6.3</v>
      </c>
      <c r="S16" s="44">
        <v>11.8</v>
      </c>
      <c r="T16" s="53">
        <v>9</v>
      </c>
      <c r="U16" s="31" t="s">
        <v>110</v>
      </c>
      <c r="V16" s="7"/>
      <c r="W16" s="31" t="s">
        <v>110</v>
      </c>
      <c r="X16" s="7"/>
      <c r="Y16" s="31" t="s">
        <v>110</v>
      </c>
      <c r="Z16" s="7"/>
      <c r="AA16" s="31" t="s">
        <v>110</v>
      </c>
      <c r="AB16" s="7"/>
      <c r="AC16" s="31">
        <v>9.5</v>
      </c>
      <c r="AD16" s="53">
        <v>3.7</v>
      </c>
    </row>
    <row r="17" spans="1:30" ht="16.5" customHeight="1" x14ac:dyDescent="0.25">
      <c r="A17" s="7"/>
      <c r="B17" s="7"/>
      <c r="C17" s="7"/>
      <c r="D17" s="7" t="s">
        <v>453</v>
      </c>
      <c r="E17" s="7"/>
      <c r="F17" s="7"/>
      <c r="G17" s="7"/>
      <c r="H17" s="7"/>
      <c r="I17" s="7"/>
      <c r="J17" s="7"/>
      <c r="K17" s="7"/>
      <c r="L17" s="9" t="s">
        <v>216</v>
      </c>
      <c r="M17" s="47">
        <v>9.9</v>
      </c>
      <c r="N17" s="53">
        <v>6</v>
      </c>
      <c r="O17" s="44">
        <v>10.5</v>
      </c>
      <c r="P17" s="53">
        <v>5.8</v>
      </c>
      <c r="Q17" s="44">
        <v>11.8</v>
      </c>
      <c r="R17" s="53">
        <v>6.2</v>
      </c>
      <c r="S17" s="47">
        <v>8.5</v>
      </c>
      <c r="T17" s="53">
        <v>6.5</v>
      </c>
      <c r="U17" s="31" t="s">
        <v>110</v>
      </c>
      <c r="V17" s="7"/>
      <c r="W17" s="31" t="s">
        <v>110</v>
      </c>
      <c r="X17" s="7"/>
      <c r="Y17" s="31" t="s">
        <v>110</v>
      </c>
      <c r="Z17" s="7"/>
      <c r="AA17" s="31" t="s">
        <v>110</v>
      </c>
      <c r="AB17" s="7"/>
      <c r="AC17" s="31">
        <v>9.4</v>
      </c>
      <c r="AD17" s="53">
        <v>3</v>
      </c>
    </row>
    <row r="18" spans="1:30" ht="16.5" customHeight="1" x14ac:dyDescent="0.25">
      <c r="A18" s="7" t="s">
        <v>305</v>
      </c>
      <c r="B18" s="7"/>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t="s">
        <v>799</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800</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451</v>
      </c>
      <c r="E21" s="7"/>
      <c r="F21" s="7"/>
      <c r="G21" s="7"/>
      <c r="H21" s="7"/>
      <c r="I21" s="7"/>
      <c r="J21" s="7"/>
      <c r="K21" s="7"/>
      <c r="L21" s="9" t="s">
        <v>300</v>
      </c>
      <c r="M21" s="31" t="s">
        <v>110</v>
      </c>
      <c r="N21" s="7"/>
      <c r="O21" s="47">
        <v>4.3</v>
      </c>
      <c r="P21" s="53">
        <v>3.1</v>
      </c>
      <c r="Q21" s="31" t="s">
        <v>110</v>
      </c>
      <c r="R21" s="7"/>
      <c r="S21" s="47">
        <v>2.5</v>
      </c>
      <c r="T21" s="53">
        <v>2</v>
      </c>
      <c r="U21" s="30" t="s">
        <v>337</v>
      </c>
      <c r="V21" s="7"/>
      <c r="W21" s="31" t="s">
        <v>110</v>
      </c>
      <c r="X21" s="7"/>
      <c r="Y21" s="31" t="s">
        <v>110</v>
      </c>
      <c r="Z21" s="7"/>
      <c r="AA21" s="31" t="s">
        <v>110</v>
      </c>
      <c r="AB21" s="7"/>
      <c r="AC21" s="47">
        <v>6.2</v>
      </c>
      <c r="AD21" s="53">
        <v>3.2</v>
      </c>
    </row>
    <row r="22" spans="1:30" ht="16.5" customHeight="1" x14ac:dyDescent="0.25">
      <c r="A22" s="7"/>
      <c r="B22" s="7"/>
      <c r="C22" s="7"/>
      <c r="D22" s="7" t="s">
        <v>452</v>
      </c>
      <c r="E22" s="7"/>
      <c r="F22" s="7"/>
      <c r="G22" s="7"/>
      <c r="H22" s="7"/>
      <c r="I22" s="7"/>
      <c r="J22" s="7"/>
      <c r="K22" s="7"/>
      <c r="L22" s="9" t="s">
        <v>300</v>
      </c>
      <c r="M22" s="47">
        <v>3.9</v>
      </c>
      <c r="N22" s="53">
        <v>3.2</v>
      </c>
      <c r="O22" s="47">
        <v>6.6</v>
      </c>
      <c r="P22" s="53">
        <v>4.0999999999999996</v>
      </c>
      <c r="Q22" s="47">
        <v>4.2</v>
      </c>
      <c r="R22" s="53">
        <v>3</v>
      </c>
      <c r="S22" s="47">
        <v>2.4</v>
      </c>
      <c r="T22" s="53">
        <v>1.7</v>
      </c>
      <c r="U22" s="47">
        <v>2.1</v>
      </c>
      <c r="V22" s="53">
        <v>1.5</v>
      </c>
      <c r="W22" s="46">
        <v>1</v>
      </c>
      <c r="X22" s="53">
        <v>1</v>
      </c>
      <c r="Y22" s="31" t="s">
        <v>110</v>
      </c>
      <c r="Z22" s="7"/>
      <c r="AA22" s="31" t="s">
        <v>110</v>
      </c>
      <c r="AB22" s="7"/>
      <c r="AC22" s="32">
        <v>18.5</v>
      </c>
      <c r="AD22" s="53">
        <v>6.4</v>
      </c>
    </row>
    <row r="23" spans="1:30" ht="16.5" customHeight="1" x14ac:dyDescent="0.25">
      <c r="A23" s="7"/>
      <c r="B23" s="7"/>
      <c r="C23" s="7"/>
      <c r="D23" s="7" t="s">
        <v>453</v>
      </c>
      <c r="E23" s="7"/>
      <c r="F23" s="7"/>
      <c r="G23" s="7"/>
      <c r="H23" s="7"/>
      <c r="I23" s="7"/>
      <c r="J23" s="7"/>
      <c r="K23" s="7"/>
      <c r="L23" s="9" t="s">
        <v>300</v>
      </c>
      <c r="M23" s="47">
        <v>3.6</v>
      </c>
      <c r="N23" s="53">
        <v>3.2</v>
      </c>
      <c r="O23" s="31">
        <v>9.1999999999999993</v>
      </c>
      <c r="P23" s="53">
        <v>4.4000000000000004</v>
      </c>
      <c r="Q23" s="47">
        <v>4.2</v>
      </c>
      <c r="R23" s="53">
        <v>3</v>
      </c>
      <c r="S23" s="47">
        <v>4.4000000000000004</v>
      </c>
      <c r="T23" s="53">
        <v>2.2999999999999998</v>
      </c>
      <c r="U23" s="47">
        <v>2.1</v>
      </c>
      <c r="V23" s="53">
        <v>1.6</v>
      </c>
      <c r="W23" s="47">
        <v>1.3</v>
      </c>
      <c r="X23" s="53">
        <v>1.1000000000000001</v>
      </c>
      <c r="Y23" s="31" t="s">
        <v>110</v>
      </c>
      <c r="Z23" s="7"/>
      <c r="AA23" s="31" t="s">
        <v>110</v>
      </c>
      <c r="AB23" s="7"/>
      <c r="AC23" s="32">
        <v>24.3</v>
      </c>
      <c r="AD23" s="53">
        <v>6.9</v>
      </c>
    </row>
    <row r="24" spans="1:30" ht="16.5" customHeight="1" x14ac:dyDescent="0.25">
      <c r="A24" s="7"/>
      <c r="B24" s="7"/>
      <c r="C24" s="7" t="s">
        <v>770</v>
      </c>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c r="C25" s="7"/>
      <c r="D25" s="7" t="s">
        <v>451</v>
      </c>
      <c r="E25" s="7"/>
      <c r="F25" s="7"/>
      <c r="G25" s="7"/>
      <c r="H25" s="7"/>
      <c r="I25" s="7"/>
      <c r="J25" s="7"/>
      <c r="K25" s="7"/>
      <c r="L25" s="9" t="s">
        <v>300</v>
      </c>
      <c r="M25" s="32">
        <v>16.3</v>
      </c>
      <c r="N25" s="53">
        <v>6.5</v>
      </c>
      <c r="O25" s="32">
        <v>23</v>
      </c>
      <c r="P25" s="53">
        <v>7</v>
      </c>
      <c r="Q25" s="32">
        <v>13.7</v>
      </c>
      <c r="R25" s="53">
        <v>5.5</v>
      </c>
      <c r="S25" s="31">
        <v>8.4</v>
      </c>
      <c r="T25" s="53">
        <v>3.8</v>
      </c>
      <c r="U25" s="31">
        <v>6.6</v>
      </c>
      <c r="V25" s="53">
        <v>2.7</v>
      </c>
      <c r="W25" s="31">
        <v>3</v>
      </c>
      <c r="X25" s="53">
        <v>1.4</v>
      </c>
      <c r="Y25" s="47">
        <v>1.2</v>
      </c>
      <c r="Z25" s="53">
        <v>0.7</v>
      </c>
      <c r="AA25" s="46">
        <v>0.2</v>
      </c>
      <c r="AB25" s="50" t="s">
        <v>337</v>
      </c>
      <c r="AC25" s="32">
        <v>75.3</v>
      </c>
      <c r="AD25" s="51">
        <v>12.1</v>
      </c>
    </row>
    <row r="26" spans="1:30" ht="16.5" customHeight="1" x14ac:dyDescent="0.25">
      <c r="A26" s="7"/>
      <c r="B26" s="7"/>
      <c r="C26" s="7"/>
      <c r="D26" s="7" t="s">
        <v>452</v>
      </c>
      <c r="E26" s="7"/>
      <c r="F26" s="7"/>
      <c r="G26" s="7"/>
      <c r="H26" s="7"/>
      <c r="I26" s="7"/>
      <c r="J26" s="7"/>
      <c r="K26" s="7"/>
      <c r="L26" s="9" t="s">
        <v>300</v>
      </c>
      <c r="M26" s="32">
        <v>48.4</v>
      </c>
      <c r="N26" s="51">
        <v>11.6</v>
      </c>
      <c r="O26" s="32">
        <v>36.5</v>
      </c>
      <c r="P26" s="53">
        <v>9.6999999999999993</v>
      </c>
      <c r="Q26" s="32">
        <v>31.6</v>
      </c>
      <c r="R26" s="53">
        <v>6.7</v>
      </c>
      <c r="S26" s="32">
        <v>15.6</v>
      </c>
      <c r="T26" s="53">
        <v>4.3</v>
      </c>
      <c r="U26" s="32">
        <v>10.6</v>
      </c>
      <c r="V26" s="53">
        <v>3.6</v>
      </c>
      <c r="W26" s="31">
        <v>7</v>
      </c>
      <c r="X26" s="53">
        <v>2.1</v>
      </c>
      <c r="Y26" s="31">
        <v>2.5</v>
      </c>
      <c r="Z26" s="53">
        <v>1</v>
      </c>
      <c r="AA26" s="31">
        <v>1.3</v>
      </c>
      <c r="AB26" s="53">
        <v>0.6</v>
      </c>
      <c r="AC26" s="29">
        <v>155.1</v>
      </c>
      <c r="AD26" s="51">
        <v>19.2</v>
      </c>
    </row>
    <row r="27" spans="1:30" ht="16.5" customHeight="1" x14ac:dyDescent="0.25">
      <c r="A27" s="7"/>
      <c r="B27" s="7"/>
      <c r="C27" s="7"/>
      <c r="D27" s="7" t="s">
        <v>453</v>
      </c>
      <c r="E27" s="7"/>
      <c r="F27" s="7"/>
      <c r="G27" s="7"/>
      <c r="H27" s="7"/>
      <c r="I27" s="7"/>
      <c r="J27" s="7"/>
      <c r="K27" s="7"/>
      <c r="L27" s="9" t="s">
        <v>300</v>
      </c>
      <c r="M27" s="32">
        <v>66.400000000000006</v>
      </c>
      <c r="N27" s="51">
        <v>12.5</v>
      </c>
      <c r="O27" s="32">
        <v>59.1</v>
      </c>
      <c r="P27" s="51">
        <v>13.4</v>
      </c>
      <c r="Q27" s="32">
        <v>43.6</v>
      </c>
      <c r="R27" s="53">
        <v>8.1999999999999993</v>
      </c>
      <c r="S27" s="32">
        <v>23.7</v>
      </c>
      <c r="T27" s="53">
        <v>5.5</v>
      </c>
      <c r="U27" s="32">
        <v>18</v>
      </c>
      <c r="V27" s="53">
        <v>4.4000000000000004</v>
      </c>
      <c r="W27" s="32">
        <v>10</v>
      </c>
      <c r="X27" s="53">
        <v>2.5</v>
      </c>
      <c r="Y27" s="31">
        <v>3.9</v>
      </c>
      <c r="Z27" s="53">
        <v>1.3</v>
      </c>
      <c r="AA27" s="47">
        <v>1.2</v>
      </c>
      <c r="AB27" s="53">
        <v>0.6</v>
      </c>
      <c r="AC27" s="29">
        <v>228.7</v>
      </c>
      <c r="AD27" s="51">
        <v>21.9</v>
      </c>
    </row>
    <row r="28" spans="1:30" ht="16.5" customHeight="1" x14ac:dyDescent="0.25">
      <c r="A28" s="7"/>
      <c r="B28" s="7" t="s">
        <v>801</v>
      </c>
      <c r="C28" s="7"/>
      <c r="D28" s="7"/>
      <c r="E28" s="7"/>
      <c r="F28" s="7"/>
      <c r="G28" s="7"/>
      <c r="H28" s="7"/>
      <c r="I28" s="7"/>
      <c r="J28" s="7"/>
      <c r="K28" s="7"/>
      <c r="L28" s="9"/>
      <c r="M28" s="10"/>
      <c r="N28" s="7"/>
      <c r="O28" s="10"/>
      <c r="P28" s="7"/>
      <c r="Q28" s="10"/>
      <c r="R28" s="7"/>
      <c r="S28" s="10"/>
      <c r="T28" s="7"/>
      <c r="U28" s="10"/>
      <c r="V28" s="7"/>
      <c r="W28" s="10"/>
      <c r="X28" s="7"/>
      <c r="Y28" s="10"/>
      <c r="Z28" s="7"/>
      <c r="AA28" s="10"/>
      <c r="AB28" s="7"/>
      <c r="AC28" s="10"/>
      <c r="AD28" s="7"/>
    </row>
    <row r="29" spans="1:30" ht="16.5" customHeight="1" x14ac:dyDescent="0.25">
      <c r="A29" s="7"/>
      <c r="B29" s="7"/>
      <c r="C29" s="7" t="s">
        <v>765</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451</v>
      </c>
      <c r="E30" s="7"/>
      <c r="F30" s="7"/>
      <c r="G30" s="7"/>
      <c r="H30" s="7"/>
      <c r="I30" s="7"/>
      <c r="J30" s="7"/>
      <c r="K30" s="7"/>
      <c r="L30" s="9" t="s">
        <v>216</v>
      </c>
      <c r="M30" s="31" t="s">
        <v>110</v>
      </c>
      <c r="N30" s="7"/>
      <c r="O30" s="44">
        <v>18.399999999999999</v>
      </c>
      <c r="P30" s="51">
        <v>12.4</v>
      </c>
      <c r="Q30" s="31" t="s">
        <v>110</v>
      </c>
      <c r="R30" s="7"/>
      <c r="S30" s="44">
        <v>29.3</v>
      </c>
      <c r="T30" s="51">
        <v>20.2</v>
      </c>
      <c r="U30" s="30" t="s">
        <v>337</v>
      </c>
      <c r="V30" s="7"/>
      <c r="W30" s="31" t="s">
        <v>110</v>
      </c>
      <c r="X30" s="7"/>
      <c r="Y30" s="31" t="s">
        <v>110</v>
      </c>
      <c r="Z30" s="7"/>
      <c r="AA30" s="31" t="s">
        <v>110</v>
      </c>
      <c r="AB30" s="7"/>
      <c r="AC30" s="47">
        <v>8.3000000000000007</v>
      </c>
      <c r="AD30" s="53">
        <v>4.0999999999999996</v>
      </c>
    </row>
    <row r="31" spans="1:30" ht="16.5" customHeight="1" x14ac:dyDescent="0.25">
      <c r="A31" s="7"/>
      <c r="B31" s="7"/>
      <c r="C31" s="7"/>
      <c r="D31" s="7" t="s">
        <v>452</v>
      </c>
      <c r="E31" s="7"/>
      <c r="F31" s="7"/>
      <c r="G31" s="7"/>
      <c r="H31" s="7"/>
      <c r="I31" s="7"/>
      <c r="J31" s="7"/>
      <c r="K31" s="7"/>
      <c r="L31" s="9" t="s">
        <v>216</v>
      </c>
      <c r="M31" s="47">
        <v>8</v>
      </c>
      <c r="N31" s="53">
        <v>6.3</v>
      </c>
      <c r="O31" s="44">
        <v>18</v>
      </c>
      <c r="P31" s="51">
        <v>10.1</v>
      </c>
      <c r="Q31" s="44">
        <v>13.2</v>
      </c>
      <c r="R31" s="53">
        <v>8.9</v>
      </c>
      <c r="S31" s="44">
        <v>15.4</v>
      </c>
      <c r="T31" s="51">
        <v>10.199999999999999</v>
      </c>
      <c r="U31" s="44">
        <v>20.100000000000001</v>
      </c>
      <c r="V31" s="51">
        <v>12.8</v>
      </c>
      <c r="W31" s="44">
        <v>14.6</v>
      </c>
      <c r="X31" s="51">
        <v>13</v>
      </c>
      <c r="Y31" s="31" t="s">
        <v>110</v>
      </c>
      <c r="Z31" s="7"/>
      <c r="AA31" s="31" t="s">
        <v>110</v>
      </c>
      <c r="AB31" s="7"/>
      <c r="AC31" s="32">
        <v>11.9</v>
      </c>
      <c r="AD31" s="53">
        <v>3.8</v>
      </c>
    </row>
    <row r="32" spans="1:30" ht="16.5" customHeight="1" x14ac:dyDescent="0.25">
      <c r="A32" s="7"/>
      <c r="B32" s="7"/>
      <c r="C32" s="7"/>
      <c r="D32" s="7" t="s">
        <v>453</v>
      </c>
      <c r="E32" s="7"/>
      <c r="F32" s="7"/>
      <c r="G32" s="7"/>
      <c r="H32" s="7"/>
      <c r="I32" s="7"/>
      <c r="J32" s="7"/>
      <c r="K32" s="7"/>
      <c r="L32" s="9" t="s">
        <v>216</v>
      </c>
      <c r="M32" s="47">
        <v>5.4</v>
      </c>
      <c r="N32" s="53">
        <v>4.5999999999999996</v>
      </c>
      <c r="O32" s="32">
        <v>15.6</v>
      </c>
      <c r="P32" s="53">
        <v>6.5</v>
      </c>
      <c r="Q32" s="47">
        <v>9.6</v>
      </c>
      <c r="R32" s="53">
        <v>6.5</v>
      </c>
      <c r="S32" s="32">
        <v>18.7</v>
      </c>
      <c r="T32" s="53">
        <v>8.4</v>
      </c>
      <c r="U32" s="44">
        <v>11.6</v>
      </c>
      <c r="V32" s="53">
        <v>8.5</v>
      </c>
      <c r="W32" s="44">
        <v>13</v>
      </c>
      <c r="X32" s="51">
        <v>10.9</v>
      </c>
      <c r="Y32" s="31" t="s">
        <v>110</v>
      </c>
      <c r="Z32" s="7"/>
      <c r="AA32" s="31" t="s">
        <v>110</v>
      </c>
      <c r="AB32" s="7"/>
      <c r="AC32" s="32">
        <v>10.6</v>
      </c>
      <c r="AD32" s="53">
        <v>2.8</v>
      </c>
    </row>
    <row r="33" spans="1:30" ht="16.5" customHeight="1" x14ac:dyDescent="0.25">
      <c r="A33" s="7" t="s">
        <v>427</v>
      </c>
      <c r="B33" s="7"/>
      <c r="C33" s="7"/>
      <c r="D33" s="7"/>
      <c r="E33" s="7"/>
      <c r="F33" s="7"/>
      <c r="G33" s="7"/>
      <c r="H33" s="7"/>
      <c r="I33" s="7"/>
      <c r="J33" s="7"/>
      <c r="K33" s="7"/>
      <c r="L33" s="9"/>
      <c r="M33" s="10"/>
      <c r="N33" s="7"/>
      <c r="O33" s="10"/>
      <c r="P33" s="7"/>
      <c r="Q33" s="10"/>
      <c r="R33" s="7"/>
      <c r="S33" s="10"/>
      <c r="T33" s="7"/>
      <c r="U33" s="10"/>
      <c r="V33" s="7"/>
      <c r="W33" s="10"/>
      <c r="X33" s="7"/>
      <c r="Y33" s="10"/>
      <c r="Z33" s="7"/>
      <c r="AA33" s="10"/>
      <c r="AB33" s="7"/>
      <c r="AC33" s="10"/>
      <c r="AD33" s="7"/>
    </row>
    <row r="34" spans="1:30" ht="16.5" customHeight="1" x14ac:dyDescent="0.25">
      <c r="A34" s="7"/>
      <c r="B34" s="7" t="s">
        <v>799</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800</v>
      </c>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c r="C36" s="7"/>
      <c r="D36" s="7" t="s">
        <v>451</v>
      </c>
      <c r="E36" s="7"/>
      <c r="F36" s="7"/>
      <c r="G36" s="7"/>
      <c r="H36" s="7"/>
      <c r="I36" s="7"/>
      <c r="J36" s="7"/>
      <c r="K36" s="7"/>
      <c r="L36" s="9" t="s">
        <v>300</v>
      </c>
      <c r="M36" s="31" t="s">
        <v>110</v>
      </c>
      <c r="N36" s="7"/>
      <c r="O36" s="30" t="s">
        <v>337</v>
      </c>
      <c r="P36" s="7"/>
      <c r="Q36" s="31" t="s">
        <v>110</v>
      </c>
      <c r="R36" s="7"/>
      <c r="S36" s="30" t="s">
        <v>337</v>
      </c>
      <c r="T36" s="7"/>
      <c r="U36" s="30" t="s">
        <v>337</v>
      </c>
      <c r="V36" s="7"/>
      <c r="W36" s="31" t="s">
        <v>110</v>
      </c>
      <c r="X36" s="7"/>
      <c r="Y36" s="31" t="s">
        <v>110</v>
      </c>
      <c r="Z36" s="7"/>
      <c r="AA36" s="31" t="s">
        <v>110</v>
      </c>
      <c r="AB36" s="7"/>
      <c r="AC36" s="47">
        <v>2.2000000000000002</v>
      </c>
      <c r="AD36" s="53">
        <v>2</v>
      </c>
    </row>
    <row r="37" spans="1:30" ht="16.5" customHeight="1" x14ac:dyDescent="0.25">
      <c r="A37" s="7"/>
      <c r="B37" s="7"/>
      <c r="C37" s="7"/>
      <c r="D37" s="7" t="s">
        <v>452</v>
      </c>
      <c r="E37" s="7"/>
      <c r="F37" s="7"/>
      <c r="G37" s="7"/>
      <c r="H37" s="7"/>
      <c r="I37" s="7"/>
      <c r="J37" s="7"/>
      <c r="K37" s="7"/>
      <c r="L37" s="9" t="s">
        <v>300</v>
      </c>
      <c r="M37" s="47">
        <v>3.9</v>
      </c>
      <c r="N37" s="53">
        <v>3</v>
      </c>
      <c r="O37" s="30" t="s">
        <v>337</v>
      </c>
      <c r="P37" s="7"/>
      <c r="Q37" s="47">
        <v>2.8</v>
      </c>
      <c r="R37" s="53">
        <v>2.6</v>
      </c>
      <c r="S37" s="30" t="s">
        <v>337</v>
      </c>
      <c r="T37" s="7"/>
      <c r="U37" s="30" t="s">
        <v>337</v>
      </c>
      <c r="V37" s="7"/>
      <c r="W37" s="30" t="s">
        <v>337</v>
      </c>
      <c r="X37" s="7"/>
      <c r="Y37" s="31" t="s">
        <v>110</v>
      </c>
      <c r="Z37" s="7"/>
      <c r="AA37" s="31" t="s">
        <v>110</v>
      </c>
      <c r="AB37" s="7"/>
      <c r="AC37" s="32">
        <v>13.7</v>
      </c>
      <c r="AD37" s="53">
        <v>4.7</v>
      </c>
    </row>
    <row r="38" spans="1:30" ht="16.5" customHeight="1" x14ac:dyDescent="0.25">
      <c r="A38" s="7"/>
      <c r="B38" s="7"/>
      <c r="C38" s="7"/>
      <c r="D38" s="7" t="s">
        <v>453</v>
      </c>
      <c r="E38" s="7"/>
      <c r="F38" s="7"/>
      <c r="G38" s="7"/>
      <c r="H38" s="7"/>
      <c r="I38" s="7"/>
      <c r="J38" s="7"/>
      <c r="K38" s="7"/>
      <c r="L38" s="9" t="s">
        <v>300</v>
      </c>
      <c r="M38" s="47">
        <v>3.9</v>
      </c>
      <c r="N38" s="53">
        <v>3</v>
      </c>
      <c r="O38" s="47">
        <v>4.5999999999999996</v>
      </c>
      <c r="P38" s="53">
        <v>2.9</v>
      </c>
      <c r="Q38" s="46">
        <v>2.8</v>
      </c>
      <c r="R38" s="53">
        <v>2.8</v>
      </c>
      <c r="S38" s="30" t="s">
        <v>337</v>
      </c>
      <c r="T38" s="7"/>
      <c r="U38" s="46">
        <v>1.4</v>
      </c>
      <c r="V38" s="53">
        <v>1.5</v>
      </c>
      <c r="W38" s="30" t="s">
        <v>337</v>
      </c>
      <c r="X38" s="7"/>
      <c r="Y38" s="31" t="s">
        <v>110</v>
      </c>
      <c r="Z38" s="7"/>
      <c r="AA38" s="31" t="s">
        <v>110</v>
      </c>
      <c r="AB38" s="7"/>
      <c r="AC38" s="32">
        <v>15.9</v>
      </c>
      <c r="AD38" s="53">
        <v>4.7</v>
      </c>
    </row>
    <row r="39" spans="1:30" ht="16.5" customHeight="1" x14ac:dyDescent="0.25">
      <c r="A39" s="7"/>
      <c r="B39" s="7"/>
      <c r="C39" s="7" t="s">
        <v>770</v>
      </c>
      <c r="D39" s="7"/>
      <c r="E39" s="7"/>
      <c r="F39" s="7"/>
      <c r="G39" s="7"/>
      <c r="H39" s="7"/>
      <c r="I39" s="7"/>
      <c r="J39" s="7"/>
      <c r="K39" s="7"/>
      <c r="L39" s="9"/>
      <c r="M39" s="10"/>
      <c r="N39" s="7"/>
      <c r="O39" s="10"/>
      <c r="P39" s="7"/>
      <c r="Q39" s="10"/>
      <c r="R39" s="7"/>
      <c r="S39" s="10"/>
      <c r="T39" s="7"/>
      <c r="U39" s="10"/>
      <c r="V39" s="7"/>
      <c r="W39" s="10"/>
      <c r="X39" s="7"/>
      <c r="Y39" s="10"/>
      <c r="Z39" s="7"/>
      <c r="AA39" s="10"/>
      <c r="AB39" s="7"/>
      <c r="AC39" s="10"/>
      <c r="AD39" s="7"/>
    </row>
    <row r="40" spans="1:30" ht="16.5" customHeight="1" x14ac:dyDescent="0.25">
      <c r="A40" s="7"/>
      <c r="B40" s="7"/>
      <c r="C40" s="7"/>
      <c r="D40" s="7" t="s">
        <v>451</v>
      </c>
      <c r="E40" s="7"/>
      <c r="F40" s="7"/>
      <c r="G40" s="7"/>
      <c r="H40" s="7"/>
      <c r="I40" s="7"/>
      <c r="J40" s="7"/>
      <c r="K40" s="7"/>
      <c r="L40" s="9" t="s">
        <v>300</v>
      </c>
      <c r="M40" s="32">
        <v>21.8</v>
      </c>
      <c r="N40" s="53">
        <v>7.2</v>
      </c>
      <c r="O40" s="32">
        <v>14.2</v>
      </c>
      <c r="P40" s="53">
        <v>5.5</v>
      </c>
      <c r="Q40" s="32">
        <v>17.2</v>
      </c>
      <c r="R40" s="53">
        <v>5.0999999999999996</v>
      </c>
      <c r="S40" s="31">
        <v>5</v>
      </c>
      <c r="T40" s="53">
        <v>2.2999999999999998</v>
      </c>
      <c r="U40" s="31">
        <v>4.7</v>
      </c>
      <c r="V40" s="53">
        <v>1.7</v>
      </c>
      <c r="W40" s="47">
        <v>1.8</v>
      </c>
      <c r="X40" s="53">
        <v>1.2</v>
      </c>
      <c r="Y40" s="47">
        <v>1.4</v>
      </c>
      <c r="Z40" s="53">
        <v>1</v>
      </c>
      <c r="AA40" s="46">
        <v>0.2</v>
      </c>
      <c r="AB40" s="50" t="s">
        <v>337</v>
      </c>
      <c r="AC40" s="32">
        <v>63.8</v>
      </c>
      <c r="AD40" s="53">
        <v>9</v>
      </c>
    </row>
    <row r="41" spans="1:30" ht="16.5" customHeight="1" x14ac:dyDescent="0.25">
      <c r="A41" s="7"/>
      <c r="B41" s="7"/>
      <c r="C41" s="7"/>
      <c r="D41" s="7" t="s">
        <v>452</v>
      </c>
      <c r="E41" s="7"/>
      <c r="F41" s="7"/>
      <c r="G41" s="7"/>
      <c r="H41" s="7"/>
      <c r="I41" s="7"/>
      <c r="J41" s="7"/>
      <c r="K41" s="7"/>
      <c r="L41" s="9" t="s">
        <v>300</v>
      </c>
      <c r="M41" s="32">
        <v>38.200000000000003</v>
      </c>
      <c r="N41" s="53">
        <v>9.4</v>
      </c>
      <c r="O41" s="32">
        <v>37.9</v>
      </c>
      <c r="P41" s="53">
        <v>7.6</v>
      </c>
      <c r="Q41" s="32">
        <v>29.7</v>
      </c>
      <c r="R41" s="53">
        <v>7</v>
      </c>
      <c r="S41" s="32">
        <v>13.5</v>
      </c>
      <c r="T41" s="53">
        <v>3.2</v>
      </c>
      <c r="U41" s="32">
        <v>10.8</v>
      </c>
      <c r="V41" s="53">
        <v>3.2</v>
      </c>
      <c r="W41" s="31">
        <v>4.5</v>
      </c>
      <c r="X41" s="53">
        <v>1.7</v>
      </c>
      <c r="Y41" s="31">
        <v>2.5</v>
      </c>
      <c r="Z41" s="53">
        <v>1</v>
      </c>
      <c r="AA41" s="47">
        <v>0.7</v>
      </c>
      <c r="AB41" s="53">
        <v>0.4</v>
      </c>
      <c r="AC41" s="29">
        <v>137.6</v>
      </c>
      <c r="AD41" s="51">
        <v>14.4</v>
      </c>
    </row>
    <row r="42" spans="1:30" ht="16.5" customHeight="1" x14ac:dyDescent="0.25">
      <c r="A42" s="7"/>
      <c r="B42" s="7"/>
      <c r="C42" s="7"/>
      <c r="D42" s="7" t="s">
        <v>453</v>
      </c>
      <c r="E42" s="7"/>
      <c r="F42" s="7"/>
      <c r="G42" s="7"/>
      <c r="H42" s="7"/>
      <c r="I42" s="7"/>
      <c r="J42" s="7"/>
      <c r="K42" s="7"/>
      <c r="L42" s="9" t="s">
        <v>300</v>
      </c>
      <c r="M42" s="32">
        <v>58</v>
      </c>
      <c r="N42" s="51">
        <v>11.4</v>
      </c>
      <c r="O42" s="32">
        <v>54.2</v>
      </c>
      <c r="P42" s="53">
        <v>9.6999999999999993</v>
      </c>
      <c r="Q42" s="32">
        <v>43.3</v>
      </c>
      <c r="R42" s="53">
        <v>8.6</v>
      </c>
      <c r="S42" s="32">
        <v>18</v>
      </c>
      <c r="T42" s="53">
        <v>4</v>
      </c>
      <c r="U42" s="32">
        <v>14.9</v>
      </c>
      <c r="V42" s="53">
        <v>3.7</v>
      </c>
      <c r="W42" s="31">
        <v>6.5</v>
      </c>
      <c r="X42" s="53">
        <v>2</v>
      </c>
      <c r="Y42" s="31">
        <v>4.0999999999999996</v>
      </c>
      <c r="Z42" s="53">
        <v>1.4</v>
      </c>
      <c r="AA42" s="31">
        <v>1.2</v>
      </c>
      <c r="AB42" s="53">
        <v>0.5</v>
      </c>
      <c r="AC42" s="29">
        <v>200.4</v>
      </c>
      <c r="AD42" s="51">
        <v>17.2</v>
      </c>
    </row>
    <row r="43" spans="1:30" ht="16.5" customHeight="1" x14ac:dyDescent="0.25">
      <c r="A43" s="7"/>
      <c r="B43" s="7" t="s">
        <v>801</v>
      </c>
      <c r="C43" s="7"/>
      <c r="D43" s="7"/>
      <c r="E43" s="7"/>
      <c r="F43" s="7"/>
      <c r="G43" s="7"/>
      <c r="H43" s="7"/>
      <c r="I43" s="7"/>
      <c r="J43" s="7"/>
      <c r="K43" s="7"/>
      <c r="L43" s="9"/>
      <c r="M43" s="10"/>
      <c r="N43" s="7"/>
      <c r="O43" s="10"/>
      <c r="P43" s="7"/>
      <c r="Q43" s="10"/>
      <c r="R43" s="7"/>
      <c r="S43" s="10"/>
      <c r="T43" s="7"/>
      <c r="U43" s="10"/>
      <c r="V43" s="7"/>
      <c r="W43" s="10"/>
      <c r="X43" s="7"/>
      <c r="Y43" s="10"/>
      <c r="Z43" s="7"/>
      <c r="AA43" s="10"/>
      <c r="AB43" s="7"/>
      <c r="AC43" s="10"/>
      <c r="AD43" s="7"/>
    </row>
    <row r="44" spans="1:30" ht="16.5" customHeight="1" x14ac:dyDescent="0.25">
      <c r="A44" s="7"/>
      <c r="B44" s="7"/>
      <c r="C44" s="7" t="s">
        <v>765</v>
      </c>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c r="C45" s="7"/>
      <c r="D45" s="7" t="s">
        <v>451</v>
      </c>
      <c r="E45" s="7"/>
      <c r="F45" s="7"/>
      <c r="G45" s="7"/>
      <c r="H45" s="7"/>
      <c r="I45" s="7"/>
      <c r="J45" s="7"/>
      <c r="K45" s="7"/>
      <c r="L45" s="9" t="s">
        <v>216</v>
      </c>
      <c r="M45" s="31" t="s">
        <v>110</v>
      </c>
      <c r="N45" s="7"/>
      <c r="O45" s="30" t="s">
        <v>337</v>
      </c>
      <c r="P45" s="7"/>
      <c r="Q45" s="31" t="s">
        <v>110</v>
      </c>
      <c r="R45" s="7"/>
      <c r="S45" s="30" t="s">
        <v>337</v>
      </c>
      <c r="T45" s="7"/>
      <c r="U45" s="30" t="s">
        <v>337</v>
      </c>
      <c r="V45" s="7"/>
      <c r="W45" s="31" t="s">
        <v>110</v>
      </c>
      <c r="X45" s="7"/>
      <c r="Y45" s="31" t="s">
        <v>110</v>
      </c>
      <c r="Z45" s="7"/>
      <c r="AA45" s="31" t="s">
        <v>110</v>
      </c>
      <c r="AB45" s="7"/>
      <c r="AC45" s="47">
        <v>3.4</v>
      </c>
      <c r="AD45" s="53">
        <v>3.2</v>
      </c>
    </row>
    <row r="46" spans="1:30" ht="16.5" customHeight="1" x14ac:dyDescent="0.25">
      <c r="A46" s="7"/>
      <c r="B46" s="7"/>
      <c r="C46" s="7"/>
      <c r="D46" s="7" t="s">
        <v>452</v>
      </c>
      <c r="E46" s="7"/>
      <c r="F46" s="7"/>
      <c r="G46" s="7"/>
      <c r="H46" s="7"/>
      <c r="I46" s="7"/>
      <c r="J46" s="7"/>
      <c r="K46" s="7"/>
      <c r="L46" s="9" t="s">
        <v>216</v>
      </c>
      <c r="M46" s="44">
        <v>10.199999999999999</v>
      </c>
      <c r="N46" s="53">
        <v>7.4</v>
      </c>
      <c r="O46" s="30" t="s">
        <v>337</v>
      </c>
      <c r="P46" s="7"/>
      <c r="Q46" s="47">
        <v>9.3000000000000007</v>
      </c>
      <c r="R46" s="53">
        <v>8.8000000000000007</v>
      </c>
      <c r="S46" s="30" t="s">
        <v>337</v>
      </c>
      <c r="T46" s="7"/>
      <c r="U46" s="30" t="s">
        <v>337</v>
      </c>
      <c r="V46" s="7"/>
      <c r="W46" s="30" t="s">
        <v>337</v>
      </c>
      <c r="X46" s="7"/>
      <c r="Y46" s="31" t="s">
        <v>110</v>
      </c>
      <c r="Z46" s="7"/>
      <c r="AA46" s="31" t="s">
        <v>110</v>
      </c>
      <c r="AB46" s="7"/>
      <c r="AC46" s="32">
        <v>10</v>
      </c>
      <c r="AD46" s="53">
        <v>3.3</v>
      </c>
    </row>
    <row r="47" spans="1:30" ht="16.5" customHeight="1" x14ac:dyDescent="0.25">
      <c r="A47" s="14"/>
      <c r="B47" s="14"/>
      <c r="C47" s="14"/>
      <c r="D47" s="14" t="s">
        <v>453</v>
      </c>
      <c r="E47" s="14"/>
      <c r="F47" s="14"/>
      <c r="G47" s="14"/>
      <c r="H47" s="14"/>
      <c r="I47" s="14"/>
      <c r="J47" s="14"/>
      <c r="K47" s="14"/>
      <c r="L47" s="15" t="s">
        <v>216</v>
      </c>
      <c r="M47" s="61">
        <v>6.7</v>
      </c>
      <c r="N47" s="54">
        <v>4.9000000000000004</v>
      </c>
      <c r="O47" s="61">
        <v>8.4</v>
      </c>
      <c r="P47" s="54">
        <v>5.4</v>
      </c>
      <c r="Q47" s="61">
        <v>6.4</v>
      </c>
      <c r="R47" s="54">
        <v>6</v>
      </c>
      <c r="S47" s="56" t="s">
        <v>337</v>
      </c>
      <c r="T47" s="14"/>
      <c r="U47" s="61">
        <v>9.6</v>
      </c>
      <c r="V47" s="54">
        <v>9.3000000000000007</v>
      </c>
      <c r="W47" s="56" t="s">
        <v>337</v>
      </c>
      <c r="X47" s="14"/>
      <c r="Y47" s="36" t="s">
        <v>110</v>
      </c>
      <c r="Z47" s="14"/>
      <c r="AA47" s="36" t="s">
        <v>110</v>
      </c>
      <c r="AB47" s="14"/>
      <c r="AC47" s="36">
        <v>7.9</v>
      </c>
      <c r="AD47" s="54">
        <v>2.2000000000000002</v>
      </c>
    </row>
    <row r="48" spans="1:30" ht="4.5" customHeight="1" x14ac:dyDescent="0.25">
      <c r="A48" s="27"/>
      <c r="B48" s="27"/>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6.5" customHeight="1" x14ac:dyDescent="0.25">
      <c r="A49" s="27"/>
      <c r="B49" s="27"/>
      <c r="C49" s="67" t="s">
        <v>355</v>
      </c>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ht="4.5" customHeight="1" x14ac:dyDescent="0.25">
      <c r="A50" s="27"/>
      <c r="B50" s="27"/>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6.5" customHeight="1" x14ac:dyDescent="0.25">
      <c r="A51" s="55"/>
      <c r="B51" s="55"/>
      <c r="C51" s="67" t="s">
        <v>456</v>
      </c>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ht="16.5" customHeight="1" x14ac:dyDescent="0.25">
      <c r="A52" s="55"/>
      <c r="B52" s="55"/>
      <c r="C52" s="67" t="s">
        <v>457</v>
      </c>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ht="4.5" customHeight="1" x14ac:dyDescent="0.25">
      <c r="A53" s="27"/>
      <c r="B53" s="27"/>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29.4" customHeight="1" x14ac:dyDescent="0.25">
      <c r="A54" s="27" t="s">
        <v>139</v>
      </c>
      <c r="B54" s="27"/>
      <c r="C54" s="67" t="s">
        <v>307</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ht="29.4" customHeight="1" x14ac:dyDescent="0.25">
      <c r="A55" s="27" t="s">
        <v>141</v>
      </c>
      <c r="B55" s="27"/>
      <c r="C55" s="67" t="s">
        <v>459</v>
      </c>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ht="16.5" customHeight="1" x14ac:dyDescent="0.25">
      <c r="A56" s="27" t="s">
        <v>144</v>
      </c>
      <c r="B56" s="27"/>
      <c r="C56" s="67" t="s">
        <v>308</v>
      </c>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ht="29.4" customHeight="1" x14ac:dyDescent="0.25">
      <c r="A57" s="27" t="s">
        <v>146</v>
      </c>
      <c r="B57" s="27"/>
      <c r="C57" s="67" t="s">
        <v>463</v>
      </c>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row r="58" spans="1:30" ht="29.4" customHeight="1" x14ac:dyDescent="0.25">
      <c r="A58" s="27" t="s">
        <v>150</v>
      </c>
      <c r="B58" s="27"/>
      <c r="C58" s="67" t="s">
        <v>309</v>
      </c>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row>
    <row r="59" spans="1:30" ht="29.4" customHeight="1" x14ac:dyDescent="0.25">
      <c r="A59" s="27" t="s">
        <v>152</v>
      </c>
      <c r="B59" s="27"/>
      <c r="C59" s="67" t="s">
        <v>773</v>
      </c>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row>
    <row r="60" spans="1:30" ht="16.5" customHeight="1" x14ac:dyDescent="0.25">
      <c r="A60" s="27" t="s">
        <v>467</v>
      </c>
      <c r="B60" s="27"/>
      <c r="C60" s="67" t="s">
        <v>468</v>
      </c>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row>
    <row r="61" spans="1:30" ht="16.5" customHeight="1" x14ac:dyDescent="0.25">
      <c r="A61" s="27" t="s">
        <v>469</v>
      </c>
      <c r="B61" s="27"/>
      <c r="C61" s="67" t="s">
        <v>470</v>
      </c>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row>
    <row r="62" spans="1:30" ht="4.5" customHeight="1" x14ac:dyDescent="0.25"/>
    <row r="63" spans="1:30" ht="16.5" customHeight="1" x14ac:dyDescent="0.25">
      <c r="A63" s="28" t="s">
        <v>167</v>
      </c>
      <c r="B63" s="27"/>
      <c r="C63" s="27"/>
      <c r="D63" s="27"/>
      <c r="E63" s="67" t="s">
        <v>471</v>
      </c>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row>
  </sheetData>
  <mergeCells count="22">
    <mergeCell ref="W2:X2"/>
    <mergeCell ref="Y2:Z2"/>
    <mergeCell ref="AA2:AB2"/>
    <mergeCell ref="AC2:AD2"/>
    <mergeCell ref="K1:AD1"/>
    <mergeCell ref="M2:N2"/>
    <mergeCell ref="O2:P2"/>
    <mergeCell ref="Q2:R2"/>
    <mergeCell ref="S2:T2"/>
    <mergeCell ref="U2:V2"/>
    <mergeCell ref="C49:AD49"/>
    <mergeCell ref="C51:AD51"/>
    <mergeCell ref="C52:AD52"/>
    <mergeCell ref="C54:AD54"/>
    <mergeCell ref="C55:AD55"/>
    <mergeCell ref="C61:AD61"/>
    <mergeCell ref="E63:AD63"/>
    <mergeCell ref="C56:AD56"/>
    <mergeCell ref="C57:AD57"/>
    <mergeCell ref="C58:AD58"/>
    <mergeCell ref="C59:AD59"/>
    <mergeCell ref="C60:AD60"/>
  </mergeCells>
  <pageMargins left="0.7" right="0.7" top="0.75" bottom="0.75" header="0.3" footer="0.3"/>
  <pageSetup paperSize="9" scale="97" fitToHeight="0" orientation="landscape" horizontalDpi="300" verticalDpi="300" r:id="rId1"/>
  <headerFooter scaleWithDoc="0" alignWithMargins="0">
    <oddHeader>&amp;C&amp;"Arial"&amp;8TABLE 15A.53</oddHeader>
    <oddFooter>&amp;L&amp;"Arial"&amp;8REPORT ON
GOVERNMENT
SERVICES 2022&amp;R&amp;"Arial"&amp;8SERVICES FOR PEOPLE
WITH DISABILITY
PAGE &amp;B&amp;P&amp;B</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AD69"/>
  <sheetViews>
    <sheetView showGridLines="0" workbookViewId="0"/>
  </sheetViews>
  <sheetFormatPr defaultRowHeight="13.2" x14ac:dyDescent="0.25"/>
  <cols>
    <col min="1" max="11" width="1.6640625" customWidth="1"/>
    <col min="12" max="12" width="5.44140625" customWidth="1"/>
    <col min="13" max="13" width="7.5546875" customWidth="1"/>
    <col min="14" max="14" width="6.109375" customWidth="1"/>
    <col min="15" max="15" width="7.5546875" customWidth="1"/>
    <col min="16" max="16" width="6.109375" customWidth="1"/>
    <col min="17" max="17" width="7.5546875" customWidth="1"/>
    <col min="18" max="18" width="6.109375" customWidth="1"/>
    <col min="19" max="19" width="7.5546875" customWidth="1"/>
    <col min="20" max="20" width="6.109375" customWidth="1"/>
    <col min="21" max="21" width="7.5546875" customWidth="1"/>
    <col min="22" max="22" width="6.109375" customWidth="1"/>
    <col min="23" max="23" width="7.5546875" customWidth="1"/>
    <col min="24" max="24" width="6.109375" customWidth="1"/>
    <col min="25" max="25" width="7.5546875" customWidth="1"/>
    <col min="26" max="26" width="6.109375" customWidth="1"/>
    <col min="27" max="27" width="7.5546875" customWidth="1"/>
    <col min="28" max="28" width="6.109375" customWidth="1"/>
    <col min="29" max="29" width="7.5546875" customWidth="1"/>
    <col min="30" max="30" width="6.109375" customWidth="1"/>
  </cols>
  <sheetData>
    <row r="1" spans="1:30" ht="33.9" customHeight="1" x14ac:dyDescent="0.25">
      <c r="A1" s="8" t="s">
        <v>802</v>
      </c>
      <c r="B1" s="8"/>
      <c r="C1" s="8"/>
      <c r="D1" s="8"/>
      <c r="E1" s="8"/>
      <c r="F1" s="8"/>
      <c r="G1" s="8"/>
      <c r="H1" s="8"/>
      <c r="I1" s="8"/>
      <c r="J1" s="8"/>
      <c r="K1" s="72" t="s">
        <v>803</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360</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799</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451</v>
      </c>
      <c r="D5" s="7"/>
      <c r="E5" s="7"/>
      <c r="F5" s="7"/>
      <c r="G5" s="7"/>
      <c r="H5" s="7"/>
      <c r="I5" s="7"/>
      <c r="J5" s="7"/>
      <c r="K5" s="7"/>
      <c r="L5" s="9" t="s">
        <v>300</v>
      </c>
      <c r="M5" s="32">
        <v>17.5</v>
      </c>
      <c r="N5" s="53">
        <v>7.1</v>
      </c>
      <c r="O5" s="32">
        <v>18.3</v>
      </c>
      <c r="P5" s="53">
        <v>6.2</v>
      </c>
      <c r="Q5" s="32">
        <v>12.9</v>
      </c>
      <c r="R5" s="53">
        <v>4.8</v>
      </c>
      <c r="S5" s="31">
        <v>5.2</v>
      </c>
      <c r="T5" s="53">
        <v>2.5</v>
      </c>
      <c r="U5" s="46">
        <v>3.4</v>
      </c>
      <c r="V5" s="50" t="s">
        <v>337</v>
      </c>
      <c r="W5" s="47">
        <v>2.7</v>
      </c>
      <c r="X5" s="53">
        <v>2.4</v>
      </c>
      <c r="Y5" s="47">
        <v>2.2000000000000002</v>
      </c>
      <c r="Z5" s="53">
        <v>1.5</v>
      </c>
      <c r="AA5" s="31" t="s">
        <v>110</v>
      </c>
      <c r="AB5" s="7"/>
      <c r="AC5" s="32">
        <v>61.2</v>
      </c>
      <c r="AD5" s="51">
        <v>13</v>
      </c>
    </row>
    <row r="6" spans="1:30" ht="16.5" customHeight="1" x14ac:dyDescent="0.25">
      <c r="A6" s="7"/>
      <c r="B6" s="7"/>
      <c r="C6" s="7" t="s">
        <v>452</v>
      </c>
      <c r="D6" s="7"/>
      <c r="E6" s="7"/>
      <c r="F6" s="7"/>
      <c r="G6" s="7"/>
      <c r="H6" s="7"/>
      <c r="I6" s="7"/>
      <c r="J6" s="7"/>
      <c r="K6" s="7"/>
      <c r="L6" s="9" t="s">
        <v>300</v>
      </c>
      <c r="M6" s="32">
        <v>57.3</v>
      </c>
      <c r="N6" s="51">
        <v>11.7</v>
      </c>
      <c r="O6" s="32">
        <v>47.5</v>
      </c>
      <c r="P6" s="53">
        <v>9.6999999999999993</v>
      </c>
      <c r="Q6" s="32">
        <v>39.6</v>
      </c>
      <c r="R6" s="51">
        <v>10.3</v>
      </c>
      <c r="S6" s="32">
        <v>15.2</v>
      </c>
      <c r="T6" s="53">
        <v>3.8</v>
      </c>
      <c r="U6" s="46">
        <v>5.7</v>
      </c>
      <c r="V6" s="50" t="s">
        <v>337</v>
      </c>
      <c r="W6" s="47">
        <v>4.2</v>
      </c>
      <c r="X6" s="53">
        <v>2.5</v>
      </c>
      <c r="Y6" s="47">
        <v>2.9</v>
      </c>
      <c r="Z6" s="53">
        <v>2</v>
      </c>
      <c r="AA6" s="47">
        <v>4</v>
      </c>
      <c r="AB6" s="53">
        <v>3.3</v>
      </c>
      <c r="AC6" s="29">
        <v>173.8</v>
      </c>
      <c r="AD6" s="51">
        <v>19.8</v>
      </c>
    </row>
    <row r="7" spans="1:30" ht="16.5" customHeight="1" x14ac:dyDescent="0.25">
      <c r="A7" s="7"/>
      <c r="B7" s="7"/>
      <c r="C7" s="7" t="s">
        <v>453</v>
      </c>
      <c r="D7" s="7"/>
      <c r="E7" s="7"/>
      <c r="F7" s="7"/>
      <c r="G7" s="7"/>
      <c r="H7" s="7"/>
      <c r="I7" s="7"/>
      <c r="J7" s="7"/>
      <c r="K7" s="7"/>
      <c r="L7" s="9" t="s">
        <v>300</v>
      </c>
      <c r="M7" s="32">
        <v>74.8</v>
      </c>
      <c r="N7" s="51">
        <v>13</v>
      </c>
      <c r="O7" s="32">
        <v>64</v>
      </c>
      <c r="P7" s="51">
        <v>11.8</v>
      </c>
      <c r="Q7" s="32">
        <v>50.7</v>
      </c>
      <c r="R7" s="51">
        <v>11.5</v>
      </c>
      <c r="S7" s="32">
        <v>21.2</v>
      </c>
      <c r="T7" s="53">
        <v>4.7</v>
      </c>
      <c r="U7" s="44">
        <v>12.4</v>
      </c>
      <c r="V7" s="53">
        <v>6.8</v>
      </c>
      <c r="W7" s="31">
        <v>6.4</v>
      </c>
      <c r="X7" s="53">
        <v>2.9</v>
      </c>
      <c r="Y7" s="47">
        <v>4.5</v>
      </c>
      <c r="Z7" s="53">
        <v>2.2999999999999998</v>
      </c>
      <c r="AA7" s="47">
        <v>4</v>
      </c>
      <c r="AB7" s="53">
        <v>3.3</v>
      </c>
      <c r="AC7" s="29">
        <v>233.1</v>
      </c>
      <c r="AD7" s="51">
        <v>23.3</v>
      </c>
    </row>
    <row r="8" spans="1:30" ht="16.5" customHeight="1" x14ac:dyDescent="0.25">
      <c r="A8" s="7"/>
      <c r="B8" s="7" t="s">
        <v>804</v>
      </c>
      <c r="C8" s="7"/>
      <c r="D8" s="7"/>
      <c r="E8" s="7"/>
      <c r="F8" s="7"/>
      <c r="G8" s="7"/>
      <c r="H8" s="7"/>
      <c r="I8" s="7"/>
      <c r="J8" s="7"/>
      <c r="K8" s="7"/>
      <c r="L8" s="9"/>
      <c r="M8" s="10"/>
      <c r="N8" s="7"/>
      <c r="O8" s="10"/>
      <c r="P8" s="7"/>
      <c r="Q8" s="10"/>
      <c r="R8" s="7"/>
      <c r="S8" s="10"/>
      <c r="T8" s="7"/>
      <c r="U8" s="10"/>
      <c r="V8" s="7"/>
      <c r="W8" s="10"/>
      <c r="X8" s="7"/>
      <c r="Y8" s="10"/>
      <c r="Z8" s="7"/>
      <c r="AA8" s="10"/>
      <c r="AB8" s="7"/>
      <c r="AC8" s="10"/>
      <c r="AD8" s="7"/>
    </row>
    <row r="9" spans="1:30" ht="16.5" customHeight="1" x14ac:dyDescent="0.25">
      <c r="A9" s="7"/>
      <c r="B9" s="7"/>
      <c r="C9" s="7" t="s">
        <v>451</v>
      </c>
      <c r="D9" s="7"/>
      <c r="E9" s="7"/>
      <c r="F9" s="7"/>
      <c r="G9" s="7"/>
      <c r="H9" s="7"/>
      <c r="I9" s="7"/>
      <c r="J9" s="7"/>
      <c r="K9" s="7"/>
      <c r="L9" s="9" t="s">
        <v>300</v>
      </c>
      <c r="M9" s="32">
        <v>30.8</v>
      </c>
      <c r="N9" s="53">
        <v>9.5</v>
      </c>
      <c r="O9" s="32">
        <v>26.3</v>
      </c>
      <c r="P9" s="53">
        <v>7.4</v>
      </c>
      <c r="Q9" s="32">
        <v>23.4</v>
      </c>
      <c r="R9" s="53">
        <v>7.9</v>
      </c>
      <c r="S9" s="31">
        <v>8.6</v>
      </c>
      <c r="T9" s="53">
        <v>3</v>
      </c>
      <c r="U9" s="47">
        <v>7.1</v>
      </c>
      <c r="V9" s="53">
        <v>6</v>
      </c>
      <c r="W9" s="46">
        <v>2.1</v>
      </c>
      <c r="X9" s="50" t="s">
        <v>337</v>
      </c>
      <c r="Y9" s="46">
        <v>2</v>
      </c>
      <c r="Z9" s="50" t="s">
        <v>337</v>
      </c>
      <c r="AA9" s="31" t="s">
        <v>110</v>
      </c>
      <c r="AB9" s="7"/>
      <c r="AC9" s="32">
        <v>99.8</v>
      </c>
      <c r="AD9" s="51">
        <v>15.8</v>
      </c>
    </row>
    <row r="10" spans="1:30" ht="16.5" customHeight="1" x14ac:dyDescent="0.25">
      <c r="A10" s="7"/>
      <c r="B10" s="7"/>
      <c r="C10" s="7" t="s">
        <v>452</v>
      </c>
      <c r="D10" s="7"/>
      <c r="E10" s="7"/>
      <c r="F10" s="7"/>
      <c r="G10" s="7"/>
      <c r="H10" s="7"/>
      <c r="I10" s="7"/>
      <c r="J10" s="7"/>
      <c r="K10" s="7"/>
      <c r="L10" s="9" t="s">
        <v>300</v>
      </c>
      <c r="M10" s="32">
        <v>93.3</v>
      </c>
      <c r="N10" s="51">
        <v>15.7</v>
      </c>
      <c r="O10" s="32">
        <v>84.4</v>
      </c>
      <c r="P10" s="51">
        <v>10.8</v>
      </c>
      <c r="Q10" s="32">
        <v>71</v>
      </c>
      <c r="R10" s="51">
        <v>13.2</v>
      </c>
      <c r="S10" s="32">
        <v>27.5</v>
      </c>
      <c r="T10" s="53">
        <v>4.5999999999999996</v>
      </c>
      <c r="U10" s="44">
        <v>10.5</v>
      </c>
      <c r="V10" s="53">
        <v>7.6</v>
      </c>
      <c r="W10" s="32">
        <v>10</v>
      </c>
      <c r="X10" s="53">
        <v>3.5</v>
      </c>
      <c r="Y10" s="47">
        <v>4.4000000000000004</v>
      </c>
      <c r="Z10" s="53">
        <v>2.5</v>
      </c>
      <c r="AA10" s="46">
        <v>3.2</v>
      </c>
      <c r="AB10" s="50" t="s">
        <v>337</v>
      </c>
      <c r="AC10" s="29">
        <v>306.7</v>
      </c>
      <c r="AD10" s="51">
        <v>25.8</v>
      </c>
    </row>
    <row r="11" spans="1:30" ht="16.5" customHeight="1" x14ac:dyDescent="0.25">
      <c r="A11" s="7"/>
      <c r="B11" s="7"/>
      <c r="C11" s="7" t="s">
        <v>453</v>
      </c>
      <c r="D11" s="7"/>
      <c r="E11" s="7"/>
      <c r="F11" s="7"/>
      <c r="G11" s="7"/>
      <c r="H11" s="7"/>
      <c r="I11" s="7"/>
      <c r="J11" s="7"/>
      <c r="K11" s="7"/>
      <c r="L11" s="9" t="s">
        <v>300</v>
      </c>
      <c r="M11" s="29">
        <v>124.6</v>
      </c>
      <c r="N11" s="51">
        <v>17.100000000000001</v>
      </c>
      <c r="O11" s="29">
        <v>109.7</v>
      </c>
      <c r="P11" s="51">
        <v>12.9</v>
      </c>
      <c r="Q11" s="32">
        <v>95.9</v>
      </c>
      <c r="R11" s="51">
        <v>16</v>
      </c>
      <c r="S11" s="32">
        <v>34.5</v>
      </c>
      <c r="T11" s="53">
        <v>4.9000000000000004</v>
      </c>
      <c r="U11" s="44">
        <v>17.7</v>
      </c>
      <c r="V11" s="53">
        <v>8.8000000000000007</v>
      </c>
      <c r="W11" s="32">
        <v>13.8</v>
      </c>
      <c r="X11" s="53">
        <v>4.2</v>
      </c>
      <c r="Y11" s="31">
        <v>7.3</v>
      </c>
      <c r="Z11" s="53">
        <v>3.5</v>
      </c>
      <c r="AA11" s="46">
        <v>3.9</v>
      </c>
      <c r="AB11" s="50" t="s">
        <v>337</v>
      </c>
      <c r="AC11" s="29">
        <v>408.8</v>
      </c>
      <c r="AD11" s="51">
        <v>29.6</v>
      </c>
    </row>
    <row r="12" spans="1:30" ht="16.5" customHeight="1" x14ac:dyDescent="0.25">
      <c r="A12" s="7"/>
      <c r="B12" s="7" t="s">
        <v>801</v>
      </c>
      <c r="C12" s="7"/>
      <c r="D12" s="7"/>
      <c r="E12" s="7"/>
      <c r="F12" s="7"/>
      <c r="G12" s="7"/>
      <c r="H12" s="7"/>
      <c r="I12" s="7"/>
      <c r="J12" s="7"/>
      <c r="K12" s="7"/>
      <c r="L12" s="9"/>
      <c r="M12" s="10"/>
      <c r="N12" s="7"/>
      <c r="O12" s="10"/>
      <c r="P12" s="7"/>
      <c r="Q12" s="10"/>
      <c r="R12" s="7"/>
      <c r="S12" s="10"/>
      <c r="T12" s="7"/>
      <c r="U12" s="10"/>
      <c r="V12" s="7"/>
      <c r="W12" s="10"/>
      <c r="X12" s="7"/>
      <c r="Y12" s="10"/>
      <c r="Z12" s="7"/>
      <c r="AA12" s="10"/>
      <c r="AB12" s="7"/>
      <c r="AC12" s="10"/>
      <c r="AD12" s="7"/>
    </row>
    <row r="13" spans="1:30" ht="16.5" customHeight="1" x14ac:dyDescent="0.25">
      <c r="A13" s="7"/>
      <c r="B13" s="7"/>
      <c r="C13" s="7" t="s">
        <v>451</v>
      </c>
      <c r="D13" s="7"/>
      <c r="E13" s="7"/>
      <c r="F13" s="7"/>
      <c r="G13" s="7"/>
      <c r="H13" s="7"/>
      <c r="I13" s="7"/>
      <c r="J13" s="7"/>
      <c r="K13" s="7"/>
      <c r="L13" s="9" t="s">
        <v>216</v>
      </c>
      <c r="M13" s="32">
        <v>56.8</v>
      </c>
      <c r="N13" s="51">
        <v>14.9</v>
      </c>
      <c r="O13" s="32">
        <v>69.599999999999994</v>
      </c>
      <c r="P13" s="51">
        <v>12.8</v>
      </c>
      <c r="Q13" s="32">
        <v>55.1</v>
      </c>
      <c r="R13" s="53">
        <v>8.6999999999999993</v>
      </c>
      <c r="S13" s="32">
        <v>60.5</v>
      </c>
      <c r="T13" s="51">
        <v>19.7</v>
      </c>
      <c r="U13" s="48">
        <v>47.9</v>
      </c>
      <c r="V13" s="50" t="s">
        <v>337</v>
      </c>
      <c r="W13" s="59">
        <v>128.6</v>
      </c>
      <c r="X13" s="50" t="s">
        <v>337</v>
      </c>
      <c r="Y13" s="59">
        <v>110</v>
      </c>
      <c r="Z13" s="50" t="s">
        <v>337</v>
      </c>
      <c r="AA13" s="31" t="s">
        <v>110</v>
      </c>
      <c r="AB13" s="7"/>
      <c r="AC13" s="32">
        <v>61.3</v>
      </c>
      <c r="AD13" s="53">
        <v>8.5</v>
      </c>
    </row>
    <row r="14" spans="1:30" ht="16.5" customHeight="1" x14ac:dyDescent="0.25">
      <c r="A14" s="7"/>
      <c r="B14" s="7"/>
      <c r="C14" s="7" t="s">
        <v>452</v>
      </c>
      <c r="D14" s="7"/>
      <c r="E14" s="7"/>
      <c r="F14" s="7"/>
      <c r="G14" s="7"/>
      <c r="H14" s="7"/>
      <c r="I14" s="7"/>
      <c r="J14" s="7"/>
      <c r="K14" s="7"/>
      <c r="L14" s="9" t="s">
        <v>216</v>
      </c>
      <c r="M14" s="32">
        <v>61.4</v>
      </c>
      <c r="N14" s="53">
        <v>7</v>
      </c>
      <c r="O14" s="32">
        <v>56.3</v>
      </c>
      <c r="P14" s="53">
        <v>8.9</v>
      </c>
      <c r="Q14" s="32">
        <v>55.8</v>
      </c>
      <c r="R14" s="51">
        <v>10.1</v>
      </c>
      <c r="S14" s="32">
        <v>55.3</v>
      </c>
      <c r="T14" s="51">
        <v>10.4</v>
      </c>
      <c r="U14" s="44">
        <v>54.3</v>
      </c>
      <c r="V14" s="51">
        <v>44.4</v>
      </c>
      <c r="W14" s="32">
        <v>42</v>
      </c>
      <c r="X14" s="51">
        <v>19.5</v>
      </c>
      <c r="Y14" s="32">
        <v>65.900000000000006</v>
      </c>
      <c r="Z14" s="51">
        <v>27.8</v>
      </c>
      <c r="AA14" s="59">
        <v>125</v>
      </c>
      <c r="AB14" s="50" t="s">
        <v>337</v>
      </c>
      <c r="AC14" s="32">
        <v>56.7</v>
      </c>
      <c r="AD14" s="53">
        <v>4.3</v>
      </c>
    </row>
    <row r="15" spans="1:30" ht="16.5" customHeight="1" x14ac:dyDescent="0.25">
      <c r="A15" s="7"/>
      <c r="B15" s="7"/>
      <c r="C15" s="7" t="s">
        <v>453</v>
      </c>
      <c r="D15" s="7"/>
      <c r="E15" s="7"/>
      <c r="F15" s="7"/>
      <c r="G15" s="7"/>
      <c r="H15" s="7"/>
      <c r="I15" s="7"/>
      <c r="J15" s="7"/>
      <c r="K15" s="7"/>
      <c r="L15" s="9" t="s">
        <v>216</v>
      </c>
      <c r="M15" s="32">
        <v>60</v>
      </c>
      <c r="N15" s="53">
        <v>6.5</v>
      </c>
      <c r="O15" s="32">
        <v>58.3</v>
      </c>
      <c r="P15" s="53">
        <v>8.1999999999999993</v>
      </c>
      <c r="Q15" s="32">
        <v>52.9</v>
      </c>
      <c r="R15" s="53">
        <v>8.1999999999999993</v>
      </c>
      <c r="S15" s="32">
        <v>61.4</v>
      </c>
      <c r="T15" s="51">
        <v>10.3</v>
      </c>
      <c r="U15" s="32">
        <v>70.099999999999994</v>
      </c>
      <c r="V15" s="51">
        <v>16</v>
      </c>
      <c r="W15" s="32">
        <v>46.4</v>
      </c>
      <c r="X15" s="51">
        <v>15.9</v>
      </c>
      <c r="Y15" s="32">
        <v>61.6</v>
      </c>
      <c r="Z15" s="51">
        <v>11.8</v>
      </c>
      <c r="AA15" s="59">
        <v>102.6</v>
      </c>
      <c r="AB15" s="50" t="s">
        <v>337</v>
      </c>
      <c r="AC15" s="32">
        <v>57</v>
      </c>
      <c r="AD15" s="53">
        <v>3.9</v>
      </c>
    </row>
    <row r="16" spans="1:30" ht="16.5" customHeight="1" x14ac:dyDescent="0.25">
      <c r="A16" s="7" t="s">
        <v>305</v>
      </c>
      <c r="B16" s="7"/>
      <c r="C16" s="7"/>
      <c r="D16" s="7"/>
      <c r="E16" s="7"/>
      <c r="F16" s="7"/>
      <c r="G16" s="7"/>
      <c r="H16" s="7"/>
      <c r="I16" s="7"/>
      <c r="J16" s="7"/>
      <c r="K16" s="7"/>
      <c r="L16" s="9"/>
      <c r="M16" s="10"/>
      <c r="N16" s="7"/>
      <c r="O16" s="10"/>
      <c r="P16" s="7"/>
      <c r="Q16" s="10"/>
      <c r="R16" s="7"/>
      <c r="S16" s="10"/>
      <c r="T16" s="7"/>
      <c r="U16" s="10"/>
      <c r="V16" s="7"/>
      <c r="W16" s="10"/>
      <c r="X16" s="7"/>
      <c r="Y16" s="10"/>
      <c r="Z16" s="7"/>
      <c r="AA16" s="10"/>
      <c r="AB16" s="7"/>
      <c r="AC16" s="10"/>
      <c r="AD16" s="7"/>
    </row>
    <row r="17" spans="1:30" ht="16.5" customHeight="1" x14ac:dyDescent="0.25">
      <c r="A17" s="7"/>
      <c r="B17" s="7" t="s">
        <v>799</v>
      </c>
      <c r="C17" s="7"/>
      <c r="D17" s="7"/>
      <c r="E17" s="7"/>
      <c r="F17" s="7"/>
      <c r="G17" s="7"/>
      <c r="H17" s="7"/>
      <c r="I17" s="7"/>
      <c r="J17" s="7"/>
      <c r="K17" s="7"/>
      <c r="L17" s="9"/>
      <c r="M17" s="10"/>
      <c r="N17" s="7"/>
      <c r="O17" s="10"/>
      <c r="P17" s="7"/>
      <c r="Q17" s="10"/>
      <c r="R17" s="7"/>
      <c r="S17" s="10"/>
      <c r="T17" s="7"/>
      <c r="U17" s="10"/>
      <c r="V17" s="7"/>
      <c r="W17" s="10"/>
      <c r="X17" s="7"/>
      <c r="Y17" s="10"/>
      <c r="Z17" s="7"/>
      <c r="AA17" s="10"/>
      <c r="AB17" s="7"/>
      <c r="AC17" s="10"/>
      <c r="AD17" s="7"/>
    </row>
    <row r="18" spans="1:30" ht="16.5" customHeight="1" x14ac:dyDescent="0.25">
      <c r="A18" s="7"/>
      <c r="B18" s="7"/>
      <c r="C18" s="7" t="s">
        <v>451</v>
      </c>
      <c r="D18" s="7"/>
      <c r="E18" s="7"/>
      <c r="F18" s="7"/>
      <c r="G18" s="7"/>
      <c r="H18" s="7"/>
      <c r="I18" s="7"/>
      <c r="J18" s="7"/>
      <c r="K18" s="7"/>
      <c r="L18" s="9" t="s">
        <v>300</v>
      </c>
      <c r="M18" s="32">
        <v>16.3</v>
      </c>
      <c r="N18" s="53">
        <v>6.5</v>
      </c>
      <c r="O18" s="32">
        <v>23</v>
      </c>
      <c r="P18" s="53">
        <v>7</v>
      </c>
      <c r="Q18" s="32">
        <v>13.7</v>
      </c>
      <c r="R18" s="53">
        <v>5.5</v>
      </c>
      <c r="S18" s="31">
        <v>8.4</v>
      </c>
      <c r="T18" s="53">
        <v>3.8</v>
      </c>
      <c r="U18" s="31">
        <v>6.6</v>
      </c>
      <c r="V18" s="53">
        <v>2.7</v>
      </c>
      <c r="W18" s="31">
        <v>3</v>
      </c>
      <c r="X18" s="53">
        <v>1.4</v>
      </c>
      <c r="Y18" s="47">
        <v>1.2</v>
      </c>
      <c r="Z18" s="53">
        <v>0.7</v>
      </c>
      <c r="AA18" s="46">
        <v>0.2</v>
      </c>
      <c r="AB18" s="50" t="s">
        <v>337</v>
      </c>
      <c r="AC18" s="32">
        <v>75.3</v>
      </c>
      <c r="AD18" s="51">
        <v>12.1</v>
      </c>
    </row>
    <row r="19" spans="1:30" ht="16.5" customHeight="1" x14ac:dyDescent="0.25">
      <c r="A19" s="7"/>
      <c r="B19" s="7"/>
      <c r="C19" s="7" t="s">
        <v>452</v>
      </c>
      <c r="D19" s="7"/>
      <c r="E19" s="7"/>
      <c r="F19" s="7"/>
      <c r="G19" s="7"/>
      <c r="H19" s="7"/>
      <c r="I19" s="7"/>
      <c r="J19" s="7"/>
      <c r="K19" s="7"/>
      <c r="L19" s="9" t="s">
        <v>300</v>
      </c>
      <c r="M19" s="32">
        <v>48.4</v>
      </c>
      <c r="N19" s="51">
        <v>11.6</v>
      </c>
      <c r="O19" s="32">
        <v>36.5</v>
      </c>
      <c r="P19" s="53">
        <v>9.6999999999999993</v>
      </c>
      <c r="Q19" s="32">
        <v>31.6</v>
      </c>
      <c r="R19" s="53">
        <v>6.7</v>
      </c>
      <c r="S19" s="32">
        <v>15.6</v>
      </c>
      <c r="T19" s="53">
        <v>4.3</v>
      </c>
      <c r="U19" s="32">
        <v>10.6</v>
      </c>
      <c r="V19" s="53">
        <v>3.6</v>
      </c>
      <c r="W19" s="31">
        <v>7</v>
      </c>
      <c r="X19" s="53">
        <v>2.1</v>
      </c>
      <c r="Y19" s="31">
        <v>2.5</v>
      </c>
      <c r="Z19" s="53">
        <v>1</v>
      </c>
      <c r="AA19" s="31">
        <v>1.3</v>
      </c>
      <c r="AB19" s="53">
        <v>0.6</v>
      </c>
      <c r="AC19" s="29">
        <v>155.1</v>
      </c>
      <c r="AD19" s="51">
        <v>19.2</v>
      </c>
    </row>
    <row r="20" spans="1:30" ht="16.5" customHeight="1" x14ac:dyDescent="0.25">
      <c r="A20" s="7"/>
      <c r="B20" s="7"/>
      <c r="C20" s="7" t="s">
        <v>453</v>
      </c>
      <c r="D20" s="7"/>
      <c r="E20" s="7"/>
      <c r="F20" s="7"/>
      <c r="G20" s="7"/>
      <c r="H20" s="7"/>
      <c r="I20" s="7"/>
      <c r="J20" s="7"/>
      <c r="K20" s="7"/>
      <c r="L20" s="9" t="s">
        <v>300</v>
      </c>
      <c r="M20" s="32">
        <v>66.400000000000006</v>
      </c>
      <c r="N20" s="51">
        <v>12.5</v>
      </c>
      <c r="O20" s="32">
        <v>59.1</v>
      </c>
      <c r="P20" s="51">
        <v>13.4</v>
      </c>
      <c r="Q20" s="32">
        <v>43.6</v>
      </c>
      <c r="R20" s="53">
        <v>8.1999999999999993</v>
      </c>
      <c r="S20" s="32">
        <v>23.7</v>
      </c>
      <c r="T20" s="53">
        <v>5.5</v>
      </c>
      <c r="U20" s="32">
        <v>18</v>
      </c>
      <c r="V20" s="53">
        <v>4.4000000000000004</v>
      </c>
      <c r="W20" s="32">
        <v>10</v>
      </c>
      <c r="X20" s="53">
        <v>2.5</v>
      </c>
      <c r="Y20" s="31">
        <v>3.9</v>
      </c>
      <c r="Z20" s="53">
        <v>1.3</v>
      </c>
      <c r="AA20" s="47">
        <v>1.2</v>
      </c>
      <c r="AB20" s="53">
        <v>0.6</v>
      </c>
      <c r="AC20" s="29">
        <v>228.7</v>
      </c>
      <c r="AD20" s="51">
        <v>21.9</v>
      </c>
    </row>
    <row r="21" spans="1:30" ht="16.5" customHeight="1" x14ac:dyDescent="0.25">
      <c r="A21" s="7"/>
      <c r="B21" s="7" t="s">
        <v>804</v>
      </c>
      <c r="C21" s="7"/>
      <c r="D21" s="7"/>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5">
      <c r="A22" s="7"/>
      <c r="B22" s="7"/>
      <c r="C22" s="7" t="s">
        <v>451</v>
      </c>
      <c r="D22" s="7"/>
      <c r="E22" s="7"/>
      <c r="F22" s="7"/>
      <c r="G22" s="7"/>
      <c r="H22" s="7"/>
      <c r="I22" s="7"/>
      <c r="J22" s="7"/>
      <c r="K22" s="7"/>
      <c r="L22" s="9" t="s">
        <v>300</v>
      </c>
      <c r="M22" s="32">
        <v>31.7</v>
      </c>
      <c r="N22" s="53">
        <v>8.5</v>
      </c>
      <c r="O22" s="32">
        <v>33.4</v>
      </c>
      <c r="P22" s="53">
        <v>7.7</v>
      </c>
      <c r="Q22" s="32">
        <v>19.100000000000001</v>
      </c>
      <c r="R22" s="53">
        <v>6.2</v>
      </c>
      <c r="S22" s="32">
        <v>11.4</v>
      </c>
      <c r="T22" s="53">
        <v>4</v>
      </c>
      <c r="U22" s="31">
        <v>9.8000000000000007</v>
      </c>
      <c r="V22" s="53">
        <v>3.1</v>
      </c>
      <c r="W22" s="31">
        <v>3.8</v>
      </c>
      <c r="X22" s="53">
        <v>1.5</v>
      </c>
      <c r="Y22" s="31">
        <v>1.7</v>
      </c>
      <c r="Z22" s="53">
        <v>0.8</v>
      </c>
      <c r="AA22" s="46">
        <v>0.2</v>
      </c>
      <c r="AB22" s="50" t="s">
        <v>337</v>
      </c>
      <c r="AC22" s="29">
        <v>111.8</v>
      </c>
      <c r="AD22" s="51">
        <v>14</v>
      </c>
    </row>
    <row r="23" spans="1:30" ht="16.5" customHeight="1" x14ac:dyDescent="0.25">
      <c r="A23" s="7"/>
      <c r="B23" s="7"/>
      <c r="C23" s="7" t="s">
        <v>452</v>
      </c>
      <c r="D23" s="7"/>
      <c r="E23" s="7"/>
      <c r="F23" s="7"/>
      <c r="G23" s="7"/>
      <c r="H23" s="7"/>
      <c r="I23" s="7"/>
      <c r="J23" s="7"/>
      <c r="K23" s="7"/>
      <c r="L23" s="9" t="s">
        <v>300</v>
      </c>
      <c r="M23" s="32">
        <v>91.6</v>
      </c>
      <c r="N23" s="51">
        <v>15</v>
      </c>
      <c r="O23" s="32">
        <v>73.599999999999994</v>
      </c>
      <c r="P23" s="51">
        <v>14.6</v>
      </c>
      <c r="Q23" s="32">
        <v>57.6</v>
      </c>
      <c r="R23" s="53">
        <v>9.9</v>
      </c>
      <c r="S23" s="32">
        <v>25.4</v>
      </c>
      <c r="T23" s="53">
        <v>5.3</v>
      </c>
      <c r="U23" s="32">
        <v>21.5</v>
      </c>
      <c r="V23" s="53">
        <v>4.7</v>
      </c>
      <c r="W23" s="32">
        <v>12.2</v>
      </c>
      <c r="X23" s="53">
        <v>2.5</v>
      </c>
      <c r="Y23" s="31">
        <v>3.1</v>
      </c>
      <c r="Z23" s="53">
        <v>1.1000000000000001</v>
      </c>
      <c r="AA23" s="31">
        <v>1.7</v>
      </c>
      <c r="AB23" s="53">
        <v>0.7</v>
      </c>
      <c r="AC23" s="29">
        <v>290.2</v>
      </c>
      <c r="AD23" s="51">
        <v>24.5</v>
      </c>
    </row>
    <row r="24" spans="1:30" ht="16.5" customHeight="1" x14ac:dyDescent="0.25">
      <c r="A24" s="7"/>
      <c r="B24" s="7"/>
      <c r="C24" s="7" t="s">
        <v>453</v>
      </c>
      <c r="D24" s="7"/>
      <c r="E24" s="7"/>
      <c r="F24" s="7"/>
      <c r="G24" s="7"/>
      <c r="H24" s="7"/>
      <c r="I24" s="7"/>
      <c r="J24" s="7"/>
      <c r="K24" s="7"/>
      <c r="L24" s="9" t="s">
        <v>300</v>
      </c>
      <c r="M24" s="29">
        <v>124.9</v>
      </c>
      <c r="N24" s="51">
        <v>17.899999999999999</v>
      </c>
      <c r="O24" s="29">
        <v>109.8</v>
      </c>
      <c r="P24" s="51">
        <v>17.600000000000001</v>
      </c>
      <c r="Q24" s="32">
        <v>78.3</v>
      </c>
      <c r="R24" s="51">
        <v>12.3</v>
      </c>
      <c r="S24" s="32">
        <v>37.4</v>
      </c>
      <c r="T24" s="53">
        <v>6.2</v>
      </c>
      <c r="U24" s="32">
        <v>31.3</v>
      </c>
      <c r="V24" s="53">
        <v>5.7</v>
      </c>
      <c r="W24" s="32">
        <v>15.6</v>
      </c>
      <c r="X24" s="53">
        <v>2.9</v>
      </c>
      <c r="Y24" s="31">
        <v>5.0999999999999996</v>
      </c>
      <c r="Z24" s="53">
        <v>1.4</v>
      </c>
      <c r="AA24" s="31">
        <v>1.9</v>
      </c>
      <c r="AB24" s="53">
        <v>0.7</v>
      </c>
      <c r="AC24" s="29">
        <v>401</v>
      </c>
      <c r="AD24" s="51">
        <v>28.3</v>
      </c>
    </row>
    <row r="25" spans="1:30" ht="16.5" customHeight="1" x14ac:dyDescent="0.25">
      <c r="A25" s="7"/>
      <c r="B25" s="7" t="s">
        <v>801</v>
      </c>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t="s">
        <v>451</v>
      </c>
      <c r="D26" s="7"/>
      <c r="E26" s="7"/>
      <c r="F26" s="7"/>
      <c r="G26" s="7"/>
      <c r="H26" s="7"/>
      <c r="I26" s="7"/>
      <c r="J26" s="7"/>
      <c r="K26" s="7"/>
      <c r="L26" s="9" t="s">
        <v>216</v>
      </c>
      <c r="M26" s="32">
        <v>51.5</v>
      </c>
      <c r="N26" s="51">
        <v>15</v>
      </c>
      <c r="O26" s="32">
        <v>69</v>
      </c>
      <c r="P26" s="51">
        <v>13.4</v>
      </c>
      <c r="Q26" s="32">
        <v>71.900000000000006</v>
      </c>
      <c r="R26" s="51">
        <v>16.7</v>
      </c>
      <c r="S26" s="32">
        <v>73.5</v>
      </c>
      <c r="T26" s="51">
        <v>21.5</v>
      </c>
      <c r="U26" s="32">
        <v>67.7</v>
      </c>
      <c r="V26" s="51">
        <v>17.399999999999999</v>
      </c>
      <c r="W26" s="32">
        <v>78.599999999999994</v>
      </c>
      <c r="X26" s="51">
        <v>19</v>
      </c>
      <c r="Y26" s="32">
        <v>71.5</v>
      </c>
      <c r="Z26" s="51">
        <v>17.600000000000001</v>
      </c>
      <c r="AA26" s="46">
        <v>0.2</v>
      </c>
      <c r="AB26" s="50" t="s">
        <v>337</v>
      </c>
      <c r="AC26" s="32">
        <v>67.400000000000006</v>
      </c>
      <c r="AD26" s="53">
        <v>6.8</v>
      </c>
    </row>
    <row r="27" spans="1:30" ht="16.5" customHeight="1" x14ac:dyDescent="0.25">
      <c r="A27" s="7"/>
      <c r="B27" s="7"/>
      <c r="C27" s="7" t="s">
        <v>452</v>
      </c>
      <c r="D27" s="7"/>
      <c r="E27" s="7"/>
      <c r="F27" s="7"/>
      <c r="G27" s="7"/>
      <c r="H27" s="7"/>
      <c r="I27" s="7"/>
      <c r="J27" s="7"/>
      <c r="K27" s="7"/>
      <c r="L27" s="9" t="s">
        <v>216</v>
      </c>
      <c r="M27" s="32">
        <v>52.9</v>
      </c>
      <c r="N27" s="53">
        <v>9.3000000000000007</v>
      </c>
      <c r="O27" s="32">
        <v>49.6</v>
      </c>
      <c r="P27" s="53">
        <v>8.8000000000000007</v>
      </c>
      <c r="Q27" s="32">
        <v>54.9</v>
      </c>
      <c r="R27" s="53">
        <v>6.9</v>
      </c>
      <c r="S27" s="32">
        <v>61.5</v>
      </c>
      <c r="T27" s="51">
        <v>10.7</v>
      </c>
      <c r="U27" s="32">
        <v>49.4</v>
      </c>
      <c r="V27" s="51">
        <v>12.6</v>
      </c>
      <c r="W27" s="32">
        <v>57.5</v>
      </c>
      <c r="X27" s="51">
        <v>13</v>
      </c>
      <c r="Y27" s="32">
        <v>81.400000000000006</v>
      </c>
      <c r="Z27" s="51">
        <v>14.7</v>
      </c>
      <c r="AA27" s="32">
        <v>74.599999999999994</v>
      </c>
      <c r="AB27" s="51">
        <v>15.3</v>
      </c>
      <c r="AC27" s="32">
        <v>53.4</v>
      </c>
      <c r="AD27" s="53">
        <v>4.8</v>
      </c>
    </row>
    <row r="28" spans="1:30" ht="16.5" customHeight="1" x14ac:dyDescent="0.25">
      <c r="A28" s="7"/>
      <c r="B28" s="7"/>
      <c r="C28" s="7" t="s">
        <v>453</v>
      </c>
      <c r="D28" s="7"/>
      <c r="E28" s="7"/>
      <c r="F28" s="7"/>
      <c r="G28" s="7"/>
      <c r="H28" s="7"/>
      <c r="I28" s="7"/>
      <c r="J28" s="7"/>
      <c r="K28" s="7"/>
      <c r="L28" s="9" t="s">
        <v>216</v>
      </c>
      <c r="M28" s="32">
        <v>53.2</v>
      </c>
      <c r="N28" s="53">
        <v>6.5</v>
      </c>
      <c r="O28" s="32">
        <v>53.8</v>
      </c>
      <c r="P28" s="53">
        <v>8.6999999999999993</v>
      </c>
      <c r="Q28" s="32">
        <v>55.7</v>
      </c>
      <c r="R28" s="53">
        <v>5.8</v>
      </c>
      <c r="S28" s="32">
        <v>63.4</v>
      </c>
      <c r="T28" s="51">
        <v>10.5</v>
      </c>
      <c r="U28" s="32">
        <v>57.6</v>
      </c>
      <c r="V28" s="53">
        <v>9.6</v>
      </c>
      <c r="W28" s="32">
        <v>64</v>
      </c>
      <c r="X28" s="51">
        <v>10.5</v>
      </c>
      <c r="Y28" s="32">
        <v>75.599999999999994</v>
      </c>
      <c r="Z28" s="51">
        <v>14.5</v>
      </c>
      <c r="AA28" s="32">
        <v>66.2</v>
      </c>
      <c r="AB28" s="51">
        <v>20.6</v>
      </c>
      <c r="AC28" s="32">
        <v>57</v>
      </c>
      <c r="AD28" s="53">
        <v>3.7</v>
      </c>
    </row>
    <row r="29" spans="1:30" ht="16.5" customHeight="1" x14ac:dyDescent="0.25">
      <c r="A29" s="7" t="s">
        <v>427</v>
      </c>
      <c r="B29" s="7"/>
      <c r="C29" s="7"/>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t="s">
        <v>799</v>
      </c>
      <c r="C30" s="7"/>
      <c r="D30" s="7"/>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5">
      <c r="A31" s="7"/>
      <c r="B31" s="7"/>
      <c r="C31" s="7" t="s">
        <v>451</v>
      </c>
      <c r="D31" s="7"/>
      <c r="E31" s="7"/>
      <c r="F31" s="7"/>
      <c r="G31" s="7"/>
      <c r="H31" s="7"/>
      <c r="I31" s="7"/>
      <c r="J31" s="7"/>
      <c r="K31" s="7"/>
      <c r="L31" s="9" t="s">
        <v>300</v>
      </c>
      <c r="M31" s="32">
        <v>21.8</v>
      </c>
      <c r="N31" s="53">
        <v>7.2</v>
      </c>
      <c r="O31" s="32">
        <v>14.2</v>
      </c>
      <c r="P31" s="53">
        <v>5.5</v>
      </c>
      <c r="Q31" s="32">
        <v>17.2</v>
      </c>
      <c r="R31" s="53">
        <v>5.0999999999999996</v>
      </c>
      <c r="S31" s="31">
        <v>5</v>
      </c>
      <c r="T31" s="53">
        <v>2.2999999999999998</v>
      </c>
      <c r="U31" s="31">
        <v>4.7</v>
      </c>
      <c r="V31" s="53">
        <v>1.7</v>
      </c>
      <c r="W31" s="47">
        <v>1.8</v>
      </c>
      <c r="X31" s="53">
        <v>1.2</v>
      </c>
      <c r="Y31" s="47">
        <v>1.4</v>
      </c>
      <c r="Z31" s="53">
        <v>1</v>
      </c>
      <c r="AA31" s="46">
        <v>0.2</v>
      </c>
      <c r="AB31" s="50" t="s">
        <v>337</v>
      </c>
      <c r="AC31" s="32">
        <v>63.8</v>
      </c>
      <c r="AD31" s="53">
        <v>9</v>
      </c>
    </row>
    <row r="32" spans="1:30" ht="16.5" customHeight="1" x14ac:dyDescent="0.25">
      <c r="A32" s="7"/>
      <c r="B32" s="7"/>
      <c r="C32" s="7" t="s">
        <v>452</v>
      </c>
      <c r="D32" s="7"/>
      <c r="E32" s="7"/>
      <c r="F32" s="7"/>
      <c r="G32" s="7"/>
      <c r="H32" s="7"/>
      <c r="I32" s="7"/>
      <c r="J32" s="7"/>
      <c r="K32" s="7"/>
      <c r="L32" s="9" t="s">
        <v>300</v>
      </c>
      <c r="M32" s="32">
        <v>38.200000000000003</v>
      </c>
      <c r="N32" s="53">
        <v>9.4</v>
      </c>
      <c r="O32" s="32">
        <v>37.9</v>
      </c>
      <c r="P32" s="53">
        <v>7.6</v>
      </c>
      <c r="Q32" s="32">
        <v>29.7</v>
      </c>
      <c r="R32" s="53">
        <v>7</v>
      </c>
      <c r="S32" s="32">
        <v>13.5</v>
      </c>
      <c r="T32" s="53">
        <v>3.2</v>
      </c>
      <c r="U32" s="32">
        <v>10.8</v>
      </c>
      <c r="V32" s="53">
        <v>3.2</v>
      </c>
      <c r="W32" s="31">
        <v>4.5</v>
      </c>
      <c r="X32" s="53">
        <v>1.7</v>
      </c>
      <c r="Y32" s="31">
        <v>2.5</v>
      </c>
      <c r="Z32" s="53">
        <v>1</v>
      </c>
      <c r="AA32" s="47">
        <v>0.7</v>
      </c>
      <c r="AB32" s="53">
        <v>0.4</v>
      </c>
      <c r="AC32" s="29">
        <v>137.6</v>
      </c>
      <c r="AD32" s="51">
        <v>14.4</v>
      </c>
    </row>
    <row r="33" spans="1:30" ht="16.5" customHeight="1" x14ac:dyDescent="0.25">
      <c r="A33" s="7"/>
      <c r="B33" s="7"/>
      <c r="C33" s="7" t="s">
        <v>453</v>
      </c>
      <c r="D33" s="7"/>
      <c r="E33" s="7"/>
      <c r="F33" s="7"/>
      <c r="G33" s="7"/>
      <c r="H33" s="7"/>
      <c r="I33" s="7"/>
      <c r="J33" s="7"/>
      <c r="K33" s="7"/>
      <c r="L33" s="9" t="s">
        <v>300</v>
      </c>
      <c r="M33" s="32">
        <v>58</v>
      </c>
      <c r="N33" s="51">
        <v>11.4</v>
      </c>
      <c r="O33" s="32">
        <v>54.2</v>
      </c>
      <c r="P33" s="53">
        <v>9.6999999999999993</v>
      </c>
      <c r="Q33" s="32">
        <v>43.3</v>
      </c>
      <c r="R33" s="53">
        <v>8.6</v>
      </c>
      <c r="S33" s="32">
        <v>18</v>
      </c>
      <c r="T33" s="53">
        <v>4</v>
      </c>
      <c r="U33" s="32">
        <v>14.9</v>
      </c>
      <c r="V33" s="53">
        <v>3.7</v>
      </c>
      <c r="W33" s="31">
        <v>6.5</v>
      </c>
      <c r="X33" s="53">
        <v>2</v>
      </c>
      <c r="Y33" s="31">
        <v>4.0999999999999996</v>
      </c>
      <c r="Z33" s="53">
        <v>1.4</v>
      </c>
      <c r="AA33" s="31">
        <v>1.2</v>
      </c>
      <c r="AB33" s="53">
        <v>0.5</v>
      </c>
      <c r="AC33" s="29">
        <v>200.4</v>
      </c>
      <c r="AD33" s="51">
        <v>17.2</v>
      </c>
    </row>
    <row r="34" spans="1:30" ht="16.5" customHeight="1" x14ac:dyDescent="0.25">
      <c r="A34" s="7"/>
      <c r="B34" s="7" t="s">
        <v>804</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451</v>
      </c>
      <c r="D35" s="7"/>
      <c r="E35" s="7"/>
      <c r="F35" s="7"/>
      <c r="G35" s="7"/>
      <c r="H35" s="7"/>
      <c r="I35" s="7"/>
      <c r="J35" s="7"/>
      <c r="K35" s="7"/>
      <c r="L35" s="9" t="s">
        <v>300</v>
      </c>
      <c r="M35" s="32">
        <v>36.200000000000003</v>
      </c>
      <c r="N35" s="53">
        <v>9</v>
      </c>
      <c r="O35" s="32">
        <v>24.5</v>
      </c>
      <c r="P35" s="53">
        <v>6.6</v>
      </c>
      <c r="Q35" s="32">
        <v>22</v>
      </c>
      <c r="R35" s="53">
        <v>6.7</v>
      </c>
      <c r="S35" s="31">
        <v>6.4</v>
      </c>
      <c r="T35" s="53">
        <v>2.6</v>
      </c>
      <c r="U35" s="31">
        <v>8.1</v>
      </c>
      <c r="V35" s="53">
        <v>2.2999999999999998</v>
      </c>
      <c r="W35" s="31">
        <v>3.5</v>
      </c>
      <c r="X35" s="53">
        <v>1.4</v>
      </c>
      <c r="Y35" s="47">
        <v>2</v>
      </c>
      <c r="Z35" s="53">
        <v>1.1000000000000001</v>
      </c>
      <c r="AA35" s="46">
        <v>0.2</v>
      </c>
      <c r="AB35" s="50" t="s">
        <v>337</v>
      </c>
      <c r="AC35" s="29">
        <v>104.7</v>
      </c>
      <c r="AD35" s="51">
        <v>11.4</v>
      </c>
    </row>
    <row r="36" spans="1:30" ht="16.5" customHeight="1" x14ac:dyDescent="0.25">
      <c r="A36" s="7"/>
      <c r="B36" s="7"/>
      <c r="C36" s="7" t="s">
        <v>452</v>
      </c>
      <c r="D36" s="7"/>
      <c r="E36" s="7"/>
      <c r="F36" s="7"/>
      <c r="G36" s="7"/>
      <c r="H36" s="7"/>
      <c r="I36" s="7"/>
      <c r="J36" s="7"/>
      <c r="K36" s="7"/>
      <c r="L36" s="9" t="s">
        <v>300</v>
      </c>
      <c r="M36" s="32">
        <v>84.9</v>
      </c>
      <c r="N36" s="51">
        <v>12.4</v>
      </c>
      <c r="O36" s="32">
        <v>76.2</v>
      </c>
      <c r="P36" s="51">
        <v>13</v>
      </c>
      <c r="Q36" s="32">
        <v>57.4</v>
      </c>
      <c r="R36" s="51">
        <v>10</v>
      </c>
      <c r="S36" s="32">
        <v>22.2</v>
      </c>
      <c r="T36" s="53">
        <v>4.5</v>
      </c>
      <c r="U36" s="32">
        <v>19.7</v>
      </c>
      <c r="V36" s="53">
        <v>4</v>
      </c>
      <c r="W36" s="31">
        <v>7.7</v>
      </c>
      <c r="X36" s="53">
        <v>2</v>
      </c>
      <c r="Y36" s="31">
        <v>3.8</v>
      </c>
      <c r="Z36" s="53">
        <v>1.2</v>
      </c>
      <c r="AA36" s="31">
        <v>1.1000000000000001</v>
      </c>
      <c r="AB36" s="53">
        <v>0.5</v>
      </c>
      <c r="AC36" s="29">
        <v>275.8</v>
      </c>
      <c r="AD36" s="51">
        <v>20.8</v>
      </c>
    </row>
    <row r="37" spans="1:30" ht="16.5" customHeight="1" x14ac:dyDescent="0.25">
      <c r="A37" s="7"/>
      <c r="B37" s="7"/>
      <c r="C37" s="7" t="s">
        <v>453</v>
      </c>
      <c r="D37" s="7"/>
      <c r="E37" s="7"/>
      <c r="F37" s="7"/>
      <c r="G37" s="7"/>
      <c r="H37" s="7"/>
      <c r="I37" s="7"/>
      <c r="J37" s="7"/>
      <c r="K37" s="7"/>
      <c r="L37" s="9" t="s">
        <v>300</v>
      </c>
      <c r="M37" s="29">
        <v>122</v>
      </c>
      <c r="N37" s="51">
        <v>14.7</v>
      </c>
      <c r="O37" s="29">
        <v>101.5</v>
      </c>
      <c r="P37" s="51">
        <v>16.2</v>
      </c>
      <c r="Q37" s="32">
        <v>77.900000000000006</v>
      </c>
      <c r="R37" s="51">
        <v>12.1</v>
      </c>
      <c r="S37" s="32">
        <v>30.2</v>
      </c>
      <c r="T37" s="53">
        <v>5.4</v>
      </c>
      <c r="U37" s="32">
        <v>28.2</v>
      </c>
      <c r="V37" s="53">
        <v>4.5</v>
      </c>
      <c r="W37" s="32">
        <v>11.2</v>
      </c>
      <c r="X37" s="53">
        <v>2.5</v>
      </c>
      <c r="Y37" s="31">
        <v>6.1</v>
      </c>
      <c r="Z37" s="53">
        <v>1.6</v>
      </c>
      <c r="AA37" s="31">
        <v>1.3</v>
      </c>
      <c r="AB37" s="53">
        <v>0.5</v>
      </c>
      <c r="AC37" s="29">
        <v>379.2</v>
      </c>
      <c r="AD37" s="51">
        <v>23.3</v>
      </c>
    </row>
    <row r="38" spans="1:30" ht="16.5" customHeight="1" x14ac:dyDescent="0.25">
      <c r="A38" s="7"/>
      <c r="B38" s="7" t="s">
        <v>801</v>
      </c>
      <c r="C38" s="7"/>
      <c r="D38" s="7"/>
      <c r="E38" s="7"/>
      <c r="F38" s="7"/>
      <c r="G38" s="7"/>
      <c r="H38" s="7"/>
      <c r="I38" s="7"/>
      <c r="J38" s="7"/>
      <c r="K38" s="7"/>
      <c r="L38" s="9"/>
      <c r="M38" s="10"/>
      <c r="N38" s="7"/>
      <c r="O38" s="10"/>
      <c r="P38" s="7"/>
      <c r="Q38" s="10"/>
      <c r="R38" s="7"/>
      <c r="S38" s="10"/>
      <c r="T38" s="7"/>
      <c r="U38" s="10"/>
      <c r="V38" s="7"/>
      <c r="W38" s="10"/>
      <c r="X38" s="7"/>
      <c r="Y38" s="10"/>
      <c r="Z38" s="7"/>
      <c r="AA38" s="10"/>
      <c r="AB38" s="7"/>
      <c r="AC38" s="10"/>
      <c r="AD38" s="7"/>
    </row>
    <row r="39" spans="1:30" ht="16.5" customHeight="1" x14ac:dyDescent="0.25">
      <c r="A39" s="7"/>
      <c r="B39" s="7"/>
      <c r="C39" s="7" t="s">
        <v>451</v>
      </c>
      <c r="D39" s="7"/>
      <c r="E39" s="7"/>
      <c r="F39" s="7"/>
      <c r="G39" s="7"/>
      <c r="H39" s="7"/>
      <c r="I39" s="7"/>
      <c r="J39" s="7"/>
      <c r="K39" s="7"/>
      <c r="L39" s="9" t="s">
        <v>216</v>
      </c>
      <c r="M39" s="32">
        <v>60.3</v>
      </c>
      <c r="N39" s="51">
        <v>14.2</v>
      </c>
      <c r="O39" s="32">
        <v>58.1</v>
      </c>
      <c r="P39" s="51">
        <v>15.1</v>
      </c>
      <c r="Q39" s="32">
        <v>78.099999999999994</v>
      </c>
      <c r="R39" s="53">
        <v>7.9</v>
      </c>
      <c r="S39" s="32">
        <v>78.2</v>
      </c>
      <c r="T39" s="51">
        <v>22</v>
      </c>
      <c r="U39" s="32">
        <v>58</v>
      </c>
      <c r="V39" s="51">
        <v>14.8</v>
      </c>
      <c r="W39" s="32">
        <v>51.7</v>
      </c>
      <c r="X39" s="51">
        <v>24.6</v>
      </c>
      <c r="Y39" s="32">
        <v>69.3</v>
      </c>
      <c r="Z39" s="51">
        <v>26</v>
      </c>
      <c r="AA39" s="44">
        <v>79.599999999999994</v>
      </c>
      <c r="AB39" s="51">
        <v>48</v>
      </c>
      <c r="AC39" s="32">
        <v>60.9</v>
      </c>
      <c r="AD39" s="53">
        <v>5.6</v>
      </c>
    </row>
    <row r="40" spans="1:30" ht="16.5" customHeight="1" x14ac:dyDescent="0.25">
      <c r="A40" s="7"/>
      <c r="B40" s="7"/>
      <c r="C40" s="7" t="s">
        <v>452</v>
      </c>
      <c r="D40" s="7"/>
      <c r="E40" s="7"/>
      <c r="F40" s="7"/>
      <c r="G40" s="7"/>
      <c r="H40" s="7"/>
      <c r="I40" s="7"/>
      <c r="J40" s="7"/>
      <c r="K40" s="7"/>
      <c r="L40" s="9" t="s">
        <v>216</v>
      </c>
      <c r="M40" s="32">
        <v>45</v>
      </c>
      <c r="N40" s="53">
        <v>8.8000000000000007</v>
      </c>
      <c r="O40" s="32">
        <v>49.7</v>
      </c>
      <c r="P40" s="53">
        <v>5.0999999999999996</v>
      </c>
      <c r="Q40" s="32">
        <v>51.7</v>
      </c>
      <c r="R40" s="53">
        <v>8.6</v>
      </c>
      <c r="S40" s="32">
        <v>60.9</v>
      </c>
      <c r="T40" s="53">
        <v>8.4</v>
      </c>
      <c r="U40" s="32">
        <v>54.8</v>
      </c>
      <c r="V40" s="51">
        <v>11.6</v>
      </c>
      <c r="W40" s="32">
        <v>57.8</v>
      </c>
      <c r="X40" s="51">
        <v>16.3</v>
      </c>
      <c r="Y40" s="32">
        <v>66.8</v>
      </c>
      <c r="Z40" s="51">
        <v>15.9</v>
      </c>
      <c r="AA40" s="32">
        <v>59.5</v>
      </c>
      <c r="AB40" s="51">
        <v>24.7</v>
      </c>
      <c r="AC40" s="32">
        <v>49.9</v>
      </c>
      <c r="AD40" s="53">
        <v>3.6</v>
      </c>
    </row>
    <row r="41" spans="1:30" ht="16.5" customHeight="1" x14ac:dyDescent="0.25">
      <c r="A41" s="7"/>
      <c r="B41" s="7"/>
      <c r="C41" s="7" t="s">
        <v>453</v>
      </c>
      <c r="D41" s="7"/>
      <c r="E41" s="7"/>
      <c r="F41" s="7"/>
      <c r="G41" s="7"/>
      <c r="H41" s="7"/>
      <c r="I41" s="7"/>
      <c r="J41" s="7"/>
      <c r="K41" s="7"/>
      <c r="L41" s="9" t="s">
        <v>216</v>
      </c>
      <c r="M41" s="32">
        <v>47.5</v>
      </c>
      <c r="N41" s="53">
        <v>7.3</v>
      </c>
      <c r="O41" s="32">
        <v>53.4</v>
      </c>
      <c r="P41" s="53">
        <v>4.4000000000000004</v>
      </c>
      <c r="Q41" s="32">
        <v>55.6</v>
      </c>
      <c r="R41" s="53">
        <v>6.6</v>
      </c>
      <c r="S41" s="32">
        <v>59.4</v>
      </c>
      <c r="T41" s="53">
        <v>8.6</v>
      </c>
      <c r="U41" s="32">
        <v>52.7</v>
      </c>
      <c r="V41" s="53">
        <v>9.6</v>
      </c>
      <c r="W41" s="32">
        <v>58.2</v>
      </c>
      <c r="X41" s="51">
        <v>12.7</v>
      </c>
      <c r="Y41" s="32">
        <v>67.8</v>
      </c>
      <c r="Z41" s="51">
        <v>14.7</v>
      </c>
      <c r="AA41" s="32">
        <v>91.2</v>
      </c>
      <c r="AB41" s="51">
        <v>21.1</v>
      </c>
      <c r="AC41" s="32">
        <v>52.8</v>
      </c>
      <c r="AD41" s="53">
        <v>3.2</v>
      </c>
    </row>
    <row r="42" spans="1:30" ht="16.5" customHeight="1" x14ac:dyDescent="0.25">
      <c r="A42" s="7" t="s">
        <v>455</v>
      </c>
      <c r="B42" s="7"/>
      <c r="C42" s="7"/>
      <c r="D42" s="7"/>
      <c r="E42" s="7"/>
      <c r="F42" s="7"/>
      <c r="G42" s="7"/>
      <c r="H42" s="7"/>
      <c r="I42" s="7"/>
      <c r="J42" s="7"/>
      <c r="K42" s="7"/>
      <c r="L42" s="9"/>
      <c r="M42" s="10"/>
      <c r="N42" s="7"/>
      <c r="O42" s="10"/>
      <c r="P42" s="7"/>
      <c r="Q42" s="10"/>
      <c r="R42" s="7"/>
      <c r="S42" s="10"/>
      <c r="T42" s="7"/>
      <c r="U42" s="10"/>
      <c r="V42" s="7"/>
      <c r="W42" s="10"/>
      <c r="X42" s="7"/>
      <c r="Y42" s="10"/>
      <c r="Z42" s="7"/>
      <c r="AA42" s="10"/>
      <c r="AB42" s="7"/>
      <c r="AC42" s="10"/>
      <c r="AD42" s="7"/>
    </row>
    <row r="43" spans="1:30" ht="16.5" customHeight="1" x14ac:dyDescent="0.25">
      <c r="A43" s="7"/>
      <c r="B43" s="7" t="s">
        <v>799</v>
      </c>
      <c r="C43" s="7"/>
      <c r="D43" s="7"/>
      <c r="E43" s="7"/>
      <c r="F43" s="7"/>
      <c r="G43" s="7"/>
      <c r="H43" s="7"/>
      <c r="I43" s="7"/>
      <c r="J43" s="7"/>
      <c r="K43" s="7"/>
      <c r="L43" s="9"/>
      <c r="M43" s="10"/>
      <c r="N43" s="7"/>
      <c r="O43" s="10"/>
      <c r="P43" s="7"/>
      <c r="Q43" s="10"/>
      <c r="R43" s="7"/>
      <c r="S43" s="10"/>
      <c r="T43" s="7"/>
      <c r="U43" s="10"/>
      <c r="V43" s="7"/>
      <c r="W43" s="10"/>
      <c r="X43" s="7"/>
      <c r="Y43" s="10"/>
      <c r="Z43" s="7"/>
      <c r="AA43" s="10"/>
      <c r="AB43" s="7"/>
      <c r="AC43" s="10"/>
      <c r="AD43" s="7"/>
    </row>
    <row r="44" spans="1:30" ht="16.5" customHeight="1" x14ac:dyDescent="0.25">
      <c r="A44" s="7"/>
      <c r="B44" s="7"/>
      <c r="C44" s="7" t="s">
        <v>451</v>
      </c>
      <c r="D44" s="7"/>
      <c r="E44" s="7"/>
      <c r="F44" s="7"/>
      <c r="G44" s="7"/>
      <c r="H44" s="7"/>
      <c r="I44" s="7"/>
      <c r="J44" s="7"/>
      <c r="K44" s="7"/>
      <c r="L44" s="9" t="s">
        <v>300</v>
      </c>
      <c r="M44" s="32">
        <v>21.7</v>
      </c>
      <c r="N44" s="53">
        <v>6.5</v>
      </c>
      <c r="O44" s="32">
        <v>15.6</v>
      </c>
      <c r="P44" s="53">
        <v>4.5</v>
      </c>
      <c r="Q44" s="32">
        <v>16.2</v>
      </c>
      <c r="R44" s="53">
        <v>5.3</v>
      </c>
      <c r="S44" s="31">
        <v>5.9</v>
      </c>
      <c r="T44" s="53">
        <v>2.4</v>
      </c>
      <c r="U44" s="31">
        <v>3.9</v>
      </c>
      <c r="V44" s="53">
        <v>1.6</v>
      </c>
      <c r="W44" s="47">
        <v>1.4</v>
      </c>
      <c r="X44" s="53">
        <v>0.8</v>
      </c>
      <c r="Y44" s="47">
        <v>1.2</v>
      </c>
      <c r="Z44" s="53">
        <v>0.8</v>
      </c>
      <c r="AA44" s="47">
        <v>0.7</v>
      </c>
      <c r="AB44" s="53">
        <v>0.6</v>
      </c>
      <c r="AC44" s="32">
        <v>66.5</v>
      </c>
      <c r="AD44" s="53">
        <v>9.9</v>
      </c>
    </row>
    <row r="45" spans="1:30" ht="16.5" customHeight="1" x14ac:dyDescent="0.25">
      <c r="A45" s="7"/>
      <c r="B45" s="7"/>
      <c r="C45" s="7" t="s">
        <v>452</v>
      </c>
      <c r="D45" s="7"/>
      <c r="E45" s="7"/>
      <c r="F45" s="7"/>
      <c r="G45" s="7"/>
      <c r="H45" s="7"/>
      <c r="I45" s="7"/>
      <c r="J45" s="7"/>
      <c r="K45" s="7"/>
      <c r="L45" s="9" t="s">
        <v>300</v>
      </c>
      <c r="M45" s="32">
        <v>48.1</v>
      </c>
      <c r="N45" s="53">
        <v>9.5</v>
      </c>
      <c r="O45" s="32">
        <v>33.6</v>
      </c>
      <c r="P45" s="53">
        <v>5.0999999999999996</v>
      </c>
      <c r="Q45" s="32">
        <v>28.5</v>
      </c>
      <c r="R45" s="53">
        <v>6.8</v>
      </c>
      <c r="S45" s="32">
        <v>12.2</v>
      </c>
      <c r="T45" s="53">
        <v>4</v>
      </c>
      <c r="U45" s="32">
        <v>11</v>
      </c>
      <c r="V45" s="53">
        <v>2.7</v>
      </c>
      <c r="W45" s="31">
        <v>4.5999999999999996</v>
      </c>
      <c r="X45" s="53">
        <v>1.4</v>
      </c>
      <c r="Y45" s="31">
        <v>2.2999999999999998</v>
      </c>
      <c r="Z45" s="53">
        <v>1</v>
      </c>
      <c r="AA45" s="47">
        <v>0.7</v>
      </c>
      <c r="AB45" s="53">
        <v>0.5</v>
      </c>
      <c r="AC45" s="29">
        <v>141.1</v>
      </c>
      <c r="AD45" s="51">
        <v>15.1</v>
      </c>
    </row>
    <row r="46" spans="1:30" ht="16.5" customHeight="1" x14ac:dyDescent="0.25">
      <c r="A46" s="7"/>
      <c r="B46" s="7"/>
      <c r="C46" s="7" t="s">
        <v>453</v>
      </c>
      <c r="D46" s="7"/>
      <c r="E46" s="7"/>
      <c r="F46" s="7"/>
      <c r="G46" s="7"/>
      <c r="H46" s="7"/>
      <c r="I46" s="7"/>
      <c r="J46" s="7"/>
      <c r="K46" s="7"/>
      <c r="L46" s="9" t="s">
        <v>300</v>
      </c>
      <c r="M46" s="32">
        <v>69.900000000000006</v>
      </c>
      <c r="N46" s="51">
        <v>12</v>
      </c>
      <c r="O46" s="32">
        <v>49.2</v>
      </c>
      <c r="P46" s="53">
        <v>6.9</v>
      </c>
      <c r="Q46" s="32">
        <v>44.7</v>
      </c>
      <c r="R46" s="53">
        <v>7.5</v>
      </c>
      <c r="S46" s="32">
        <v>18</v>
      </c>
      <c r="T46" s="53">
        <v>4.9000000000000004</v>
      </c>
      <c r="U46" s="32">
        <v>14.8</v>
      </c>
      <c r="V46" s="53">
        <v>3</v>
      </c>
      <c r="W46" s="31">
        <v>6</v>
      </c>
      <c r="X46" s="53">
        <v>1.6</v>
      </c>
      <c r="Y46" s="31">
        <v>3.5</v>
      </c>
      <c r="Z46" s="53">
        <v>1.2</v>
      </c>
      <c r="AA46" s="47">
        <v>1.4</v>
      </c>
      <c r="AB46" s="53">
        <v>0.8</v>
      </c>
      <c r="AC46" s="29">
        <v>207.6</v>
      </c>
      <c r="AD46" s="51">
        <v>17.7</v>
      </c>
    </row>
    <row r="47" spans="1:30" ht="16.5" customHeight="1" x14ac:dyDescent="0.25">
      <c r="A47" s="7"/>
      <c r="B47" s="7" t="s">
        <v>804</v>
      </c>
      <c r="C47" s="7"/>
      <c r="D47" s="7"/>
      <c r="E47" s="7"/>
      <c r="F47" s="7"/>
      <c r="G47" s="7"/>
      <c r="H47" s="7"/>
      <c r="I47" s="7"/>
      <c r="J47" s="7"/>
      <c r="K47" s="7"/>
      <c r="L47" s="9"/>
      <c r="M47" s="10"/>
      <c r="N47" s="7"/>
      <c r="O47" s="10"/>
      <c r="P47" s="7"/>
      <c r="Q47" s="10"/>
      <c r="R47" s="7"/>
      <c r="S47" s="10"/>
      <c r="T47" s="7"/>
      <c r="U47" s="10"/>
      <c r="V47" s="7"/>
      <c r="W47" s="10"/>
      <c r="X47" s="7"/>
      <c r="Y47" s="10"/>
      <c r="Z47" s="7"/>
      <c r="AA47" s="10"/>
      <c r="AB47" s="7"/>
      <c r="AC47" s="10"/>
      <c r="AD47" s="7"/>
    </row>
    <row r="48" spans="1:30" ht="16.5" customHeight="1" x14ac:dyDescent="0.25">
      <c r="A48" s="7"/>
      <c r="B48" s="7"/>
      <c r="C48" s="7" t="s">
        <v>451</v>
      </c>
      <c r="D48" s="7"/>
      <c r="E48" s="7"/>
      <c r="F48" s="7"/>
      <c r="G48" s="7"/>
      <c r="H48" s="7"/>
      <c r="I48" s="7"/>
      <c r="J48" s="7"/>
      <c r="K48" s="7"/>
      <c r="L48" s="9" t="s">
        <v>300</v>
      </c>
      <c r="M48" s="32">
        <v>35.9</v>
      </c>
      <c r="N48" s="53">
        <v>8</v>
      </c>
      <c r="O48" s="32">
        <v>22.2</v>
      </c>
      <c r="P48" s="53">
        <v>5</v>
      </c>
      <c r="Q48" s="32">
        <v>28.9</v>
      </c>
      <c r="R48" s="53">
        <v>5.7</v>
      </c>
      <c r="S48" s="31">
        <v>9.5</v>
      </c>
      <c r="T48" s="53">
        <v>3</v>
      </c>
      <c r="U48" s="31">
        <v>7.5</v>
      </c>
      <c r="V48" s="53">
        <v>2.8</v>
      </c>
      <c r="W48" s="31">
        <v>2.6</v>
      </c>
      <c r="X48" s="53">
        <v>1</v>
      </c>
      <c r="Y48" s="30" t="s">
        <v>337</v>
      </c>
      <c r="Z48" s="7"/>
      <c r="AA48" s="30" t="s">
        <v>337</v>
      </c>
      <c r="AB48" s="7"/>
      <c r="AC48" s="29">
        <v>109.3</v>
      </c>
      <c r="AD48" s="51">
        <v>10.8</v>
      </c>
    </row>
    <row r="49" spans="1:30" ht="16.5" customHeight="1" x14ac:dyDescent="0.25">
      <c r="A49" s="7"/>
      <c r="B49" s="7"/>
      <c r="C49" s="7" t="s">
        <v>452</v>
      </c>
      <c r="D49" s="7"/>
      <c r="E49" s="7"/>
      <c r="F49" s="7"/>
      <c r="G49" s="7"/>
      <c r="H49" s="7"/>
      <c r="I49" s="7"/>
      <c r="J49" s="7"/>
      <c r="K49" s="7"/>
      <c r="L49" s="9" t="s">
        <v>300</v>
      </c>
      <c r="M49" s="32">
        <v>88.8</v>
      </c>
      <c r="N49" s="51">
        <v>14.2</v>
      </c>
      <c r="O49" s="32">
        <v>72.900000000000006</v>
      </c>
      <c r="P49" s="53">
        <v>9</v>
      </c>
      <c r="Q49" s="32">
        <v>56.5</v>
      </c>
      <c r="R49" s="53">
        <v>9.8000000000000007</v>
      </c>
      <c r="S49" s="32">
        <v>24.3</v>
      </c>
      <c r="T49" s="53">
        <v>5.5</v>
      </c>
      <c r="U49" s="32">
        <v>20.6</v>
      </c>
      <c r="V49" s="53">
        <v>4.8</v>
      </c>
      <c r="W49" s="31">
        <v>8.8000000000000007</v>
      </c>
      <c r="X49" s="53">
        <v>2.2999999999999998</v>
      </c>
      <c r="Y49" s="30" t="s">
        <v>337</v>
      </c>
      <c r="Z49" s="7"/>
      <c r="AA49" s="30" t="s">
        <v>337</v>
      </c>
      <c r="AB49" s="7"/>
      <c r="AC49" s="29">
        <v>277.10000000000002</v>
      </c>
      <c r="AD49" s="51">
        <v>21</v>
      </c>
    </row>
    <row r="50" spans="1:30" ht="16.5" customHeight="1" x14ac:dyDescent="0.25">
      <c r="A50" s="7"/>
      <c r="B50" s="7"/>
      <c r="C50" s="7" t="s">
        <v>453</v>
      </c>
      <c r="D50" s="7"/>
      <c r="E50" s="7"/>
      <c r="F50" s="7"/>
      <c r="G50" s="7"/>
      <c r="H50" s="7"/>
      <c r="I50" s="7"/>
      <c r="J50" s="7"/>
      <c r="K50" s="7"/>
      <c r="L50" s="9" t="s">
        <v>300</v>
      </c>
      <c r="M50" s="29">
        <v>124.8</v>
      </c>
      <c r="N50" s="51">
        <v>16.2</v>
      </c>
      <c r="O50" s="32">
        <v>95.1</v>
      </c>
      <c r="P50" s="51">
        <v>11.3</v>
      </c>
      <c r="Q50" s="32">
        <v>85.4</v>
      </c>
      <c r="R50" s="51">
        <v>10.9</v>
      </c>
      <c r="S50" s="32">
        <v>33.700000000000003</v>
      </c>
      <c r="T50" s="53">
        <v>6.2</v>
      </c>
      <c r="U50" s="32">
        <v>28.1</v>
      </c>
      <c r="V50" s="53">
        <v>6.1</v>
      </c>
      <c r="W50" s="32">
        <v>11.4</v>
      </c>
      <c r="X50" s="53">
        <v>2.4</v>
      </c>
      <c r="Y50" s="31">
        <v>5.5</v>
      </c>
      <c r="Z50" s="53">
        <v>1.6</v>
      </c>
      <c r="AA50" s="47">
        <v>2.4</v>
      </c>
      <c r="AB50" s="53">
        <v>1.2</v>
      </c>
      <c r="AC50" s="29">
        <v>386.4</v>
      </c>
      <c r="AD50" s="51">
        <v>22.5</v>
      </c>
    </row>
    <row r="51" spans="1:30" ht="16.5" customHeight="1" x14ac:dyDescent="0.25">
      <c r="A51" s="7"/>
      <c r="B51" s="7" t="s">
        <v>801</v>
      </c>
      <c r="C51" s="7"/>
      <c r="D51" s="7"/>
      <c r="E51" s="7"/>
      <c r="F51" s="7"/>
      <c r="G51" s="7"/>
      <c r="H51" s="7"/>
      <c r="I51" s="7"/>
      <c r="J51" s="7"/>
      <c r="K51" s="7"/>
      <c r="L51" s="9"/>
      <c r="M51" s="10"/>
      <c r="N51" s="7"/>
      <c r="O51" s="10"/>
      <c r="P51" s="7"/>
      <c r="Q51" s="10"/>
      <c r="R51" s="7"/>
      <c r="S51" s="10"/>
      <c r="T51" s="7"/>
      <c r="U51" s="10"/>
      <c r="V51" s="7"/>
      <c r="W51" s="10"/>
      <c r="X51" s="7"/>
      <c r="Y51" s="10"/>
      <c r="Z51" s="7"/>
      <c r="AA51" s="10"/>
      <c r="AB51" s="7"/>
      <c r="AC51" s="10"/>
      <c r="AD51" s="7"/>
    </row>
    <row r="52" spans="1:30" ht="16.5" customHeight="1" x14ac:dyDescent="0.25">
      <c r="A52" s="7"/>
      <c r="B52" s="7"/>
      <c r="C52" s="7" t="s">
        <v>451</v>
      </c>
      <c r="D52" s="7"/>
      <c r="E52" s="7"/>
      <c r="F52" s="7"/>
      <c r="G52" s="7"/>
      <c r="H52" s="7"/>
      <c r="I52" s="7"/>
      <c r="J52" s="7"/>
      <c r="K52" s="7"/>
      <c r="L52" s="9" t="s">
        <v>216</v>
      </c>
      <c r="M52" s="32">
        <v>60.5</v>
      </c>
      <c r="N52" s="51">
        <v>11.3</v>
      </c>
      <c r="O52" s="32">
        <v>70</v>
      </c>
      <c r="P52" s="51">
        <v>12.5</v>
      </c>
      <c r="Q52" s="32">
        <v>56</v>
      </c>
      <c r="R52" s="51">
        <v>13.4</v>
      </c>
      <c r="S52" s="32">
        <v>61.9</v>
      </c>
      <c r="T52" s="51">
        <v>20.6</v>
      </c>
      <c r="U52" s="32">
        <v>51.3</v>
      </c>
      <c r="V52" s="51">
        <v>18.899999999999999</v>
      </c>
      <c r="W52" s="32">
        <v>53.2</v>
      </c>
      <c r="X52" s="51">
        <v>22.5</v>
      </c>
      <c r="Y52" s="30" t="s">
        <v>337</v>
      </c>
      <c r="Z52" s="7"/>
      <c r="AA52" s="30" t="s">
        <v>337</v>
      </c>
      <c r="AB52" s="7"/>
      <c r="AC52" s="32">
        <v>60.9</v>
      </c>
      <c r="AD52" s="53">
        <v>6.2</v>
      </c>
    </row>
    <row r="53" spans="1:30" ht="16.5" customHeight="1" x14ac:dyDescent="0.25">
      <c r="A53" s="7"/>
      <c r="B53" s="7"/>
      <c r="C53" s="7" t="s">
        <v>452</v>
      </c>
      <c r="D53" s="7"/>
      <c r="E53" s="7"/>
      <c r="F53" s="7"/>
      <c r="G53" s="7"/>
      <c r="H53" s="7"/>
      <c r="I53" s="7"/>
      <c r="J53" s="7"/>
      <c r="K53" s="7"/>
      <c r="L53" s="9" t="s">
        <v>216</v>
      </c>
      <c r="M53" s="32">
        <v>54.2</v>
      </c>
      <c r="N53" s="53">
        <v>6.1</v>
      </c>
      <c r="O53" s="32">
        <v>46.1</v>
      </c>
      <c r="P53" s="53">
        <v>7</v>
      </c>
      <c r="Q53" s="32">
        <v>50.5</v>
      </c>
      <c r="R53" s="53">
        <v>9.1</v>
      </c>
      <c r="S53" s="32">
        <v>50.2</v>
      </c>
      <c r="T53" s="51">
        <v>12.6</v>
      </c>
      <c r="U53" s="32">
        <v>53.3</v>
      </c>
      <c r="V53" s="51">
        <v>10.6</v>
      </c>
      <c r="W53" s="32">
        <v>52.8</v>
      </c>
      <c r="X53" s="51">
        <v>13.7</v>
      </c>
      <c r="Y53" s="30" t="s">
        <v>337</v>
      </c>
      <c r="Z53" s="7"/>
      <c r="AA53" s="30" t="s">
        <v>337</v>
      </c>
      <c r="AB53" s="7"/>
      <c r="AC53" s="32">
        <v>50.9</v>
      </c>
      <c r="AD53" s="53">
        <v>3.6</v>
      </c>
    </row>
    <row r="54" spans="1:30" ht="16.5" customHeight="1" x14ac:dyDescent="0.25">
      <c r="A54" s="14"/>
      <c r="B54" s="14"/>
      <c r="C54" s="14" t="s">
        <v>453</v>
      </c>
      <c r="D54" s="14"/>
      <c r="E54" s="14"/>
      <c r="F54" s="14"/>
      <c r="G54" s="14"/>
      <c r="H54" s="14"/>
      <c r="I54" s="14"/>
      <c r="J54" s="14"/>
      <c r="K54" s="14"/>
      <c r="L54" s="15" t="s">
        <v>216</v>
      </c>
      <c r="M54" s="33">
        <v>56</v>
      </c>
      <c r="N54" s="54">
        <v>5.6</v>
      </c>
      <c r="O54" s="33">
        <v>51.7</v>
      </c>
      <c r="P54" s="54">
        <v>6.3</v>
      </c>
      <c r="Q54" s="33">
        <v>52.4</v>
      </c>
      <c r="R54" s="54">
        <v>7.6</v>
      </c>
      <c r="S54" s="33">
        <v>53.5</v>
      </c>
      <c r="T54" s="52">
        <v>11.2</v>
      </c>
      <c r="U54" s="33">
        <v>52.8</v>
      </c>
      <c r="V54" s="54">
        <v>9.5</v>
      </c>
      <c r="W54" s="33">
        <v>52.9</v>
      </c>
      <c r="X54" s="52">
        <v>12.4</v>
      </c>
      <c r="Y54" s="33">
        <v>63.7</v>
      </c>
      <c r="Z54" s="52">
        <v>16.100000000000001</v>
      </c>
      <c r="AA54" s="33">
        <v>60.1</v>
      </c>
      <c r="AB54" s="52">
        <v>19.7</v>
      </c>
      <c r="AC54" s="33">
        <v>53.7</v>
      </c>
      <c r="AD54" s="54">
        <v>3.1</v>
      </c>
    </row>
    <row r="55" spans="1:30" ht="4.5" customHeight="1" x14ac:dyDescent="0.25">
      <c r="A55" s="27"/>
      <c r="B55" s="27"/>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6.5" customHeight="1" x14ac:dyDescent="0.25">
      <c r="A56" s="27"/>
      <c r="B56" s="27"/>
      <c r="C56" s="67" t="s">
        <v>355</v>
      </c>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ht="4.5" customHeight="1" x14ac:dyDescent="0.25">
      <c r="A57" s="27"/>
      <c r="B57" s="27"/>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6.5" customHeight="1" x14ac:dyDescent="0.25">
      <c r="A58" s="55"/>
      <c r="B58" s="55"/>
      <c r="C58" s="67" t="s">
        <v>456</v>
      </c>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row>
    <row r="59" spans="1:30" ht="16.5" customHeight="1" x14ac:dyDescent="0.25">
      <c r="A59" s="55"/>
      <c r="B59" s="55"/>
      <c r="C59" s="67" t="s">
        <v>457</v>
      </c>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row>
    <row r="60" spans="1:30" ht="4.5" customHeight="1" x14ac:dyDescent="0.25">
      <c r="A60" s="27"/>
      <c r="B60" s="27"/>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29.4" customHeight="1" x14ac:dyDescent="0.25">
      <c r="A61" s="27" t="s">
        <v>139</v>
      </c>
      <c r="B61" s="27"/>
      <c r="C61" s="67" t="s">
        <v>307</v>
      </c>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row>
    <row r="62" spans="1:30" ht="29.4" customHeight="1" x14ac:dyDescent="0.25">
      <c r="A62" s="27" t="s">
        <v>141</v>
      </c>
      <c r="B62" s="27"/>
      <c r="C62" s="67" t="s">
        <v>459</v>
      </c>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row>
    <row r="63" spans="1:30" ht="16.5" customHeight="1" x14ac:dyDescent="0.25">
      <c r="A63" s="27" t="s">
        <v>144</v>
      </c>
      <c r="B63" s="27"/>
      <c r="C63" s="67" t="s">
        <v>308</v>
      </c>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row>
    <row r="64" spans="1:30" ht="29.4" customHeight="1" x14ac:dyDescent="0.25">
      <c r="A64" s="27" t="s">
        <v>146</v>
      </c>
      <c r="B64" s="27"/>
      <c r="C64" s="67" t="s">
        <v>463</v>
      </c>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row>
    <row r="65" spans="1:30" ht="29.4" customHeight="1" x14ac:dyDescent="0.25">
      <c r="A65" s="27" t="s">
        <v>150</v>
      </c>
      <c r="B65" s="27"/>
      <c r="C65" s="67" t="s">
        <v>309</v>
      </c>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row>
    <row r="66" spans="1:30" ht="16.5" customHeight="1" x14ac:dyDescent="0.25">
      <c r="A66" s="27" t="s">
        <v>467</v>
      </c>
      <c r="B66" s="27"/>
      <c r="C66" s="67" t="s">
        <v>468</v>
      </c>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row>
    <row r="67" spans="1:30" ht="16.5" customHeight="1" x14ac:dyDescent="0.25">
      <c r="A67" s="27" t="s">
        <v>469</v>
      </c>
      <c r="B67" s="27"/>
      <c r="C67" s="67" t="s">
        <v>470</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ht="4.5" customHeight="1" x14ac:dyDescent="0.25"/>
    <row r="69" spans="1:30" ht="16.5" customHeight="1" x14ac:dyDescent="0.25">
      <c r="A69" s="28" t="s">
        <v>167</v>
      </c>
      <c r="B69" s="27"/>
      <c r="C69" s="27"/>
      <c r="D69" s="27"/>
      <c r="E69" s="67" t="s">
        <v>471</v>
      </c>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row>
  </sheetData>
  <mergeCells count="21">
    <mergeCell ref="W2:X2"/>
    <mergeCell ref="Y2:Z2"/>
    <mergeCell ref="AA2:AB2"/>
    <mergeCell ref="AC2:AD2"/>
    <mergeCell ref="K1:AD1"/>
    <mergeCell ref="M2:N2"/>
    <mergeCell ref="O2:P2"/>
    <mergeCell ref="Q2:R2"/>
    <mergeCell ref="S2:T2"/>
    <mergeCell ref="U2:V2"/>
    <mergeCell ref="C56:AD56"/>
    <mergeCell ref="C58:AD58"/>
    <mergeCell ref="C59:AD59"/>
    <mergeCell ref="C61:AD61"/>
    <mergeCell ref="C62:AD62"/>
    <mergeCell ref="E69:AD69"/>
    <mergeCell ref="C63:AD63"/>
    <mergeCell ref="C64:AD64"/>
    <mergeCell ref="C65:AD65"/>
    <mergeCell ref="C66:AD66"/>
    <mergeCell ref="C67:AD67"/>
  </mergeCells>
  <pageMargins left="0.7" right="0.7" top="0.75" bottom="0.75" header="0.3" footer="0.3"/>
  <pageSetup paperSize="9" fitToHeight="0" orientation="landscape" horizontalDpi="300" verticalDpi="300"/>
  <headerFooter scaleWithDoc="0" alignWithMargins="0">
    <oddHeader>&amp;C&amp;"Arial"&amp;8TABLE 15A.54</oddHeader>
    <oddFooter>&amp;L&amp;"Arial"&amp;8REPORT ON
GOVERNMENT
SERVICES 2022&amp;R&amp;"Arial"&amp;8SERVICES FOR PEOPLE
WITH DISABILITY
PAGE &amp;B&amp;P&amp;B</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AD77"/>
  <sheetViews>
    <sheetView showGridLines="0" workbookViewId="0"/>
  </sheetViews>
  <sheetFormatPr defaultRowHeight="13.2" x14ac:dyDescent="0.25"/>
  <cols>
    <col min="1" max="11" width="1.6640625" customWidth="1"/>
    <col min="12" max="12" width="5.44140625" customWidth="1"/>
    <col min="13" max="13" width="7.5546875" customWidth="1"/>
    <col min="14" max="14" width="6.109375" customWidth="1"/>
    <col min="15" max="15" width="7.5546875" customWidth="1"/>
    <col min="16" max="16" width="6.109375" customWidth="1"/>
    <col min="17" max="17" width="7.5546875" customWidth="1"/>
    <col min="18" max="18" width="6.109375" customWidth="1"/>
    <col min="19" max="19" width="7.5546875" customWidth="1"/>
    <col min="20" max="20" width="6.109375" customWidth="1"/>
    <col min="21" max="21" width="7.5546875" customWidth="1"/>
    <col min="22" max="22" width="6.109375" customWidth="1"/>
    <col min="23" max="23" width="7.5546875" customWidth="1"/>
    <col min="24" max="24" width="6.109375" customWidth="1"/>
    <col min="25" max="25" width="7.5546875" customWidth="1"/>
    <col min="26" max="26" width="6.109375" customWidth="1"/>
    <col min="27" max="27" width="7.5546875" customWidth="1"/>
    <col min="28" max="28" width="6.109375" customWidth="1"/>
    <col min="29" max="29" width="7.5546875" customWidth="1"/>
    <col min="30" max="30" width="6.109375" customWidth="1"/>
  </cols>
  <sheetData>
    <row r="1" spans="1:30" ht="33.9" customHeight="1" x14ac:dyDescent="0.25">
      <c r="A1" s="8" t="s">
        <v>805</v>
      </c>
      <c r="B1" s="8"/>
      <c r="C1" s="8"/>
      <c r="D1" s="8"/>
      <c r="E1" s="8"/>
      <c r="F1" s="8"/>
      <c r="G1" s="8"/>
      <c r="H1" s="8"/>
      <c r="I1" s="8"/>
      <c r="J1" s="8"/>
      <c r="K1" s="72" t="s">
        <v>806</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360</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799</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785</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451</v>
      </c>
      <c r="E6" s="7"/>
      <c r="F6" s="7"/>
      <c r="G6" s="7"/>
      <c r="H6" s="7"/>
      <c r="I6" s="7"/>
      <c r="J6" s="7"/>
      <c r="K6" s="7"/>
      <c r="L6" s="9" t="s">
        <v>300</v>
      </c>
      <c r="M6" s="32">
        <v>18.899999999999999</v>
      </c>
      <c r="N6" s="53">
        <v>7</v>
      </c>
      <c r="O6" s="32">
        <v>16.8</v>
      </c>
      <c r="P6" s="53">
        <v>5.9</v>
      </c>
      <c r="Q6" s="31">
        <v>9.8000000000000007</v>
      </c>
      <c r="R6" s="53">
        <v>4.7</v>
      </c>
      <c r="S6" s="47">
        <v>3.6</v>
      </c>
      <c r="T6" s="53">
        <v>2.4</v>
      </c>
      <c r="U6" s="46">
        <v>2.2999999999999998</v>
      </c>
      <c r="V6" s="50" t="s">
        <v>337</v>
      </c>
      <c r="W6" s="46">
        <v>1.6</v>
      </c>
      <c r="X6" s="50" t="s">
        <v>337</v>
      </c>
      <c r="Y6" s="47">
        <v>2.2000000000000002</v>
      </c>
      <c r="Z6" s="53">
        <v>1.5</v>
      </c>
      <c r="AA6" s="31" t="s">
        <v>110</v>
      </c>
      <c r="AB6" s="7"/>
      <c r="AC6" s="32">
        <v>56.1</v>
      </c>
      <c r="AD6" s="51">
        <v>12.4</v>
      </c>
    </row>
    <row r="7" spans="1:30" ht="16.5" customHeight="1" x14ac:dyDescent="0.25">
      <c r="A7" s="7"/>
      <c r="B7" s="7"/>
      <c r="C7" s="7"/>
      <c r="D7" s="7" t="s">
        <v>452</v>
      </c>
      <c r="E7" s="7"/>
      <c r="F7" s="7"/>
      <c r="G7" s="7"/>
      <c r="H7" s="7"/>
      <c r="I7" s="7"/>
      <c r="J7" s="7"/>
      <c r="K7" s="7"/>
      <c r="L7" s="9" t="s">
        <v>300</v>
      </c>
      <c r="M7" s="32">
        <v>53.4</v>
      </c>
      <c r="N7" s="51">
        <v>11.2</v>
      </c>
      <c r="O7" s="32">
        <v>43.7</v>
      </c>
      <c r="P7" s="53">
        <v>9.1999999999999993</v>
      </c>
      <c r="Q7" s="32">
        <v>36.6</v>
      </c>
      <c r="R7" s="53">
        <v>9.1999999999999993</v>
      </c>
      <c r="S7" s="32">
        <v>15</v>
      </c>
      <c r="T7" s="53">
        <v>3.8</v>
      </c>
      <c r="U7" s="46">
        <v>5.7</v>
      </c>
      <c r="V7" s="50" t="s">
        <v>337</v>
      </c>
      <c r="W7" s="47">
        <v>3.6</v>
      </c>
      <c r="X7" s="53">
        <v>2.2999999999999998</v>
      </c>
      <c r="Y7" s="47">
        <v>2.9</v>
      </c>
      <c r="Z7" s="53">
        <v>2</v>
      </c>
      <c r="AA7" s="46">
        <v>2</v>
      </c>
      <c r="AB7" s="50" t="s">
        <v>337</v>
      </c>
      <c r="AC7" s="29">
        <v>159.6</v>
      </c>
      <c r="AD7" s="51">
        <v>18.5</v>
      </c>
    </row>
    <row r="8" spans="1:30" ht="16.5" customHeight="1" x14ac:dyDescent="0.25">
      <c r="A8" s="7"/>
      <c r="B8" s="7"/>
      <c r="C8" s="7"/>
      <c r="D8" s="7" t="s">
        <v>453</v>
      </c>
      <c r="E8" s="7"/>
      <c r="F8" s="7"/>
      <c r="G8" s="7"/>
      <c r="H8" s="7"/>
      <c r="I8" s="7"/>
      <c r="J8" s="7"/>
      <c r="K8" s="7"/>
      <c r="L8" s="9" t="s">
        <v>300</v>
      </c>
      <c r="M8" s="32">
        <v>70.7</v>
      </c>
      <c r="N8" s="51">
        <v>13</v>
      </c>
      <c r="O8" s="32">
        <v>58.6</v>
      </c>
      <c r="P8" s="51">
        <v>11.1</v>
      </c>
      <c r="Q8" s="32">
        <v>45.4</v>
      </c>
      <c r="R8" s="51">
        <v>10.3</v>
      </c>
      <c r="S8" s="32">
        <v>18.600000000000001</v>
      </c>
      <c r="T8" s="53">
        <v>4.5</v>
      </c>
      <c r="U8" s="47">
        <v>8</v>
      </c>
      <c r="V8" s="53">
        <v>6.7</v>
      </c>
      <c r="W8" s="31">
        <v>7.1</v>
      </c>
      <c r="X8" s="53">
        <v>2.7</v>
      </c>
      <c r="Y8" s="47">
        <v>4.3</v>
      </c>
      <c r="Z8" s="53">
        <v>2.4</v>
      </c>
      <c r="AA8" s="46">
        <v>2</v>
      </c>
      <c r="AB8" s="50" t="s">
        <v>337</v>
      </c>
      <c r="AC8" s="29">
        <v>217.5</v>
      </c>
      <c r="AD8" s="51">
        <v>23</v>
      </c>
    </row>
    <row r="9" spans="1:30" ht="16.5" customHeight="1" x14ac:dyDescent="0.25">
      <c r="A9" s="7"/>
      <c r="B9" s="7" t="s">
        <v>804</v>
      </c>
      <c r="C9" s="7"/>
      <c r="D9" s="7"/>
      <c r="E9" s="7"/>
      <c r="F9" s="7"/>
      <c r="G9" s="7"/>
      <c r="H9" s="7"/>
      <c r="I9" s="7"/>
      <c r="J9" s="7"/>
      <c r="K9" s="7"/>
      <c r="L9" s="9"/>
      <c r="M9" s="10"/>
      <c r="N9" s="7"/>
      <c r="O9" s="10"/>
      <c r="P9" s="7"/>
      <c r="Q9" s="10"/>
      <c r="R9" s="7"/>
      <c r="S9" s="10"/>
      <c r="T9" s="7"/>
      <c r="U9" s="10"/>
      <c r="V9" s="7"/>
      <c r="W9" s="10"/>
      <c r="X9" s="7"/>
      <c r="Y9" s="10"/>
      <c r="Z9" s="7"/>
      <c r="AA9" s="10"/>
      <c r="AB9" s="7"/>
      <c r="AC9" s="10"/>
      <c r="AD9" s="7"/>
    </row>
    <row r="10" spans="1:30" ht="16.5" customHeight="1" x14ac:dyDescent="0.25">
      <c r="A10" s="7"/>
      <c r="B10" s="7"/>
      <c r="C10" s="7" t="s">
        <v>451</v>
      </c>
      <c r="D10" s="7"/>
      <c r="E10" s="7"/>
      <c r="F10" s="7"/>
      <c r="G10" s="7"/>
      <c r="H10" s="7"/>
      <c r="I10" s="7"/>
      <c r="J10" s="7"/>
      <c r="K10" s="7"/>
      <c r="L10" s="9" t="s">
        <v>300</v>
      </c>
      <c r="M10" s="32">
        <v>30.8</v>
      </c>
      <c r="N10" s="53">
        <v>9.5</v>
      </c>
      <c r="O10" s="32">
        <v>26.3</v>
      </c>
      <c r="P10" s="53">
        <v>7.4</v>
      </c>
      <c r="Q10" s="32">
        <v>23.4</v>
      </c>
      <c r="R10" s="53">
        <v>7.9</v>
      </c>
      <c r="S10" s="31">
        <v>8.6</v>
      </c>
      <c r="T10" s="53">
        <v>3</v>
      </c>
      <c r="U10" s="47">
        <v>7.1</v>
      </c>
      <c r="V10" s="53">
        <v>6</v>
      </c>
      <c r="W10" s="46">
        <v>2.1</v>
      </c>
      <c r="X10" s="50" t="s">
        <v>337</v>
      </c>
      <c r="Y10" s="46">
        <v>2</v>
      </c>
      <c r="Z10" s="50" t="s">
        <v>337</v>
      </c>
      <c r="AA10" s="31" t="s">
        <v>110</v>
      </c>
      <c r="AB10" s="7"/>
      <c r="AC10" s="32">
        <v>99.8</v>
      </c>
      <c r="AD10" s="51">
        <v>15.8</v>
      </c>
    </row>
    <row r="11" spans="1:30" ht="16.5" customHeight="1" x14ac:dyDescent="0.25">
      <c r="A11" s="7"/>
      <c r="B11" s="7"/>
      <c r="C11" s="7" t="s">
        <v>452</v>
      </c>
      <c r="D11" s="7"/>
      <c r="E11" s="7"/>
      <c r="F11" s="7"/>
      <c r="G11" s="7"/>
      <c r="H11" s="7"/>
      <c r="I11" s="7"/>
      <c r="J11" s="7"/>
      <c r="K11" s="7"/>
      <c r="L11" s="9" t="s">
        <v>300</v>
      </c>
      <c r="M11" s="32">
        <v>93.3</v>
      </c>
      <c r="N11" s="51">
        <v>15.7</v>
      </c>
      <c r="O11" s="32">
        <v>84.4</v>
      </c>
      <c r="P11" s="51">
        <v>10.8</v>
      </c>
      <c r="Q11" s="32">
        <v>71</v>
      </c>
      <c r="R11" s="51">
        <v>13.2</v>
      </c>
      <c r="S11" s="32">
        <v>27.5</v>
      </c>
      <c r="T11" s="53">
        <v>4.5999999999999996</v>
      </c>
      <c r="U11" s="44">
        <v>10.5</v>
      </c>
      <c r="V11" s="53">
        <v>7.6</v>
      </c>
      <c r="W11" s="32">
        <v>10</v>
      </c>
      <c r="X11" s="53">
        <v>3.5</v>
      </c>
      <c r="Y11" s="47">
        <v>4.4000000000000004</v>
      </c>
      <c r="Z11" s="53">
        <v>2.5</v>
      </c>
      <c r="AA11" s="46">
        <v>3.2</v>
      </c>
      <c r="AB11" s="50" t="s">
        <v>337</v>
      </c>
      <c r="AC11" s="29">
        <v>306.7</v>
      </c>
      <c r="AD11" s="51">
        <v>25.8</v>
      </c>
    </row>
    <row r="12" spans="1:30" ht="16.5" customHeight="1" x14ac:dyDescent="0.25">
      <c r="A12" s="7"/>
      <c r="B12" s="7"/>
      <c r="C12" s="7" t="s">
        <v>453</v>
      </c>
      <c r="D12" s="7"/>
      <c r="E12" s="7"/>
      <c r="F12" s="7"/>
      <c r="G12" s="7"/>
      <c r="H12" s="7"/>
      <c r="I12" s="7"/>
      <c r="J12" s="7"/>
      <c r="K12" s="7"/>
      <c r="L12" s="9" t="s">
        <v>300</v>
      </c>
      <c r="M12" s="29">
        <v>124.6</v>
      </c>
      <c r="N12" s="51">
        <v>17.100000000000001</v>
      </c>
      <c r="O12" s="29">
        <v>109.7</v>
      </c>
      <c r="P12" s="51">
        <v>12.9</v>
      </c>
      <c r="Q12" s="32">
        <v>95.9</v>
      </c>
      <c r="R12" s="51">
        <v>16</v>
      </c>
      <c r="S12" s="32">
        <v>34.5</v>
      </c>
      <c r="T12" s="53">
        <v>4.9000000000000004</v>
      </c>
      <c r="U12" s="44">
        <v>17.7</v>
      </c>
      <c r="V12" s="53">
        <v>8.8000000000000007</v>
      </c>
      <c r="W12" s="32">
        <v>13.8</v>
      </c>
      <c r="X12" s="53">
        <v>4.2</v>
      </c>
      <c r="Y12" s="31">
        <v>7.3</v>
      </c>
      <c r="Z12" s="53">
        <v>3.5</v>
      </c>
      <c r="AA12" s="46">
        <v>3.9</v>
      </c>
      <c r="AB12" s="50" t="s">
        <v>337</v>
      </c>
      <c r="AC12" s="29">
        <v>408.8</v>
      </c>
      <c r="AD12" s="51">
        <v>29.6</v>
      </c>
    </row>
    <row r="13" spans="1:30" ht="16.5" customHeight="1" x14ac:dyDescent="0.25">
      <c r="A13" s="7"/>
      <c r="B13" s="7" t="s">
        <v>807</v>
      </c>
      <c r="C13" s="7"/>
      <c r="D13" s="7"/>
      <c r="E13" s="7"/>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5">
      <c r="A14" s="7"/>
      <c r="B14" s="7"/>
      <c r="C14" s="7" t="s">
        <v>785</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451</v>
      </c>
      <c r="E15" s="7"/>
      <c r="F15" s="7"/>
      <c r="G15" s="7"/>
      <c r="H15" s="7"/>
      <c r="I15" s="7"/>
      <c r="J15" s="7"/>
      <c r="K15" s="7"/>
      <c r="L15" s="9" t="s">
        <v>216</v>
      </c>
      <c r="M15" s="32">
        <v>61.4</v>
      </c>
      <c r="N15" s="51">
        <v>12.5</v>
      </c>
      <c r="O15" s="32">
        <v>63.9</v>
      </c>
      <c r="P15" s="51">
        <v>13.3</v>
      </c>
      <c r="Q15" s="32">
        <v>41.9</v>
      </c>
      <c r="R15" s="51">
        <v>14.5</v>
      </c>
      <c r="S15" s="44">
        <v>41.9</v>
      </c>
      <c r="T15" s="51">
        <v>24.3</v>
      </c>
      <c r="U15" s="48">
        <v>32.4</v>
      </c>
      <c r="V15" s="50" t="s">
        <v>337</v>
      </c>
      <c r="W15" s="44">
        <v>76.2</v>
      </c>
      <c r="X15" s="51">
        <v>57.6</v>
      </c>
      <c r="Y15" s="59">
        <v>110</v>
      </c>
      <c r="Z15" s="50" t="s">
        <v>337</v>
      </c>
      <c r="AA15" s="31" t="s">
        <v>110</v>
      </c>
      <c r="AB15" s="7"/>
      <c r="AC15" s="32">
        <v>56.2</v>
      </c>
      <c r="AD15" s="53">
        <v>8.6999999999999993</v>
      </c>
    </row>
    <row r="16" spans="1:30" ht="16.5" customHeight="1" x14ac:dyDescent="0.25">
      <c r="A16" s="7"/>
      <c r="B16" s="7"/>
      <c r="C16" s="7"/>
      <c r="D16" s="7" t="s">
        <v>452</v>
      </c>
      <c r="E16" s="7"/>
      <c r="F16" s="7"/>
      <c r="G16" s="7"/>
      <c r="H16" s="7"/>
      <c r="I16" s="7"/>
      <c r="J16" s="7"/>
      <c r="K16" s="7"/>
      <c r="L16" s="9" t="s">
        <v>216</v>
      </c>
      <c r="M16" s="32">
        <v>57.2</v>
      </c>
      <c r="N16" s="53">
        <v>7.2</v>
      </c>
      <c r="O16" s="32">
        <v>51.8</v>
      </c>
      <c r="P16" s="53">
        <v>8.6</v>
      </c>
      <c r="Q16" s="32">
        <v>51.5</v>
      </c>
      <c r="R16" s="53">
        <v>8.6999999999999993</v>
      </c>
      <c r="S16" s="32">
        <v>54.5</v>
      </c>
      <c r="T16" s="51">
        <v>10.4</v>
      </c>
      <c r="U16" s="44">
        <v>54.3</v>
      </c>
      <c r="V16" s="51">
        <v>44.4</v>
      </c>
      <c r="W16" s="44">
        <v>36</v>
      </c>
      <c r="X16" s="51">
        <v>19.3</v>
      </c>
      <c r="Y16" s="32">
        <v>65.900000000000006</v>
      </c>
      <c r="Z16" s="51">
        <v>27.8</v>
      </c>
      <c r="AA16" s="44">
        <v>62.5</v>
      </c>
      <c r="AB16" s="51">
        <v>48</v>
      </c>
      <c r="AC16" s="32">
        <v>52</v>
      </c>
      <c r="AD16" s="53">
        <v>4.0999999999999996</v>
      </c>
    </row>
    <row r="17" spans="1:30" ht="16.5" customHeight="1" x14ac:dyDescent="0.25">
      <c r="A17" s="7"/>
      <c r="B17" s="7"/>
      <c r="C17" s="7"/>
      <c r="D17" s="7" t="s">
        <v>453</v>
      </c>
      <c r="E17" s="7"/>
      <c r="F17" s="7"/>
      <c r="G17" s="7"/>
      <c r="H17" s="7"/>
      <c r="I17" s="7"/>
      <c r="J17" s="7"/>
      <c r="K17" s="7"/>
      <c r="L17" s="9" t="s">
        <v>216</v>
      </c>
      <c r="M17" s="32">
        <v>56.7</v>
      </c>
      <c r="N17" s="53">
        <v>7</v>
      </c>
      <c r="O17" s="32">
        <v>53.4</v>
      </c>
      <c r="P17" s="53">
        <v>8</v>
      </c>
      <c r="Q17" s="32">
        <v>47.3</v>
      </c>
      <c r="R17" s="53">
        <v>7.3</v>
      </c>
      <c r="S17" s="32">
        <v>53.9</v>
      </c>
      <c r="T17" s="51">
        <v>10.7</v>
      </c>
      <c r="U17" s="44">
        <v>45.2</v>
      </c>
      <c r="V17" s="51">
        <v>30.7</v>
      </c>
      <c r="W17" s="32">
        <v>51.4</v>
      </c>
      <c r="X17" s="51">
        <v>11.9</v>
      </c>
      <c r="Y17" s="32">
        <v>58.9</v>
      </c>
      <c r="Z17" s="51">
        <v>16</v>
      </c>
      <c r="AA17" s="48">
        <v>51.3</v>
      </c>
      <c r="AB17" s="50" t="s">
        <v>337</v>
      </c>
      <c r="AC17" s="32">
        <v>53.2</v>
      </c>
      <c r="AD17" s="53">
        <v>4.0999999999999996</v>
      </c>
    </row>
    <row r="18" spans="1:30" ht="16.5" customHeight="1" x14ac:dyDescent="0.25">
      <c r="A18" s="7" t="s">
        <v>305</v>
      </c>
      <c r="B18" s="7"/>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t="s">
        <v>799</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785</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451</v>
      </c>
      <c r="E21" s="7"/>
      <c r="F21" s="7"/>
      <c r="G21" s="7"/>
      <c r="H21" s="7"/>
      <c r="I21" s="7"/>
      <c r="J21" s="7"/>
      <c r="K21" s="7"/>
      <c r="L21" s="9" t="s">
        <v>300</v>
      </c>
      <c r="M21" s="32">
        <v>15.9</v>
      </c>
      <c r="N21" s="53">
        <v>6.5</v>
      </c>
      <c r="O21" s="32">
        <v>20.2</v>
      </c>
      <c r="P21" s="53">
        <v>6.6</v>
      </c>
      <c r="Q21" s="32">
        <v>11.3</v>
      </c>
      <c r="R21" s="53">
        <v>5.4</v>
      </c>
      <c r="S21" s="31">
        <v>9.3000000000000007</v>
      </c>
      <c r="T21" s="53">
        <v>3.7</v>
      </c>
      <c r="U21" s="47">
        <v>4.7</v>
      </c>
      <c r="V21" s="53">
        <v>2.5</v>
      </c>
      <c r="W21" s="47">
        <v>2.4</v>
      </c>
      <c r="X21" s="53">
        <v>1.3</v>
      </c>
      <c r="Y21" s="47">
        <v>1.2</v>
      </c>
      <c r="Z21" s="53">
        <v>0.7</v>
      </c>
      <c r="AA21" s="30" t="s">
        <v>337</v>
      </c>
      <c r="AB21" s="7"/>
      <c r="AC21" s="32">
        <v>67.2</v>
      </c>
      <c r="AD21" s="51">
        <v>11.1</v>
      </c>
    </row>
    <row r="22" spans="1:30" ht="16.5" customHeight="1" x14ac:dyDescent="0.25">
      <c r="A22" s="7"/>
      <c r="B22" s="7"/>
      <c r="C22" s="7"/>
      <c r="D22" s="7" t="s">
        <v>452</v>
      </c>
      <c r="E22" s="7"/>
      <c r="F22" s="7"/>
      <c r="G22" s="7"/>
      <c r="H22" s="7"/>
      <c r="I22" s="7"/>
      <c r="J22" s="7"/>
      <c r="K22" s="7"/>
      <c r="L22" s="9" t="s">
        <v>300</v>
      </c>
      <c r="M22" s="32">
        <v>43.1</v>
      </c>
      <c r="N22" s="51">
        <v>10.3</v>
      </c>
      <c r="O22" s="32">
        <v>31.9</v>
      </c>
      <c r="P22" s="53">
        <v>9.1</v>
      </c>
      <c r="Q22" s="32">
        <v>28.9</v>
      </c>
      <c r="R22" s="53">
        <v>6.6</v>
      </c>
      <c r="S22" s="32">
        <v>12.5</v>
      </c>
      <c r="T22" s="53">
        <v>4</v>
      </c>
      <c r="U22" s="31">
        <v>9.1</v>
      </c>
      <c r="V22" s="53">
        <v>3</v>
      </c>
      <c r="W22" s="31">
        <v>6.3</v>
      </c>
      <c r="X22" s="53">
        <v>2</v>
      </c>
      <c r="Y22" s="31">
        <v>2.8</v>
      </c>
      <c r="Z22" s="53">
        <v>1</v>
      </c>
      <c r="AA22" s="31">
        <v>1.2</v>
      </c>
      <c r="AB22" s="53">
        <v>0.5</v>
      </c>
      <c r="AC22" s="29">
        <v>138.1</v>
      </c>
      <c r="AD22" s="51">
        <v>18.399999999999999</v>
      </c>
    </row>
    <row r="23" spans="1:30" ht="16.5" customHeight="1" x14ac:dyDescent="0.25">
      <c r="A23" s="7"/>
      <c r="B23" s="7"/>
      <c r="C23" s="7"/>
      <c r="D23" s="7" t="s">
        <v>453</v>
      </c>
      <c r="E23" s="7"/>
      <c r="F23" s="7"/>
      <c r="G23" s="7"/>
      <c r="H23" s="7"/>
      <c r="I23" s="7"/>
      <c r="J23" s="7"/>
      <c r="K23" s="7"/>
      <c r="L23" s="9" t="s">
        <v>300</v>
      </c>
      <c r="M23" s="32">
        <v>59.5</v>
      </c>
      <c r="N23" s="51">
        <v>11.4</v>
      </c>
      <c r="O23" s="32">
        <v>54</v>
      </c>
      <c r="P23" s="51">
        <v>12.3</v>
      </c>
      <c r="Q23" s="32">
        <v>39.9</v>
      </c>
      <c r="R23" s="53">
        <v>8.4</v>
      </c>
      <c r="S23" s="32">
        <v>20.6</v>
      </c>
      <c r="T23" s="53">
        <v>5.2</v>
      </c>
      <c r="U23" s="32">
        <v>14.5</v>
      </c>
      <c r="V23" s="53">
        <v>3.8</v>
      </c>
      <c r="W23" s="31">
        <v>8.4</v>
      </c>
      <c r="X23" s="53">
        <v>2.2000000000000002</v>
      </c>
      <c r="Y23" s="31">
        <v>3.4</v>
      </c>
      <c r="Z23" s="53">
        <v>1.2</v>
      </c>
      <c r="AA23" s="47">
        <v>1.2</v>
      </c>
      <c r="AB23" s="53">
        <v>0.6</v>
      </c>
      <c r="AC23" s="29">
        <v>206</v>
      </c>
      <c r="AD23" s="51">
        <v>20</v>
      </c>
    </row>
    <row r="24" spans="1:30" ht="16.5" customHeight="1" x14ac:dyDescent="0.25">
      <c r="A24" s="7"/>
      <c r="B24" s="7" t="s">
        <v>804</v>
      </c>
      <c r="C24" s="7"/>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c r="C25" s="7" t="s">
        <v>451</v>
      </c>
      <c r="D25" s="7"/>
      <c r="E25" s="7"/>
      <c r="F25" s="7"/>
      <c r="G25" s="7"/>
      <c r="H25" s="7"/>
      <c r="I25" s="7"/>
      <c r="J25" s="7"/>
      <c r="K25" s="7"/>
      <c r="L25" s="9" t="s">
        <v>300</v>
      </c>
      <c r="M25" s="32">
        <v>31.7</v>
      </c>
      <c r="N25" s="53">
        <v>8.5</v>
      </c>
      <c r="O25" s="32">
        <v>33.4</v>
      </c>
      <c r="P25" s="53">
        <v>7.7</v>
      </c>
      <c r="Q25" s="32">
        <v>19.100000000000001</v>
      </c>
      <c r="R25" s="53">
        <v>6.2</v>
      </c>
      <c r="S25" s="32">
        <v>11.4</v>
      </c>
      <c r="T25" s="53">
        <v>4</v>
      </c>
      <c r="U25" s="31">
        <v>9.8000000000000007</v>
      </c>
      <c r="V25" s="53">
        <v>3.1</v>
      </c>
      <c r="W25" s="31">
        <v>3.8</v>
      </c>
      <c r="X25" s="53">
        <v>1.5</v>
      </c>
      <c r="Y25" s="31">
        <v>1.7</v>
      </c>
      <c r="Z25" s="53">
        <v>0.8</v>
      </c>
      <c r="AA25" s="46">
        <v>0.2</v>
      </c>
      <c r="AB25" s="50" t="s">
        <v>337</v>
      </c>
      <c r="AC25" s="29">
        <v>111.8</v>
      </c>
      <c r="AD25" s="51">
        <v>14</v>
      </c>
    </row>
    <row r="26" spans="1:30" ht="16.5" customHeight="1" x14ac:dyDescent="0.25">
      <c r="A26" s="7"/>
      <c r="B26" s="7"/>
      <c r="C26" s="7" t="s">
        <v>452</v>
      </c>
      <c r="D26" s="7"/>
      <c r="E26" s="7"/>
      <c r="F26" s="7"/>
      <c r="G26" s="7"/>
      <c r="H26" s="7"/>
      <c r="I26" s="7"/>
      <c r="J26" s="7"/>
      <c r="K26" s="7"/>
      <c r="L26" s="9" t="s">
        <v>300</v>
      </c>
      <c r="M26" s="32">
        <v>91.6</v>
      </c>
      <c r="N26" s="51">
        <v>15</v>
      </c>
      <c r="O26" s="32">
        <v>73.599999999999994</v>
      </c>
      <c r="P26" s="51">
        <v>14.6</v>
      </c>
      <c r="Q26" s="32">
        <v>57.6</v>
      </c>
      <c r="R26" s="53">
        <v>9.9</v>
      </c>
      <c r="S26" s="32">
        <v>25.4</v>
      </c>
      <c r="T26" s="53">
        <v>5.3</v>
      </c>
      <c r="U26" s="32">
        <v>21.5</v>
      </c>
      <c r="V26" s="53">
        <v>4.7</v>
      </c>
      <c r="W26" s="32">
        <v>12.2</v>
      </c>
      <c r="X26" s="53">
        <v>2.5</v>
      </c>
      <c r="Y26" s="31">
        <v>3.1</v>
      </c>
      <c r="Z26" s="53">
        <v>1.1000000000000001</v>
      </c>
      <c r="AA26" s="31">
        <v>1.7</v>
      </c>
      <c r="AB26" s="53">
        <v>0.7</v>
      </c>
      <c r="AC26" s="29">
        <v>290.2</v>
      </c>
      <c r="AD26" s="51">
        <v>24.5</v>
      </c>
    </row>
    <row r="27" spans="1:30" ht="16.5" customHeight="1" x14ac:dyDescent="0.25">
      <c r="A27" s="7"/>
      <c r="B27" s="7"/>
      <c r="C27" s="7" t="s">
        <v>453</v>
      </c>
      <c r="D27" s="7"/>
      <c r="E27" s="7"/>
      <c r="F27" s="7"/>
      <c r="G27" s="7"/>
      <c r="H27" s="7"/>
      <c r="I27" s="7"/>
      <c r="J27" s="7"/>
      <c r="K27" s="7"/>
      <c r="L27" s="9" t="s">
        <v>300</v>
      </c>
      <c r="M27" s="29">
        <v>124.9</v>
      </c>
      <c r="N27" s="51">
        <v>17.899999999999999</v>
      </c>
      <c r="O27" s="29">
        <v>109.8</v>
      </c>
      <c r="P27" s="51">
        <v>17.600000000000001</v>
      </c>
      <c r="Q27" s="32">
        <v>78.3</v>
      </c>
      <c r="R27" s="51">
        <v>12.3</v>
      </c>
      <c r="S27" s="32">
        <v>37.4</v>
      </c>
      <c r="T27" s="53">
        <v>6.2</v>
      </c>
      <c r="U27" s="32">
        <v>31.3</v>
      </c>
      <c r="V27" s="53">
        <v>5.7</v>
      </c>
      <c r="W27" s="32">
        <v>15.6</v>
      </c>
      <c r="X27" s="53">
        <v>2.9</v>
      </c>
      <c r="Y27" s="31">
        <v>5.0999999999999996</v>
      </c>
      <c r="Z27" s="53">
        <v>1.4</v>
      </c>
      <c r="AA27" s="31">
        <v>1.9</v>
      </c>
      <c r="AB27" s="53">
        <v>0.7</v>
      </c>
      <c r="AC27" s="29">
        <v>401</v>
      </c>
      <c r="AD27" s="51">
        <v>28.3</v>
      </c>
    </row>
    <row r="28" spans="1:30" ht="16.5" customHeight="1" x14ac:dyDescent="0.25">
      <c r="A28" s="7"/>
      <c r="B28" s="7" t="s">
        <v>807</v>
      </c>
      <c r="C28" s="7"/>
      <c r="D28" s="7"/>
      <c r="E28" s="7"/>
      <c r="F28" s="7"/>
      <c r="G28" s="7"/>
      <c r="H28" s="7"/>
      <c r="I28" s="7"/>
      <c r="J28" s="7"/>
      <c r="K28" s="7"/>
      <c r="L28" s="9"/>
      <c r="M28" s="10"/>
      <c r="N28" s="7"/>
      <c r="O28" s="10"/>
      <c r="P28" s="7"/>
      <c r="Q28" s="10"/>
      <c r="R28" s="7"/>
      <c r="S28" s="10"/>
      <c r="T28" s="7"/>
      <c r="U28" s="10"/>
      <c r="V28" s="7"/>
      <c r="W28" s="10"/>
      <c r="X28" s="7"/>
      <c r="Y28" s="10"/>
      <c r="Z28" s="7"/>
      <c r="AA28" s="10"/>
      <c r="AB28" s="7"/>
      <c r="AC28" s="10"/>
      <c r="AD28" s="7"/>
    </row>
    <row r="29" spans="1:30" ht="16.5" customHeight="1" x14ac:dyDescent="0.25">
      <c r="A29" s="7"/>
      <c r="B29" s="7"/>
      <c r="C29" s="7" t="s">
        <v>785</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451</v>
      </c>
      <c r="E30" s="7"/>
      <c r="F30" s="7"/>
      <c r="G30" s="7"/>
      <c r="H30" s="7"/>
      <c r="I30" s="7"/>
      <c r="J30" s="7"/>
      <c r="K30" s="7"/>
      <c r="L30" s="9" t="s">
        <v>216</v>
      </c>
      <c r="M30" s="32">
        <v>50</v>
      </c>
      <c r="N30" s="51">
        <v>15.3</v>
      </c>
      <c r="O30" s="32">
        <v>60.4</v>
      </c>
      <c r="P30" s="51">
        <v>13.8</v>
      </c>
      <c r="Q30" s="32">
        <v>59.3</v>
      </c>
      <c r="R30" s="51">
        <v>20.9</v>
      </c>
      <c r="S30" s="32">
        <v>81.7</v>
      </c>
      <c r="T30" s="51">
        <v>15.2</v>
      </c>
      <c r="U30" s="32">
        <v>48.3</v>
      </c>
      <c r="V30" s="51">
        <v>20.2</v>
      </c>
      <c r="W30" s="32">
        <v>61.8</v>
      </c>
      <c r="X30" s="51">
        <v>24.6</v>
      </c>
      <c r="Y30" s="32">
        <v>71.5</v>
      </c>
      <c r="Z30" s="51">
        <v>17.600000000000001</v>
      </c>
      <c r="AA30" s="30" t="s">
        <v>337</v>
      </c>
      <c r="AB30" s="7"/>
      <c r="AC30" s="32">
        <v>60.1</v>
      </c>
      <c r="AD30" s="53">
        <v>6.5</v>
      </c>
    </row>
    <row r="31" spans="1:30" ht="16.5" customHeight="1" x14ac:dyDescent="0.25">
      <c r="A31" s="7"/>
      <c r="B31" s="7"/>
      <c r="C31" s="7"/>
      <c r="D31" s="7" t="s">
        <v>452</v>
      </c>
      <c r="E31" s="7"/>
      <c r="F31" s="7"/>
      <c r="G31" s="7"/>
      <c r="H31" s="7"/>
      <c r="I31" s="7"/>
      <c r="J31" s="7"/>
      <c r="K31" s="7"/>
      <c r="L31" s="9" t="s">
        <v>216</v>
      </c>
      <c r="M31" s="32">
        <v>47</v>
      </c>
      <c r="N31" s="53">
        <v>8.1999999999999993</v>
      </c>
      <c r="O31" s="32">
        <v>43.3</v>
      </c>
      <c r="P31" s="53">
        <v>8.9</v>
      </c>
      <c r="Q31" s="32">
        <v>50.2</v>
      </c>
      <c r="R31" s="53">
        <v>7.6</v>
      </c>
      <c r="S31" s="32">
        <v>49.3</v>
      </c>
      <c r="T31" s="51">
        <v>11.9</v>
      </c>
      <c r="U31" s="32">
        <v>42.3</v>
      </c>
      <c r="V31" s="51">
        <v>10.5</v>
      </c>
      <c r="W31" s="32">
        <v>52</v>
      </c>
      <c r="X31" s="51">
        <v>12.7</v>
      </c>
      <c r="Y31" s="32">
        <v>92.5</v>
      </c>
      <c r="Z31" s="51">
        <v>30.8</v>
      </c>
      <c r="AA31" s="32">
        <v>70.5</v>
      </c>
      <c r="AB31" s="51">
        <v>14</v>
      </c>
      <c r="AC31" s="32">
        <v>47.6</v>
      </c>
      <c r="AD31" s="53">
        <v>4.9000000000000004</v>
      </c>
    </row>
    <row r="32" spans="1:30" ht="16.5" customHeight="1" x14ac:dyDescent="0.25">
      <c r="A32" s="7"/>
      <c r="B32" s="7"/>
      <c r="C32" s="7"/>
      <c r="D32" s="7" t="s">
        <v>453</v>
      </c>
      <c r="E32" s="7"/>
      <c r="F32" s="7"/>
      <c r="G32" s="7"/>
      <c r="H32" s="7"/>
      <c r="I32" s="7"/>
      <c r="J32" s="7"/>
      <c r="K32" s="7"/>
      <c r="L32" s="9" t="s">
        <v>216</v>
      </c>
      <c r="M32" s="32">
        <v>47.6</v>
      </c>
      <c r="N32" s="53">
        <v>6.1</v>
      </c>
      <c r="O32" s="32">
        <v>49.1</v>
      </c>
      <c r="P32" s="53">
        <v>8</v>
      </c>
      <c r="Q32" s="32">
        <v>51</v>
      </c>
      <c r="R32" s="53">
        <v>7.2</v>
      </c>
      <c r="S32" s="32">
        <v>55</v>
      </c>
      <c r="T32" s="51">
        <v>10.5</v>
      </c>
      <c r="U32" s="32">
        <v>46.5</v>
      </c>
      <c r="V32" s="53">
        <v>8.8000000000000007</v>
      </c>
      <c r="W32" s="32">
        <v>53.9</v>
      </c>
      <c r="X32" s="53">
        <v>9.8000000000000007</v>
      </c>
      <c r="Y32" s="32">
        <v>67.400000000000006</v>
      </c>
      <c r="Z32" s="51">
        <v>14.6</v>
      </c>
      <c r="AA32" s="32">
        <v>63</v>
      </c>
      <c r="AB32" s="51">
        <v>19.5</v>
      </c>
      <c r="AC32" s="32">
        <v>51.4</v>
      </c>
      <c r="AD32" s="53">
        <v>3.4</v>
      </c>
    </row>
    <row r="33" spans="1:30" ht="16.5" customHeight="1" x14ac:dyDescent="0.25">
      <c r="A33" s="7" t="s">
        <v>427</v>
      </c>
      <c r="B33" s="7"/>
      <c r="C33" s="7"/>
      <c r="D33" s="7"/>
      <c r="E33" s="7"/>
      <c r="F33" s="7"/>
      <c r="G33" s="7"/>
      <c r="H33" s="7"/>
      <c r="I33" s="7"/>
      <c r="J33" s="7"/>
      <c r="K33" s="7"/>
      <c r="L33" s="9"/>
      <c r="M33" s="10"/>
      <c r="N33" s="7"/>
      <c r="O33" s="10"/>
      <c r="P33" s="7"/>
      <c r="Q33" s="10"/>
      <c r="R33" s="7"/>
      <c r="S33" s="10"/>
      <c r="T33" s="7"/>
      <c r="U33" s="10"/>
      <c r="V33" s="7"/>
      <c r="W33" s="10"/>
      <c r="X33" s="7"/>
      <c r="Y33" s="10"/>
      <c r="Z33" s="7"/>
      <c r="AA33" s="10"/>
      <c r="AB33" s="7"/>
      <c r="AC33" s="10"/>
      <c r="AD33" s="7"/>
    </row>
    <row r="34" spans="1:30" ht="16.5" customHeight="1" x14ac:dyDescent="0.25">
      <c r="A34" s="7"/>
      <c r="B34" s="7" t="s">
        <v>799</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785</v>
      </c>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c r="C36" s="7"/>
      <c r="D36" s="7" t="s">
        <v>451</v>
      </c>
      <c r="E36" s="7"/>
      <c r="F36" s="7"/>
      <c r="G36" s="7"/>
      <c r="H36" s="7"/>
      <c r="I36" s="7"/>
      <c r="J36" s="7"/>
      <c r="K36" s="7"/>
      <c r="L36" s="9" t="s">
        <v>300</v>
      </c>
      <c r="M36" s="32">
        <v>17.399999999999999</v>
      </c>
      <c r="N36" s="53">
        <v>6.9</v>
      </c>
      <c r="O36" s="32">
        <v>14.2</v>
      </c>
      <c r="P36" s="53">
        <v>5.2</v>
      </c>
      <c r="Q36" s="32">
        <v>13.8</v>
      </c>
      <c r="R36" s="53">
        <v>4.8</v>
      </c>
      <c r="S36" s="31">
        <v>5</v>
      </c>
      <c r="T36" s="53">
        <v>2.2999999999999998</v>
      </c>
      <c r="U36" s="31">
        <v>4.5</v>
      </c>
      <c r="V36" s="53">
        <v>1.7</v>
      </c>
      <c r="W36" s="47">
        <v>1.1000000000000001</v>
      </c>
      <c r="X36" s="53">
        <v>1</v>
      </c>
      <c r="Y36" s="47">
        <v>1.4</v>
      </c>
      <c r="Z36" s="53">
        <v>1</v>
      </c>
      <c r="AA36" s="30" t="s">
        <v>337</v>
      </c>
      <c r="AB36" s="7"/>
      <c r="AC36" s="32">
        <v>56.8</v>
      </c>
      <c r="AD36" s="53">
        <v>8.1</v>
      </c>
    </row>
    <row r="37" spans="1:30" ht="16.5" customHeight="1" x14ac:dyDescent="0.25">
      <c r="A37" s="7"/>
      <c r="B37" s="7"/>
      <c r="C37" s="7"/>
      <c r="D37" s="7" t="s">
        <v>452</v>
      </c>
      <c r="E37" s="7"/>
      <c r="F37" s="7"/>
      <c r="G37" s="7"/>
      <c r="H37" s="7"/>
      <c r="I37" s="7"/>
      <c r="J37" s="7"/>
      <c r="K37" s="7"/>
      <c r="L37" s="9" t="s">
        <v>300</v>
      </c>
      <c r="M37" s="32">
        <v>36.299999999999997</v>
      </c>
      <c r="N37" s="53">
        <v>9.1</v>
      </c>
      <c r="O37" s="32">
        <v>31.8</v>
      </c>
      <c r="P37" s="53">
        <v>6.5</v>
      </c>
      <c r="Q37" s="32">
        <v>25</v>
      </c>
      <c r="R37" s="53">
        <v>7</v>
      </c>
      <c r="S37" s="32">
        <v>12.7</v>
      </c>
      <c r="T37" s="53">
        <v>3.2</v>
      </c>
      <c r="U37" s="31">
        <v>9.6</v>
      </c>
      <c r="V37" s="53">
        <v>3.2</v>
      </c>
      <c r="W37" s="31">
        <v>3.6</v>
      </c>
      <c r="X37" s="53">
        <v>1.5</v>
      </c>
      <c r="Y37" s="31">
        <v>2.2000000000000002</v>
      </c>
      <c r="Z37" s="53">
        <v>0.9</v>
      </c>
      <c r="AA37" s="47">
        <v>0.7</v>
      </c>
      <c r="AB37" s="53">
        <v>0.4</v>
      </c>
      <c r="AC37" s="29">
        <v>124.4</v>
      </c>
      <c r="AD37" s="51">
        <v>13.4</v>
      </c>
    </row>
    <row r="38" spans="1:30" ht="16.5" customHeight="1" x14ac:dyDescent="0.25">
      <c r="A38" s="7"/>
      <c r="B38" s="7"/>
      <c r="C38" s="7"/>
      <c r="D38" s="7" t="s">
        <v>453</v>
      </c>
      <c r="E38" s="7"/>
      <c r="F38" s="7"/>
      <c r="G38" s="7"/>
      <c r="H38" s="7"/>
      <c r="I38" s="7"/>
      <c r="J38" s="7"/>
      <c r="K38" s="7"/>
      <c r="L38" s="9" t="s">
        <v>300</v>
      </c>
      <c r="M38" s="32">
        <v>56</v>
      </c>
      <c r="N38" s="51">
        <v>11.1</v>
      </c>
      <c r="O38" s="32">
        <v>46.4</v>
      </c>
      <c r="P38" s="53">
        <v>8.5</v>
      </c>
      <c r="Q38" s="32">
        <v>41.1</v>
      </c>
      <c r="R38" s="53">
        <v>8.1999999999999993</v>
      </c>
      <c r="S38" s="32">
        <v>16.100000000000001</v>
      </c>
      <c r="T38" s="53">
        <v>4</v>
      </c>
      <c r="U38" s="32">
        <v>14.2</v>
      </c>
      <c r="V38" s="53">
        <v>3.7</v>
      </c>
      <c r="W38" s="31">
        <v>5.2</v>
      </c>
      <c r="X38" s="53">
        <v>1.8</v>
      </c>
      <c r="Y38" s="31">
        <v>3.7</v>
      </c>
      <c r="Z38" s="53">
        <v>1.4</v>
      </c>
      <c r="AA38" s="47">
        <v>0.8</v>
      </c>
      <c r="AB38" s="53">
        <v>0.5</v>
      </c>
      <c r="AC38" s="29">
        <v>180.6</v>
      </c>
      <c r="AD38" s="51">
        <v>15.6</v>
      </c>
    </row>
    <row r="39" spans="1:30" ht="16.5" customHeight="1" x14ac:dyDescent="0.25">
      <c r="A39" s="7"/>
      <c r="B39" s="7" t="s">
        <v>804</v>
      </c>
      <c r="C39" s="7"/>
      <c r="D39" s="7"/>
      <c r="E39" s="7"/>
      <c r="F39" s="7"/>
      <c r="G39" s="7"/>
      <c r="H39" s="7"/>
      <c r="I39" s="7"/>
      <c r="J39" s="7"/>
      <c r="K39" s="7"/>
      <c r="L39" s="9"/>
      <c r="M39" s="10"/>
      <c r="N39" s="7"/>
      <c r="O39" s="10"/>
      <c r="P39" s="7"/>
      <c r="Q39" s="10"/>
      <c r="R39" s="7"/>
      <c r="S39" s="10"/>
      <c r="T39" s="7"/>
      <c r="U39" s="10"/>
      <c r="V39" s="7"/>
      <c r="W39" s="10"/>
      <c r="X39" s="7"/>
      <c r="Y39" s="10"/>
      <c r="Z39" s="7"/>
      <c r="AA39" s="10"/>
      <c r="AB39" s="7"/>
      <c r="AC39" s="10"/>
      <c r="AD39" s="7"/>
    </row>
    <row r="40" spans="1:30" ht="16.5" customHeight="1" x14ac:dyDescent="0.25">
      <c r="A40" s="7"/>
      <c r="B40" s="7"/>
      <c r="C40" s="7" t="s">
        <v>451</v>
      </c>
      <c r="D40" s="7"/>
      <c r="E40" s="7"/>
      <c r="F40" s="7"/>
      <c r="G40" s="7"/>
      <c r="H40" s="7"/>
      <c r="I40" s="7"/>
      <c r="J40" s="7"/>
      <c r="K40" s="7"/>
      <c r="L40" s="9" t="s">
        <v>300</v>
      </c>
      <c r="M40" s="32">
        <v>36.200000000000003</v>
      </c>
      <c r="N40" s="53">
        <v>9</v>
      </c>
      <c r="O40" s="32">
        <v>24.5</v>
      </c>
      <c r="P40" s="53">
        <v>6.6</v>
      </c>
      <c r="Q40" s="32">
        <v>22</v>
      </c>
      <c r="R40" s="53">
        <v>6.7</v>
      </c>
      <c r="S40" s="31">
        <v>6.4</v>
      </c>
      <c r="T40" s="53">
        <v>2.6</v>
      </c>
      <c r="U40" s="31">
        <v>8.1</v>
      </c>
      <c r="V40" s="53">
        <v>2.2999999999999998</v>
      </c>
      <c r="W40" s="31">
        <v>3.5</v>
      </c>
      <c r="X40" s="53">
        <v>1.4</v>
      </c>
      <c r="Y40" s="47">
        <v>2</v>
      </c>
      <c r="Z40" s="53">
        <v>1.1000000000000001</v>
      </c>
      <c r="AA40" s="46">
        <v>0.2</v>
      </c>
      <c r="AB40" s="50" t="s">
        <v>337</v>
      </c>
      <c r="AC40" s="29">
        <v>104.7</v>
      </c>
      <c r="AD40" s="51">
        <v>11.4</v>
      </c>
    </row>
    <row r="41" spans="1:30" ht="16.5" customHeight="1" x14ac:dyDescent="0.25">
      <c r="A41" s="7"/>
      <c r="B41" s="7"/>
      <c r="C41" s="7" t="s">
        <v>452</v>
      </c>
      <c r="D41" s="7"/>
      <c r="E41" s="7"/>
      <c r="F41" s="7"/>
      <c r="G41" s="7"/>
      <c r="H41" s="7"/>
      <c r="I41" s="7"/>
      <c r="J41" s="7"/>
      <c r="K41" s="7"/>
      <c r="L41" s="9" t="s">
        <v>300</v>
      </c>
      <c r="M41" s="32">
        <v>84.9</v>
      </c>
      <c r="N41" s="51">
        <v>12.4</v>
      </c>
      <c r="O41" s="32">
        <v>76.2</v>
      </c>
      <c r="P41" s="51">
        <v>13</v>
      </c>
      <c r="Q41" s="32">
        <v>57.4</v>
      </c>
      <c r="R41" s="51">
        <v>10</v>
      </c>
      <c r="S41" s="32">
        <v>22.2</v>
      </c>
      <c r="T41" s="53">
        <v>4.5</v>
      </c>
      <c r="U41" s="32">
        <v>19.7</v>
      </c>
      <c r="V41" s="53">
        <v>4</v>
      </c>
      <c r="W41" s="31">
        <v>7.7</v>
      </c>
      <c r="X41" s="53">
        <v>2</v>
      </c>
      <c r="Y41" s="31">
        <v>3.8</v>
      </c>
      <c r="Z41" s="53">
        <v>1.2</v>
      </c>
      <c r="AA41" s="31">
        <v>1.1000000000000001</v>
      </c>
      <c r="AB41" s="53">
        <v>0.5</v>
      </c>
      <c r="AC41" s="29">
        <v>275.8</v>
      </c>
      <c r="AD41" s="51">
        <v>20.8</v>
      </c>
    </row>
    <row r="42" spans="1:30" ht="16.5" customHeight="1" x14ac:dyDescent="0.25">
      <c r="A42" s="7"/>
      <c r="B42" s="7"/>
      <c r="C42" s="7" t="s">
        <v>453</v>
      </c>
      <c r="D42" s="7"/>
      <c r="E42" s="7"/>
      <c r="F42" s="7"/>
      <c r="G42" s="7"/>
      <c r="H42" s="7"/>
      <c r="I42" s="7"/>
      <c r="J42" s="7"/>
      <c r="K42" s="7"/>
      <c r="L42" s="9" t="s">
        <v>300</v>
      </c>
      <c r="M42" s="29">
        <v>122</v>
      </c>
      <c r="N42" s="51">
        <v>14.7</v>
      </c>
      <c r="O42" s="29">
        <v>101.5</v>
      </c>
      <c r="P42" s="51">
        <v>16.2</v>
      </c>
      <c r="Q42" s="32">
        <v>77.900000000000006</v>
      </c>
      <c r="R42" s="51">
        <v>12.1</v>
      </c>
      <c r="S42" s="32">
        <v>30.2</v>
      </c>
      <c r="T42" s="53">
        <v>5.4</v>
      </c>
      <c r="U42" s="32">
        <v>28.2</v>
      </c>
      <c r="V42" s="53">
        <v>4.5</v>
      </c>
      <c r="W42" s="32">
        <v>11.2</v>
      </c>
      <c r="X42" s="53">
        <v>2.5</v>
      </c>
      <c r="Y42" s="31">
        <v>6.1</v>
      </c>
      <c r="Z42" s="53">
        <v>1.6</v>
      </c>
      <c r="AA42" s="31">
        <v>1.3</v>
      </c>
      <c r="AB42" s="53">
        <v>0.5</v>
      </c>
      <c r="AC42" s="29">
        <v>379.2</v>
      </c>
      <c r="AD42" s="51">
        <v>23.3</v>
      </c>
    </row>
    <row r="43" spans="1:30" ht="16.5" customHeight="1" x14ac:dyDescent="0.25">
      <c r="A43" s="7"/>
      <c r="B43" s="7" t="s">
        <v>807</v>
      </c>
      <c r="C43" s="7"/>
      <c r="D43" s="7"/>
      <c r="E43" s="7"/>
      <c r="F43" s="7"/>
      <c r="G43" s="7"/>
      <c r="H43" s="7"/>
      <c r="I43" s="7"/>
      <c r="J43" s="7"/>
      <c r="K43" s="7"/>
      <c r="L43" s="9"/>
      <c r="M43" s="10"/>
      <c r="N43" s="7"/>
      <c r="O43" s="10"/>
      <c r="P43" s="7"/>
      <c r="Q43" s="10"/>
      <c r="R43" s="7"/>
      <c r="S43" s="10"/>
      <c r="T43" s="7"/>
      <c r="U43" s="10"/>
      <c r="V43" s="7"/>
      <c r="W43" s="10"/>
      <c r="X43" s="7"/>
      <c r="Y43" s="10"/>
      <c r="Z43" s="7"/>
      <c r="AA43" s="10"/>
      <c r="AB43" s="7"/>
      <c r="AC43" s="10"/>
      <c r="AD43" s="7"/>
    </row>
    <row r="44" spans="1:30" ht="16.5" customHeight="1" x14ac:dyDescent="0.25">
      <c r="A44" s="7"/>
      <c r="B44" s="7"/>
      <c r="C44" s="7" t="s">
        <v>785</v>
      </c>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c r="C45" s="7"/>
      <c r="D45" s="7" t="s">
        <v>451</v>
      </c>
      <c r="E45" s="7"/>
      <c r="F45" s="7"/>
      <c r="G45" s="7"/>
      <c r="H45" s="7"/>
      <c r="I45" s="7"/>
      <c r="J45" s="7"/>
      <c r="K45" s="7"/>
      <c r="L45" s="9" t="s">
        <v>216</v>
      </c>
      <c r="M45" s="32">
        <v>48</v>
      </c>
      <c r="N45" s="51">
        <v>14.3</v>
      </c>
      <c r="O45" s="32">
        <v>58</v>
      </c>
      <c r="P45" s="51">
        <v>15.7</v>
      </c>
      <c r="Q45" s="32">
        <v>62.6</v>
      </c>
      <c r="R45" s="51">
        <v>10.199999999999999</v>
      </c>
      <c r="S45" s="32">
        <v>78.2</v>
      </c>
      <c r="T45" s="51">
        <v>22</v>
      </c>
      <c r="U45" s="32">
        <v>55.7</v>
      </c>
      <c r="V45" s="51">
        <v>15.5</v>
      </c>
      <c r="W45" s="44">
        <v>31.4</v>
      </c>
      <c r="X45" s="51">
        <v>23.9</v>
      </c>
      <c r="Y45" s="32">
        <v>69.3</v>
      </c>
      <c r="Z45" s="51">
        <v>26</v>
      </c>
      <c r="AA45" s="30" t="s">
        <v>337</v>
      </c>
      <c r="AB45" s="7"/>
      <c r="AC45" s="32">
        <v>54.3</v>
      </c>
      <c r="AD45" s="53">
        <v>5</v>
      </c>
    </row>
    <row r="46" spans="1:30" ht="16.5" customHeight="1" x14ac:dyDescent="0.25">
      <c r="A46" s="7"/>
      <c r="B46" s="7"/>
      <c r="C46" s="7"/>
      <c r="D46" s="7" t="s">
        <v>452</v>
      </c>
      <c r="E46" s="7"/>
      <c r="F46" s="7"/>
      <c r="G46" s="7"/>
      <c r="H46" s="7"/>
      <c r="I46" s="7"/>
      <c r="J46" s="7"/>
      <c r="K46" s="7"/>
      <c r="L46" s="9" t="s">
        <v>216</v>
      </c>
      <c r="M46" s="32">
        <v>42.8</v>
      </c>
      <c r="N46" s="53">
        <v>8.6</v>
      </c>
      <c r="O46" s="32">
        <v>41.7</v>
      </c>
      <c r="P46" s="53">
        <v>4.4000000000000004</v>
      </c>
      <c r="Q46" s="32">
        <v>43.6</v>
      </c>
      <c r="R46" s="53">
        <v>9.3000000000000007</v>
      </c>
      <c r="S46" s="32">
        <v>57.2</v>
      </c>
      <c r="T46" s="53">
        <v>9.1</v>
      </c>
      <c r="U46" s="32">
        <v>49.1</v>
      </c>
      <c r="V46" s="51">
        <v>12.5</v>
      </c>
      <c r="W46" s="32">
        <v>46.5</v>
      </c>
      <c r="X46" s="51">
        <v>14.3</v>
      </c>
      <c r="Y46" s="32">
        <v>58.4</v>
      </c>
      <c r="Z46" s="51">
        <v>15.8</v>
      </c>
      <c r="AA46" s="32">
        <v>59.5</v>
      </c>
      <c r="AB46" s="51">
        <v>24.7</v>
      </c>
      <c r="AC46" s="32">
        <v>45.1</v>
      </c>
      <c r="AD46" s="53">
        <v>3.5</v>
      </c>
    </row>
    <row r="47" spans="1:30" ht="16.5" customHeight="1" x14ac:dyDescent="0.25">
      <c r="A47" s="7"/>
      <c r="B47" s="7"/>
      <c r="C47" s="7"/>
      <c r="D47" s="7" t="s">
        <v>453</v>
      </c>
      <c r="E47" s="7"/>
      <c r="F47" s="7"/>
      <c r="G47" s="7"/>
      <c r="H47" s="7"/>
      <c r="I47" s="7"/>
      <c r="J47" s="7"/>
      <c r="K47" s="7"/>
      <c r="L47" s="9" t="s">
        <v>216</v>
      </c>
      <c r="M47" s="32">
        <v>45.9</v>
      </c>
      <c r="N47" s="53">
        <v>7.3</v>
      </c>
      <c r="O47" s="32">
        <v>45.7</v>
      </c>
      <c r="P47" s="53">
        <v>4.2</v>
      </c>
      <c r="Q47" s="32">
        <v>52.8</v>
      </c>
      <c r="R47" s="53">
        <v>7</v>
      </c>
      <c r="S47" s="32">
        <v>53.1</v>
      </c>
      <c r="T47" s="53">
        <v>8.8000000000000007</v>
      </c>
      <c r="U47" s="32">
        <v>50.3</v>
      </c>
      <c r="V47" s="51">
        <v>10.6</v>
      </c>
      <c r="W47" s="32">
        <v>46.2</v>
      </c>
      <c r="X47" s="51">
        <v>12</v>
      </c>
      <c r="Y47" s="32">
        <v>61</v>
      </c>
      <c r="Z47" s="51">
        <v>14.9</v>
      </c>
      <c r="AA47" s="32">
        <v>65.400000000000006</v>
      </c>
      <c r="AB47" s="51">
        <v>22</v>
      </c>
      <c r="AC47" s="32">
        <v>47.6</v>
      </c>
      <c r="AD47" s="53">
        <v>2.9</v>
      </c>
    </row>
    <row r="48" spans="1:30" ht="16.5" customHeight="1" x14ac:dyDescent="0.25">
      <c r="A48" s="7" t="s">
        <v>455</v>
      </c>
      <c r="B48" s="7"/>
      <c r="C48" s="7"/>
      <c r="D48" s="7"/>
      <c r="E48" s="7"/>
      <c r="F48" s="7"/>
      <c r="G48" s="7"/>
      <c r="H48" s="7"/>
      <c r="I48" s="7"/>
      <c r="J48" s="7"/>
      <c r="K48" s="7"/>
      <c r="L48" s="9"/>
      <c r="M48" s="10"/>
      <c r="N48" s="7"/>
      <c r="O48" s="10"/>
      <c r="P48" s="7"/>
      <c r="Q48" s="10"/>
      <c r="R48" s="7"/>
      <c r="S48" s="10"/>
      <c r="T48" s="7"/>
      <c r="U48" s="10"/>
      <c r="V48" s="7"/>
      <c r="W48" s="10"/>
      <c r="X48" s="7"/>
      <c r="Y48" s="10"/>
      <c r="Z48" s="7"/>
      <c r="AA48" s="10"/>
      <c r="AB48" s="7"/>
      <c r="AC48" s="10"/>
      <c r="AD48" s="7"/>
    </row>
    <row r="49" spans="1:30" ht="16.5" customHeight="1" x14ac:dyDescent="0.25">
      <c r="A49" s="7"/>
      <c r="B49" s="7" t="s">
        <v>799</v>
      </c>
      <c r="C49" s="7"/>
      <c r="D49" s="7"/>
      <c r="E49" s="7"/>
      <c r="F49" s="7"/>
      <c r="G49" s="7"/>
      <c r="H49" s="7"/>
      <c r="I49" s="7"/>
      <c r="J49" s="7"/>
      <c r="K49" s="7"/>
      <c r="L49" s="9"/>
      <c r="M49" s="10"/>
      <c r="N49" s="7"/>
      <c r="O49" s="10"/>
      <c r="P49" s="7"/>
      <c r="Q49" s="10"/>
      <c r="R49" s="7"/>
      <c r="S49" s="10"/>
      <c r="T49" s="7"/>
      <c r="U49" s="10"/>
      <c r="V49" s="7"/>
      <c r="W49" s="10"/>
      <c r="X49" s="7"/>
      <c r="Y49" s="10"/>
      <c r="Z49" s="7"/>
      <c r="AA49" s="10"/>
      <c r="AB49" s="7"/>
      <c r="AC49" s="10"/>
      <c r="AD49" s="7"/>
    </row>
    <row r="50" spans="1:30" ht="16.5" customHeight="1" x14ac:dyDescent="0.25">
      <c r="A50" s="7"/>
      <c r="B50" s="7"/>
      <c r="C50" s="7" t="s">
        <v>785</v>
      </c>
      <c r="D50" s="7"/>
      <c r="E50" s="7"/>
      <c r="F50" s="7"/>
      <c r="G50" s="7"/>
      <c r="H50" s="7"/>
      <c r="I50" s="7"/>
      <c r="J50" s="7"/>
      <c r="K50" s="7"/>
      <c r="L50" s="9"/>
      <c r="M50" s="10"/>
      <c r="N50" s="7"/>
      <c r="O50" s="10"/>
      <c r="P50" s="7"/>
      <c r="Q50" s="10"/>
      <c r="R50" s="7"/>
      <c r="S50" s="10"/>
      <c r="T50" s="7"/>
      <c r="U50" s="10"/>
      <c r="V50" s="7"/>
      <c r="W50" s="10"/>
      <c r="X50" s="7"/>
      <c r="Y50" s="10"/>
      <c r="Z50" s="7"/>
      <c r="AA50" s="10"/>
      <c r="AB50" s="7"/>
      <c r="AC50" s="10"/>
      <c r="AD50" s="7"/>
    </row>
    <row r="51" spans="1:30" ht="16.5" customHeight="1" x14ac:dyDescent="0.25">
      <c r="A51" s="7"/>
      <c r="B51" s="7"/>
      <c r="C51" s="7"/>
      <c r="D51" s="7" t="s">
        <v>451</v>
      </c>
      <c r="E51" s="7"/>
      <c r="F51" s="7"/>
      <c r="G51" s="7"/>
      <c r="H51" s="7"/>
      <c r="I51" s="7"/>
      <c r="J51" s="7"/>
      <c r="K51" s="7"/>
      <c r="L51" s="9" t="s">
        <v>300</v>
      </c>
      <c r="M51" s="32">
        <v>19</v>
      </c>
      <c r="N51" s="53">
        <v>5.7</v>
      </c>
      <c r="O51" s="32">
        <v>14.3</v>
      </c>
      <c r="P51" s="53">
        <v>4.5</v>
      </c>
      <c r="Q51" s="32">
        <v>16.2</v>
      </c>
      <c r="R51" s="53">
        <v>5.3</v>
      </c>
      <c r="S51" s="31">
        <v>5.9</v>
      </c>
      <c r="T51" s="53">
        <v>2.4</v>
      </c>
      <c r="U51" s="30" t="s">
        <v>337</v>
      </c>
      <c r="V51" s="7"/>
      <c r="W51" s="30" t="s">
        <v>337</v>
      </c>
      <c r="X51" s="7"/>
      <c r="Y51" s="47">
        <v>1.2</v>
      </c>
      <c r="Z51" s="53">
        <v>0.8</v>
      </c>
      <c r="AA51" s="47">
        <v>0.7</v>
      </c>
      <c r="AB51" s="53">
        <v>0.6</v>
      </c>
      <c r="AC51" s="32">
        <v>62</v>
      </c>
      <c r="AD51" s="53">
        <v>9.6</v>
      </c>
    </row>
    <row r="52" spans="1:30" ht="16.5" customHeight="1" x14ac:dyDescent="0.25">
      <c r="A52" s="7"/>
      <c r="B52" s="7"/>
      <c r="C52" s="7"/>
      <c r="D52" s="7" t="s">
        <v>452</v>
      </c>
      <c r="E52" s="7"/>
      <c r="F52" s="7"/>
      <c r="G52" s="7"/>
      <c r="H52" s="7"/>
      <c r="I52" s="7"/>
      <c r="J52" s="7"/>
      <c r="K52" s="7"/>
      <c r="L52" s="9" t="s">
        <v>300</v>
      </c>
      <c r="M52" s="32">
        <v>46.6</v>
      </c>
      <c r="N52" s="53">
        <v>9.4</v>
      </c>
      <c r="O52" s="32">
        <v>31.9</v>
      </c>
      <c r="P52" s="53">
        <v>5.2</v>
      </c>
      <c r="Q52" s="32">
        <v>25.7</v>
      </c>
      <c r="R52" s="53">
        <v>6.6</v>
      </c>
      <c r="S52" s="32">
        <v>11.1</v>
      </c>
      <c r="T52" s="53">
        <v>3.8</v>
      </c>
      <c r="U52" s="30" t="s">
        <v>337</v>
      </c>
      <c r="V52" s="7"/>
      <c r="W52" s="30" t="s">
        <v>337</v>
      </c>
      <c r="X52" s="7"/>
      <c r="Y52" s="31">
        <v>2.2999999999999998</v>
      </c>
      <c r="Z52" s="53">
        <v>1</v>
      </c>
      <c r="AA52" s="47">
        <v>0.7</v>
      </c>
      <c r="AB52" s="53">
        <v>0.5</v>
      </c>
      <c r="AC52" s="29">
        <v>133.69999999999999</v>
      </c>
      <c r="AD52" s="51">
        <v>14.5</v>
      </c>
    </row>
    <row r="53" spans="1:30" ht="16.5" customHeight="1" x14ac:dyDescent="0.25">
      <c r="A53" s="7"/>
      <c r="B53" s="7"/>
      <c r="C53" s="7"/>
      <c r="D53" s="7" t="s">
        <v>453</v>
      </c>
      <c r="E53" s="7"/>
      <c r="F53" s="7"/>
      <c r="G53" s="7"/>
      <c r="H53" s="7"/>
      <c r="I53" s="7"/>
      <c r="J53" s="7"/>
      <c r="K53" s="7"/>
      <c r="L53" s="9" t="s">
        <v>300</v>
      </c>
      <c r="M53" s="32">
        <v>65.599999999999994</v>
      </c>
      <c r="N53" s="51">
        <v>10.8</v>
      </c>
      <c r="O53" s="32">
        <v>46.2</v>
      </c>
      <c r="P53" s="53">
        <v>7.1</v>
      </c>
      <c r="Q53" s="32">
        <v>41.9</v>
      </c>
      <c r="R53" s="53">
        <v>7.3</v>
      </c>
      <c r="S53" s="32">
        <v>17</v>
      </c>
      <c r="T53" s="53">
        <v>4.7</v>
      </c>
      <c r="U53" s="30" t="s">
        <v>337</v>
      </c>
      <c r="V53" s="7"/>
      <c r="W53" s="30" t="s">
        <v>337</v>
      </c>
      <c r="X53" s="7"/>
      <c r="Y53" s="31">
        <v>3.5</v>
      </c>
      <c r="Z53" s="53">
        <v>1.2</v>
      </c>
      <c r="AA53" s="47">
        <v>1.4</v>
      </c>
      <c r="AB53" s="53">
        <v>0.8</v>
      </c>
      <c r="AC53" s="29">
        <v>195.7</v>
      </c>
      <c r="AD53" s="51">
        <v>16.899999999999999</v>
      </c>
    </row>
    <row r="54" spans="1:30" ht="16.5" customHeight="1" x14ac:dyDescent="0.25">
      <c r="A54" s="7"/>
      <c r="B54" s="7" t="s">
        <v>804</v>
      </c>
      <c r="C54" s="7"/>
      <c r="D54" s="7"/>
      <c r="E54" s="7"/>
      <c r="F54" s="7"/>
      <c r="G54" s="7"/>
      <c r="H54" s="7"/>
      <c r="I54" s="7"/>
      <c r="J54" s="7"/>
      <c r="K54" s="7"/>
      <c r="L54" s="9"/>
      <c r="M54" s="10"/>
      <c r="N54" s="7"/>
      <c r="O54" s="10"/>
      <c r="P54" s="7"/>
      <c r="Q54" s="10"/>
      <c r="R54" s="7"/>
      <c r="S54" s="10"/>
      <c r="T54" s="7"/>
      <c r="U54" s="10"/>
      <c r="V54" s="7"/>
      <c r="W54" s="10"/>
      <c r="X54" s="7"/>
      <c r="Y54" s="10"/>
      <c r="Z54" s="7"/>
      <c r="AA54" s="10"/>
      <c r="AB54" s="7"/>
      <c r="AC54" s="10"/>
      <c r="AD54" s="7"/>
    </row>
    <row r="55" spans="1:30" ht="16.5" customHeight="1" x14ac:dyDescent="0.25">
      <c r="A55" s="7"/>
      <c r="B55" s="7"/>
      <c r="C55" s="7" t="s">
        <v>451</v>
      </c>
      <c r="D55" s="7"/>
      <c r="E55" s="7"/>
      <c r="F55" s="7"/>
      <c r="G55" s="7"/>
      <c r="H55" s="7"/>
      <c r="I55" s="7"/>
      <c r="J55" s="7"/>
      <c r="K55" s="7"/>
      <c r="L55" s="9" t="s">
        <v>300</v>
      </c>
      <c r="M55" s="32">
        <v>35.9</v>
      </c>
      <c r="N55" s="53">
        <v>8</v>
      </c>
      <c r="O55" s="32">
        <v>22.2</v>
      </c>
      <c r="P55" s="53">
        <v>5</v>
      </c>
      <c r="Q55" s="32">
        <v>28.9</v>
      </c>
      <c r="R55" s="53">
        <v>5.7</v>
      </c>
      <c r="S55" s="31">
        <v>9.5</v>
      </c>
      <c r="T55" s="53">
        <v>3</v>
      </c>
      <c r="U55" s="31">
        <v>7.5</v>
      </c>
      <c r="V55" s="53">
        <v>2.8</v>
      </c>
      <c r="W55" s="31">
        <v>2.6</v>
      </c>
      <c r="X55" s="53">
        <v>1</v>
      </c>
      <c r="Y55" s="30" t="s">
        <v>337</v>
      </c>
      <c r="Z55" s="7"/>
      <c r="AA55" s="30" t="s">
        <v>337</v>
      </c>
      <c r="AB55" s="7"/>
      <c r="AC55" s="29">
        <v>109.3</v>
      </c>
      <c r="AD55" s="51">
        <v>10.8</v>
      </c>
    </row>
    <row r="56" spans="1:30" ht="16.5" customHeight="1" x14ac:dyDescent="0.25">
      <c r="A56" s="7"/>
      <c r="B56" s="7"/>
      <c r="C56" s="7" t="s">
        <v>452</v>
      </c>
      <c r="D56" s="7"/>
      <c r="E56" s="7"/>
      <c r="F56" s="7"/>
      <c r="G56" s="7"/>
      <c r="H56" s="7"/>
      <c r="I56" s="7"/>
      <c r="J56" s="7"/>
      <c r="K56" s="7"/>
      <c r="L56" s="9" t="s">
        <v>300</v>
      </c>
      <c r="M56" s="32">
        <v>88.8</v>
      </c>
      <c r="N56" s="51">
        <v>14.2</v>
      </c>
      <c r="O56" s="32">
        <v>72.900000000000006</v>
      </c>
      <c r="P56" s="53">
        <v>9</v>
      </c>
      <c r="Q56" s="32">
        <v>56.5</v>
      </c>
      <c r="R56" s="53">
        <v>9.8000000000000007</v>
      </c>
      <c r="S56" s="32">
        <v>24.3</v>
      </c>
      <c r="T56" s="53">
        <v>5.5</v>
      </c>
      <c r="U56" s="32">
        <v>20.6</v>
      </c>
      <c r="V56" s="53">
        <v>4.8</v>
      </c>
      <c r="W56" s="31">
        <v>8.8000000000000007</v>
      </c>
      <c r="X56" s="53">
        <v>2.2999999999999998</v>
      </c>
      <c r="Y56" s="30" t="s">
        <v>337</v>
      </c>
      <c r="Z56" s="7"/>
      <c r="AA56" s="30" t="s">
        <v>337</v>
      </c>
      <c r="AB56" s="7"/>
      <c r="AC56" s="29">
        <v>277.10000000000002</v>
      </c>
      <c r="AD56" s="51">
        <v>21</v>
      </c>
    </row>
    <row r="57" spans="1:30" ht="16.5" customHeight="1" x14ac:dyDescent="0.25">
      <c r="A57" s="7"/>
      <c r="B57" s="7"/>
      <c r="C57" s="7" t="s">
        <v>453</v>
      </c>
      <c r="D57" s="7"/>
      <c r="E57" s="7"/>
      <c r="F57" s="7"/>
      <c r="G57" s="7"/>
      <c r="H57" s="7"/>
      <c r="I57" s="7"/>
      <c r="J57" s="7"/>
      <c r="K57" s="7"/>
      <c r="L57" s="9" t="s">
        <v>300</v>
      </c>
      <c r="M57" s="29">
        <v>124.8</v>
      </c>
      <c r="N57" s="51">
        <v>16.2</v>
      </c>
      <c r="O57" s="32">
        <v>95.1</v>
      </c>
      <c r="P57" s="51">
        <v>11.3</v>
      </c>
      <c r="Q57" s="32">
        <v>85.4</v>
      </c>
      <c r="R57" s="51">
        <v>10.9</v>
      </c>
      <c r="S57" s="32">
        <v>33.700000000000003</v>
      </c>
      <c r="T57" s="53">
        <v>6.2</v>
      </c>
      <c r="U57" s="32">
        <v>28.1</v>
      </c>
      <c r="V57" s="53">
        <v>6.1</v>
      </c>
      <c r="W57" s="32">
        <v>11.4</v>
      </c>
      <c r="X57" s="53">
        <v>2.4</v>
      </c>
      <c r="Y57" s="31">
        <v>5.5</v>
      </c>
      <c r="Z57" s="53">
        <v>1.6</v>
      </c>
      <c r="AA57" s="47">
        <v>2.4</v>
      </c>
      <c r="AB57" s="53">
        <v>1.2</v>
      </c>
      <c r="AC57" s="29">
        <v>386.4</v>
      </c>
      <c r="AD57" s="51">
        <v>22.5</v>
      </c>
    </row>
    <row r="58" spans="1:30" ht="16.5" customHeight="1" x14ac:dyDescent="0.25">
      <c r="A58" s="7"/>
      <c r="B58" s="7" t="s">
        <v>807</v>
      </c>
      <c r="C58" s="7"/>
      <c r="D58" s="7"/>
      <c r="E58" s="7"/>
      <c r="F58" s="7"/>
      <c r="G58" s="7"/>
      <c r="H58" s="7"/>
      <c r="I58" s="7"/>
      <c r="J58" s="7"/>
      <c r="K58" s="7"/>
      <c r="L58" s="9"/>
      <c r="M58" s="10"/>
      <c r="N58" s="7"/>
      <c r="O58" s="10"/>
      <c r="P58" s="7"/>
      <c r="Q58" s="10"/>
      <c r="R58" s="7"/>
      <c r="S58" s="10"/>
      <c r="T58" s="7"/>
      <c r="U58" s="10"/>
      <c r="V58" s="7"/>
      <c r="W58" s="10"/>
      <c r="X58" s="7"/>
      <c r="Y58" s="10"/>
      <c r="Z58" s="7"/>
      <c r="AA58" s="10"/>
      <c r="AB58" s="7"/>
      <c r="AC58" s="10"/>
      <c r="AD58" s="7"/>
    </row>
    <row r="59" spans="1:30" ht="16.5" customHeight="1" x14ac:dyDescent="0.25">
      <c r="A59" s="7"/>
      <c r="B59" s="7"/>
      <c r="C59" s="7" t="s">
        <v>785</v>
      </c>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c r="C60" s="7"/>
      <c r="D60" s="7" t="s">
        <v>451</v>
      </c>
      <c r="E60" s="7"/>
      <c r="F60" s="7"/>
      <c r="G60" s="7"/>
      <c r="H60" s="7"/>
      <c r="I60" s="7"/>
      <c r="J60" s="7"/>
      <c r="K60" s="7"/>
      <c r="L60" s="9" t="s">
        <v>216</v>
      </c>
      <c r="M60" s="32">
        <v>53</v>
      </c>
      <c r="N60" s="51">
        <v>11.3</v>
      </c>
      <c r="O60" s="32">
        <v>64.400000000000006</v>
      </c>
      <c r="P60" s="51">
        <v>14</v>
      </c>
      <c r="Q60" s="32">
        <v>56</v>
      </c>
      <c r="R60" s="51">
        <v>13.4</v>
      </c>
      <c r="S60" s="32">
        <v>61.9</v>
      </c>
      <c r="T60" s="51">
        <v>20.6</v>
      </c>
      <c r="U60" s="30" t="s">
        <v>337</v>
      </c>
      <c r="V60" s="7"/>
      <c r="W60" s="30" t="s">
        <v>337</v>
      </c>
      <c r="X60" s="7"/>
      <c r="Y60" s="30" t="s">
        <v>337</v>
      </c>
      <c r="Z60" s="7"/>
      <c r="AA60" s="30" t="s">
        <v>337</v>
      </c>
      <c r="AB60" s="7"/>
      <c r="AC60" s="32">
        <v>56.8</v>
      </c>
      <c r="AD60" s="53">
        <v>6.5</v>
      </c>
    </row>
    <row r="61" spans="1:30" ht="16.5" customHeight="1" x14ac:dyDescent="0.25">
      <c r="A61" s="7"/>
      <c r="B61" s="7"/>
      <c r="C61" s="7"/>
      <c r="D61" s="7" t="s">
        <v>452</v>
      </c>
      <c r="E61" s="7"/>
      <c r="F61" s="7"/>
      <c r="G61" s="7"/>
      <c r="H61" s="7"/>
      <c r="I61" s="7"/>
      <c r="J61" s="7"/>
      <c r="K61" s="7"/>
      <c r="L61" s="9" t="s">
        <v>216</v>
      </c>
      <c r="M61" s="32">
        <v>52.4</v>
      </c>
      <c r="N61" s="53">
        <v>6.2</v>
      </c>
      <c r="O61" s="32">
        <v>43.8</v>
      </c>
      <c r="P61" s="53">
        <v>7</v>
      </c>
      <c r="Q61" s="32">
        <v>45.6</v>
      </c>
      <c r="R61" s="53">
        <v>9.1999999999999993</v>
      </c>
      <c r="S61" s="32">
        <v>45.8</v>
      </c>
      <c r="T61" s="51">
        <v>12.3</v>
      </c>
      <c r="U61" s="30" t="s">
        <v>337</v>
      </c>
      <c r="V61" s="7"/>
      <c r="W61" s="30" t="s">
        <v>337</v>
      </c>
      <c r="X61" s="7"/>
      <c r="Y61" s="30" t="s">
        <v>337</v>
      </c>
      <c r="Z61" s="7"/>
      <c r="AA61" s="30" t="s">
        <v>337</v>
      </c>
      <c r="AB61" s="7"/>
      <c r="AC61" s="32">
        <v>48.3</v>
      </c>
      <c r="AD61" s="53">
        <v>3.6</v>
      </c>
    </row>
    <row r="62" spans="1:30" ht="16.5" customHeight="1" x14ac:dyDescent="0.25">
      <c r="A62" s="14"/>
      <c r="B62" s="14"/>
      <c r="C62" s="14"/>
      <c r="D62" s="14" t="s">
        <v>453</v>
      </c>
      <c r="E62" s="14"/>
      <c r="F62" s="14"/>
      <c r="G62" s="14"/>
      <c r="H62" s="14"/>
      <c r="I62" s="14"/>
      <c r="J62" s="14"/>
      <c r="K62" s="14"/>
      <c r="L62" s="15" t="s">
        <v>216</v>
      </c>
      <c r="M62" s="33">
        <v>52.6</v>
      </c>
      <c r="N62" s="54">
        <v>5.6</v>
      </c>
      <c r="O62" s="33">
        <v>48.6</v>
      </c>
      <c r="P62" s="54">
        <v>6.7</v>
      </c>
      <c r="Q62" s="33">
        <v>49.1</v>
      </c>
      <c r="R62" s="54">
        <v>7.9</v>
      </c>
      <c r="S62" s="33">
        <v>50.3</v>
      </c>
      <c r="T62" s="52">
        <v>11.1</v>
      </c>
      <c r="U62" s="56" t="s">
        <v>337</v>
      </c>
      <c r="V62" s="14"/>
      <c r="W62" s="56" t="s">
        <v>337</v>
      </c>
      <c r="X62" s="14"/>
      <c r="Y62" s="56" t="s">
        <v>337</v>
      </c>
      <c r="Z62" s="14"/>
      <c r="AA62" s="56" t="s">
        <v>337</v>
      </c>
      <c r="AB62" s="14"/>
      <c r="AC62" s="33">
        <v>50.7</v>
      </c>
      <c r="AD62" s="54">
        <v>3.2</v>
      </c>
    </row>
    <row r="63" spans="1:30" ht="4.5" customHeight="1" x14ac:dyDescent="0.25">
      <c r="A63" s="27"/>
      <c r="B63" s="2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6.5" customHeight="1" x14ac:dyDescent="0.25">
      <c r="A64" s="27"/>
      <c r="B64" s="27"/>
      <c r="C64" s="67" t="s">
        <v>355</v>
      </c>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row>
    <row r="65" spans="1:30" ht="4.5" customHeight="1" x14ac:dyDescent="0.25">
      <c r="A65" s="27"/>
      <c r="B65" s="27"/>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6.5" customHeight="1" x14ac:dyDescent="0.25">
      <c r="A66" s="55"/>
      <c r="B66" s="55"/>
      <c r="C66" s="67" t="s">
        <v>456</v>
      </c>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row>
    <row r="67" spans="1:30" ht="16.5" customHeight="1" x14ac:dyDescent="0.25">
      <c r="A67" s="55"/>
      <c r="B67" s="55"/>
      <c r="C67" s="67" t="s">
        <v>457</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ht="4.5" customHeight="1" x14ac:dyDescent="0.25">
      <c r="A68" s="27"/>
      <c r="B68" s="27"/>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29.4" customHeight="1" x14ac:dyDescent="0.25">
      <c r="A69" s="27" t="s">
        <v>139</v>
      </c>
      <c r="B69" s="27"/>
      <c r="C69" s="67" t="s">
        <v>307</v>
      </c>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row>
    <row r="70" spans="1:30" ht="29.4" customHeight="1" x14ac:dyDescent="0.25">
      <c r="A70" s="27" t="s">
        <v>141</v>
      </c>
      <c r="B70" s="27"/>
      <c r="C70" s="67" t="s">
        <v>459</v>
      </c>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1:30" ht="16.5" customHeight="1" x14ac:dyDescent="0.25">
      <c r="A71" s="27" t="s">
        <v>144</v>
      </c>
      <c r="B71" s="27"/>
      <c r="C71" s="67" t="s">
        <v>308</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1:30" ht="29.4" customHeight="1" x14ac:dyDescent="0.25">
      <c r="A72" s="27" t="s">
        <v>146</v>
      </c>
      <c r="B72" s="27"/>
      <c r="C72" s="67" t="s">
        <v>463</v>
      </c>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1:30" ht="29.4" customHeight="1" x14ac:dyDescent="0.25">
      <c r="A73" s="27" t="s">
        <v>150</v>
      </c>
      <c r="B73" s="27"/>
      <c r="C73" s="67" t="s">
        <v>309</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ht="16.5" customHeight="1" x14ac:dyDescent="0.25">
      <c r="A74" s="27" t="s">
        <v>467</v>
      </c>
      <c r="B74" s="27"/>
      <c r="C74" s="67" t="s">
        <v>468</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ht="16.5" customHeight="1" x14ac:dyDescent="0.25">
      <c r="A75" s="27" t="s">
        <v>469</v>
      </c>
      <c r="B75" s="27"/>
      <c r="C75" s="67" t="s">
        <v>470</v>
      </c>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row>
    <row r="76" spans="1:30" ht="4.5" customHeight="1" x14ac:dyDescent="0.25"/>
    <row r="77" spans="1:30" ht="16.5" customHeight="1" x14ac:dyDescent="0.25">
      <c r="A77" s="28" t="s">
        <v>167</v>
      </c>
      <c r="B77" s="27"/>
      <c r="C77" s="27"/>
      <c r="D77" s="27"/>
      <c r="E77" s="67" t="s">
        <v>471</v>
      </c>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sheetData>
  <mergeCells count="21">
    <mergeCell ref="W2:X2"/>
    <mergeCell ref="Y2:Z2"/>
    <mergeCell ref="AA2:AB2"/>
    <mergeCell ref="AC2:AD2"/>
    <mergeCell ref="K1:AD1"/>
    <mergeCell ref="M2:N2"/>
    <mergeCell ref="O2:P2"/>
    <mergeCell ref="Q2:R2"/>
    <mergeCell ref="S2:T2"/>
    <mergeCell ref="U2:V2"/>
    <mergeCell ref="C64:AD64"/>
    <mergeCell ref="C66:AD66"/>
    <mergeCell ref="C67:AD67"/>
    <mergeCell ref="C69:AD69"/>
    <mergeCell ref="C70:AD70"/>
    <mergeCell ref="E77:AD77"/>
    <mergeCell ref="C71:AD71"/>
    <mergeCell ref="C72:AD72"/>
    <mergeCell ref="C73:AD73"/>
    <mergeCell ref="C74:AD74"/>
    <mergeCell ref="C75:AD75"/>
  </mergeCells>
  <pageMargins left="0.7" right="0.7" top="0.75" bottom="0.75" header="0.3" footer="0.3"/>
  <pageSetup paperSize="9" fitToHeight="0" orientation="landscape" horizontalDpi="300" verticalDpi="300"/>
  <headerFooter scaleWithDoc="0" alignWithMargins="0">
    <oddHeader>&amp;C&amp;"Arial"&amp;8TABLE 15A.55</oddHeader>
    <oddFooter>&amp;L&amp;"Arial"&amp;8REPORT ON
GOVERNMENT
SERVICES 2022&amp;R&amp;"Arial"&amp;8SERVICES FOR PEOPLE
WITH DISABILITY
PAGE &amp;B&amp;P&amp;B</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AD62"/>
  <sheetViews>
    <sheetView showGridLines="0" workbookViewId="0"/>
  </sheetViews>
  <sheetFormatPr defaultRowHeight="13.2" x14ac:dyDescent="0.25"/>
  <cols>
    <col min="1" max="11" width="1.6640625" customWidth="1"/>
    <col min="12" max="12" width="5.44140625" customWidth="1"/>
    <col min="13" max="13" width="6.5546875" customWidth="1"/>
    <col min="14" max="14" width="6.109375" customWidth="1"/>
    <col min="15" max="15" width="6.5546875" customWidth="1"/>
    <col min="16" max="16" width="6.109375" customWidth="1"/>
    <col min="17" max="17" width="6.5546875" customWidth="1"/>
    <col min="18" max="18" width="6.109375" customWidth="1"/>
    <col min="19" max="19" width="6.5546875" customWidth="1"/>
    <col min="20" max="20" width="6.109375" customWidth="1"/>
    <col min="21" max="21" width="6.5546875" customWidth="1"/>
    <col min="22" max="22" width="6.109375" customWidth="1"/>
    <col min="23" max="23" width="6.5546875" customWidth="1"/>
    <col min="24" max="24" width="6.109375" customWidth="1"/>
    <col min="25" max="25" width="6.5546875" customWidth="1"/>
    <col min="26" max="26" width="6.109375" customWidth="1"/>
    <col min="27" max="27" width="6.5546875" customWidth="1"/>
    <col min="28" max="28" width="6.109375" customWidth="1"/>
    <col min="29" max="29" width="6.5546875" customWidth="1"/>
    <col min="30" max="30" width="6.109375" customWidth="1"/>
  </cols>
  <sheetData>
    <row r="1" spans="1:30" ht="33.9" customHeight="1" x14ac:dyDescent="0.25">
      <c r="A1" s="8" t="s">
        <v>808</v>
      </c>
      <c r="B1" s="8"/>
      <c r="C1" s="8"/>
      <c r="D1" s="8"/>
      <c r="E1" s="8"/>
      <c r="F1" s="8"/>
      <c r="G1" s="8"/>
      <c r="H1" s="8"/>
      <c r="I1" s="8"/>
      <c r="J1" s="8"/>
      <c r="K1" s="72" t="s">
        <v>809</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360</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799</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789</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451</v>
      </c>
      <c r="E6" s="7"/>
      <c r="F6" s="7"/>
      <c r="G6" s="7"/>
      <c r="H6" s="7"/>
      <c r="I6" s="7"/>
      <c r="J6" s="7"/>
      <c r="K6" s="7"/>
      <c r="L6" s="9" t="s">
        <v>300</v>
      </c>
      <c r="M6" s="46">
        <v>1.1000000000000001</v>
      </c>
      <c r="N6" s="50" t="s">
        <v>337</v>
      </c>
      <c r="O6" s="46">
        <v>1.1000000000000001</v>
      </c>
      <c r="P6" s="50" t="s">
        <v>337</v>
      </c>
      <c r="Q6" s="31" t="s">
        <v>110</v>
      </c>
      <c r="R6" s="7"/>
      <c r="S6" s="31" t="s">
        <v>110</v>
      </c>
      <c r="T6" s="7"/>
      <c r="U6" s="31" t="s">
        <v>110</v>
      </c>
      <c r="V6" s="7"/>
      <c r="W6" s="31" t="s">
        <v>110</v>
      </c>
      <c r="X6" s="7"/>
      <c r="Y6" s="31" t="s">
        <v>110</v>
      </c>
      <c r="Z6" s="7"/>
      <c r="AA6" s="31" t="s">
        <v>110</v>
      </c>
      <c r="AB6" s="7"/>
      <c r="AC6" s="47">
        <v>4.0999999999999996</v>
      </c>
      <c r="AD6" s="53">
        <v>2.9</v>
      </c>
    </row>
    <row r="7" spans="1:30" ht="16.5" customHeight="1" x14ac:dyDescent="0.25">
      <c r="A7" s="7"/>
      <c r="B7" s="7"/>
      <c r="C7" s="7"/>
      <c r="D7" s="7" t="s">
        <v>452</v>
      </c>
      <c r="E7" s="7"/>
      <c r="F7" s="7"/>
      <c r="G7" s="7"/>
      <c r="H7" s="7"/>
      <c r="I7" s="7"/>
      <c r="J7" s="7"/>
      <c r="K7" s="7"/>
      <c r="L7" s="9" t="s">
        <v>300</v>
      </c>
      <c r="M7" s="46">
        <v>3.9</v>
      </c>
      <c r="N7" s="50" t="s">
        <v>337</v>
      </c>
      <c r="O7" s="47">
        <v>5.0999999999999996</v>
      </c>
      <c r="P7" s="53">
        <v>3.4</v>
      </c>
      <c r="Q7" s="47">
        <v>4.5</v>
      </c>
      <c r="R7" s="53">
        <v>3.3</v>
      </c>
      <c r="S7" s="31" t="s">
        <v>110</v>
      </c>
      <c r="T7" s="7"/>
      <c r="U7" s="31" t="s">
        <v>110</v>
      </c>
      <c r="V7" s="7"/>
      <c r="W7" s="46">
        <v>0.9</v>
      </c>
      <c r="X7" s="50" t="s">
        <v>337</v>
      </c>
      <c r="Y7" s="31" t="s">
        <v>110</v>
      </c>
      <c r="Z7" s="7"/>
      <c r="AA7" s="31" t="s">
        <v>110</v>
      </c>
      <c r="AB7" s="7"/>
      <c r="AC7" s="32">
        <v>14.6</v>
      </c>
      <c r="AD7" s="53">
        <v>6.3</v>
      </c>
    </row>
    <row r="8" spans="1:30" ht="16.5" customHeight="1" x14ac:dyDescent="0.25">
      <c r="A8" s="7"/>
      <c r="B8" s="7"/>
      <c r="C8" s="7"/>
      <c r="D8" s="7" t="s">
        <v>453</v>
      </c>
      <c r="E8" s="7"/>
      <c r="F8" s="7"/>
      <c r="G8" s="7"/>
      <c r="H8" s="7"/>
      <c r="I8" s="7"/>
      <c r="J8" s="7"/>
      <c r="K8" s="7"/>
      <c r="L8" s="9" t="s">
        <v>300</v>
      </c>
      <c r="M8" s="47">
        <v>5.2</v>
      </c>
      <c r="N8" s="53">
        <v>4</v>
      </c>
      <c r="O8" s="47">
        <v>3.6</v>
      </c>
      <c r="P8" s="53">
        <v>3.4</v>
      </c>
      <c r="Q8" s="46">
        <v>2.9</v>
      </c>
      <c r="R8" s="50" t="s">
        <v>337</v>
      </c>
      <c r="S8" s="46">
        <v>1.4</v>
      </c>
      <c r="T8" s="50" t="s">
        <v>337</v>
      </c>
      <c r="U8" s="31" t="s">
        <v>110</v>
      </c>
      <c r="V8" s="7"/>
      <c r="W8" s="47">
        <v>1.4</v>
      </c>
      <c r="X8" s="53">
        <v>1.3</v>
      </c>
      <c r="Y8" s="31" t="s">
        <v>110</v>
      </c>
      <c r="Z8" s="7"/>
      <c r="AA8" s="31" t="s">
        <v>110</v>
      </c>
      <c r="AB8" s="7"/>
      <c r="AC8" s="32">
        <v>16.5</v>
      </c>
      <c r="AD8" s="53">
        <v>6.6</v>
      </c>
    </row>
    <row r="9" spans="1:30" ht="16.5" customHeight="1" x14ac:dyDescent="0.25">
      <c r="A9" s="7"/>
      <c r="B9" s="7"/>
      <c r="C9" s="7" t="s">
        <v>770</v>
      </c>
      <c r="D9" s="7"/>
      <c r="E9" s="7"/>
      <c r="F9" s="7"/>
      <c r="G9" s="7"/>
      <c r="H9" s="7"/>
      <c r="I9" s="7"/>
      <c r="J9" s="7"/>
      <c r="K9" s="7"/>
      <c r="L9" s="9"/>
      <c r="M9" s="10"/>
      <c r="N9" s="7"/>
      <c r="O9" s="10"/>
      <c r="P9" s="7"/>
      <c r="Q9" s="10"/>
      <c r="R9" s="7"/>
      <c r="S9" s="10"/>
      <c r="T9" s="7"/>
      <c r="U9" s="10"/>
      <c r="V9" s="7"/>
      <c r="W9" s="10"/>
      <c r="X9" s="7"/>
      <c r="Y9" s="10"/>
      <c r="Z9" s="7"/>
      <c r="AA9" s="10"/>
      <c r="AB9" s="7"/>
      <c r="AC9" s="10"/>
      <c r="AD9" s="7"/>
    </row>
    <row r="10" spans="1:30" ht="16.5" customHeight="1" x14ac:dyDescent="0.25">
      <c r="A10" s="7"/>
      <c r="B10" s="7"/>
      <c r="C10" s="7"/>
      <c r="D10" s="7" t="s">
        <v>451</v>
      </c>
      <c r="E10" s="7"/>
      <c r="F10" s="7"/>
      <c r="G10" s="7"/>
      <c r="H10" s="7"/>
      <c r="I10" s="7"/>
      <c r="J10" s="7"/>
      <c r="K10" s="7"/>
      <c r="L10" s="9" t="s">
        <v>300</v>
      </c>
      <c r="M10" s="32">
        <v>17.5</v>
      </c>
      <c r="N10" s="53">
        <v>7.1</v>
      </c>
      <c r="O10" s="32">
        <v>18.3</v>
      </c>
      <c r="P10" s="53">
        <v>6.2</v>
      </c>
      <c r="Q10" s="32">
        <v>12.9</v>
      </c>
      <c r="R10" s="53">
        <v>4.8</v>
      </c>
      <c r="S10" s="31">
        <v>5.2</v>
      </c>
      <c r="T10" s="53">
        <v>2.5</v>
      </c>
      <c r="U10" s="46">
        <v>3.4</v>
      </c>
      <c r="V10" s="50" t="s">
        <v>337</v>
      </c>
      <c r="W10" s="47">
        <v>2.7</v>
      </c>
      <c r="X10" s="53">
        <v>2.4</v>
      </c>
      <c r="Y10" s="47">
        <v>2.2000000000000002</v>
      </c>
      <c r="Z10" s="53">
        <v>1.5</v>
      </c>
      <c r="AA10" s="31" t="s">
        <v>110</v>
      </c>
      <c r="AB10" s="7"/>
      <c r="AC10" s="32">
        <v>61.2</v>
      </c>
      <c r="AD10" s="51">
        <v>13</v>
      </c>
    </row>
    <row r="11" spans="1:30" ht="16.5" customHeight="1" x14ac:dyDescent="0.25">
      <c r="A11" s="7"/>
      <c r="B11" s="7"/>
      <c r="C11" s="7"/>
      <c r="D11" s="7" t="s">
        <v>452</v>
      </c>
      <c r="E11" s="7"/>
      <c r="F11" s="7"/>
      <c r="G11" s="7"/>
      <c r="H11" s="7"/>
      <c r="I11" s="7"/>
      <c r="J11" s="7"/>
      <c r="K11" s="7"/>
      <c r="L11" s="9" t="s">
        <v>300</v>
      </c>
      <c r="M11" s="32">
        <v>57.3</v>
      </c>
      <c r="N11" s="51">
        <v>11.7</v>
      </c>
      <c r="O11" s="32">
        <v>47.5</v>
      </c>
      <c r="P11" s="53">
        <v>9.6999999999999993</v>
      </c>
      <c r="Q11" s="32">
        <v>39.6</v>
      </c>
      <c r="R11" s="51">
        <v>10.3</v>
      </c>
      <c r="S11" s="32">
        <v>15.2</v>
      </c>
      <c r="T11" s="53">
        <v>3.8</v>
      </c>
      <c r="U11" s="46">
        <v>5.7</v>
      </c>
      <c r="V11" s="50" t="s">
        <v>337</v>
      </c>
      <c r="W11" s="47">
        <v>4.2</v>
      </c>
      <c r="X11" s="53">
        <v>2.5</v>
      </c>
      <c r="Y11" s="47">
        <v>2.9</v>
      </c>
      <c r="Z11" s="53">
        <v>2</v>
      </c>
      <c r="AA11" s="47">
        <v>4</v>
      </c>
      <c r="AB11" s="53">
        <v>3.3</v>
      </c>
      <c r="AC11" s="29">
        <v>173.8</v>
      </c>
      <c r="AD11" s="51">
        <v>19.8</v>
      </c>
    </row>
    <row r="12" spans="1:30" ht="16.5" customHeight="1" x14ac:dyDescent="0.25">
      <c r="A12" s="7"/>
      <c r="B12" s="7"/>
      <c r="C12" s="7"/>
      <c r="D12" s="7" t="s">
        <v>453</v>
      </c>
      <c r="E12" s="7"/>
      <c r="F12" s="7"/>
      <c r="G12" s="7"/>
      <c r="H12" s="7"/>
      <c r="I12" s="7"/>
      <c r="J12" s="7"/>
      <c r="K12" s="7"/>
      <c r="L12" s="9" t="s">
        <v>300</v>
      </c>
      <c r="M12" s="32">
        <v>74.8</v>
      </c>
      <c r="N12" s="51">
        <v>13</v>
      </c>
      <c r="O12" s="32">
        <v>64</v>
      </c>
      <c r="P12" s="51">
        <v>11.8</v>
      </c>
      <c r="Q12" s="32">
        <v>50.7</v>
      </c>
      <c r="R12" s="51">
        <v>11.5</v>
      </c>
      <c r="S12" s="32">
        <v>21.2</v>
      </c>
      <c r="T12" s="53">
        <v>4.7</v>
      </c>
      <c r="U12" s="44">
        <v>12.4</v>
      </c>
      <c r="V12" s="53">
        <v>6.8</v>
      </c>
      <c r="W12" s="31">
        <v>6.4</v>
      </c>
      <c r="X12" s="53">
        <v>2.9</v>
      </c>
      <c r="Y12" s="47">
        <v>4.5</v>
      </c>
      <c r="Z12" s="53">
        <v>2.2999999999999998</v>
      </c>
      <c r="AA12" s="47">
        <v>4</v>
      </c>
      <c r="AB12" s="53">
        <v>3.3</v>
      </c>
      <c r="AC12" s="29">
        <v>233.1</v>
      </c>
      <c r="AD12" s="51">
        <v>23.3</v>
      </c>
    </row>
    <row r="13" spans="1:30" ht="16.5" customHeight="1" x14ac:dyDescent="0.25">
      <c r="A13" s="7"/>
      <c r="B13" s="7" t="s">
        <v>801</v>
      </c>
      <c r="C13" s="7"/>
      <c r="D13" s="7"/>
      <c r="E13" s="7"/>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5">
      <c r="A14" s="7"/>
      <c r="B14" s="7"/>
      <c r="C14" s="7" t="s">
        <v>789</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451</v>
      </c>
      <c r="E15" s="7"/>
      <c r="F15" s="7"/>
      <c r="G15" s="7"/>
      <c r="H15" s="7"/>
      <c r="I15" s="7"/>
      <c r="J15" s="7"/>
      <c r="K15" s="7"/>
      <c r="L15" s="9" t="s">
        <v>216</v>
      </c>
      <c r="M15" s="46">
        <v>6.3</v>
      </c>
      <c r="N15" s="50" t="s">
        <v>337</v>
      </c>
      <c r="O15" s="46">
        <v>6</v>
      </c>
      <c r="P15" s="50" t="s">
        <v>337</v>
      </c>
      <c r="Q15" s="31" t="s">
        <v>110</v>
      </c>
      <c r="R15" s="7"/>
      <c r="S15" s="31" t="s">
        <v>110</v>
      </c>
      <c r="T15" s="7"/>
      <c r="U15" s="31" t="s">
        <v>110</v>
      </c>
      <c r="V15" s="7"/>
      <c r="W15" s="31" t="s">
        <v>110</v>
      </c>
      <c r="X15" s="7"/>
      <c r="Y15" s="31" t="s">
        <v>110</v>
      </c>
      <c r="Z15" s="7"/>
      <c r="AA15" s="31" t="s">
        <v>110</v>
      </c>
      <c r="AB15" s="7"/>
      <c r="AC15" s="47">
        <v>6.7</v>
      </c>
      <c r="AD15" s="53">
        <v>4.5</v>
      </c>
    </row>
    <row r="16" spans="1:30" ht="16.5" customHeight="1" x14ac:dyDescent="0.25">
      <c r="A16" s="7"/>
      <c r="B16" s="7"/>
      <c r="C16" s="7"/>
      <c r="D16" s="7" t="s">
        <v>452</v>
      </c>
      <c r="E16" s="7"/>
      <c r="F16" s="7"/>
      <c r="G16" s="7"/>
      <c r="H16" s="7"/>
      <c r="I16" s="7"/>
      <c r="J16" s="7"/>
      <c r="K16" s="7"/>
      <c r="L16" s="9" t="s">
        <v>216</v>
      </c>
      <c r="M16" s="46">
        <v>6.8</v>
      </c>
      <c r="N16" s="50" t="s">
        <v>337</v>
      </c>
      <c r="O16" s="44">
        <v>10.7</v>
      </c>
      <c r="P16" s="53">
        <v>6.8</v>
      </c>
      <c r="Q16" s="44">
        <v>11.4</v>
      </c>
      <c r="R16" s="53">
        <v>7.8</v>
      </c>
      <c r="S16" s="31" t="s">
        <v>110</v>
      </c>
      <c r="T16" s="7"/>
      <c r="U16" s="31" t="s">
        <v>110</v>
      </c>
      <c r="V16" s="7"/>
      <c r="W16" s="48">
        <v>21.4</v>
      </c>
      <c r="X16" s="50" t="s">
        <v>337</v>
      </c>
      <c r="Y16" s="31" t="s">
        <v>110</v>
      </c>
      <c r="Z16" s="7"/>
      <c r="AA16" s="31" t="s">
        <v>110</v>
      </c>
      <c r="AB16" s="7"/>
      <c r="AC16" s="31">
        <v>8.4</v>
      </c>
      <c r="AD16" s="53">
        <v>3.5</v>
      </c>
    </row>
    <row r="17" spans="1:30" ht="16.5" customHeight="1" x14ac:dyDescent="0.25">
      <c r="A17" s="7"/>
      <c r="B17" s="7"/>
      <c r="C17" s="7"/>
      <c r="D17" s="7" t="s">
        <v>453</v>
      </c>
      <c r="E17" s="7"/>
      <c r="F17" s="7"/>
      <c r="G17" s="7"/>
      <c r="H17" s="7"/>
      <c r="I17" s="7"/>
      <c r="J17" s="7"/>
      <c r="K17" s="7"/>
      <c r="L17" s="9" t="s">
        <v>216</v>
      </c>
      <c r="M17" s="47">
        <v>7</v>
      </c>
      <c r="N17" s="53">
        <v>5.3</v>
      </c>
      <c r="O17" s="47">
        <v>5.6</v>
      </c>
      <c r="P17" s="53">
        <v>5.2</v>
      </c>
      <c r="Q17" s="46">
        <v>5.7</v>
      </c>
      <c r="R17" s="50" t="s">
        <v>337</v>
      </c>
      <c r="S17" s="46">
        <v>6.6</v>
      </c>
      <c r="T17" s="50" t="s">
        <v>337</v>
      </c>
      <c r="U17" s="31" t="s">
        <v>110</v>
      </c>
      <c r="V17" s="7"/>
      <c r="W17" s="44">
        <v>21.9</v>
      </c>
      <c r="X17" s="51">
        <v>16.600000000000001</v>
      </c>
      <c r="Y17" s="31" t="s">
        <v>110</v>
      </c>
      <c r="Z17" s="7"/>
      <c r="AA17" s="31" t="s">
        <v>110</v>
      </c>
      <c r="AB17" s="7"/>
      <c r="AC17" s="31">
        <v>7.1</v>
      </c>
      <c r="AD17" s="53">
        <v>2.7</v>
      </c>
    </row>
    <row r="18" spans="1:30" ht="16.5" customHeight="1" x14ac:dyDescent="0.25">
      <c r="A18" s="7" t="s">
        <v>305</v>
      </c>
      <c r="B18" s="7"/>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t="s">
        <v>799</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789</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451</v>
      </c>
      <c r="E21" s="7"/>
      <c r="F21" s="7"/>
      <c r="G21" s="7"/>
      <c r="H21" s="7"/>
      <c r="I21" s="7"/>
      <c r="J21" s="7"/>
      <c r="K21" s="7"/>
      <c r="L21" s="9" t="s">
        <v>300</v>
      </c>
      <c r="M21" s="31" t="s">
        <v>110</v>
      </c>
      <c r="N21" s="7"/>
      <c r="O21" s="47">
        <v>3.4</v>
      </c>
      <c r="P21" s="53">
        <v>3</v>
      </c>
      <c r="Q21" s="30" t="s">
        <v>337</v>
      </c>
      <c r="R21" s="53" t="s">
        <v>110</v>
      </c>
      <c r="S21" s="30" t="s">
        <v>337</v>
      </c>
      <c r="T21" s="53" t="s">
        <v>110</v>
      </c>
      <c r="U21" s="30" t="s">
        <v>337</v>
      </c>
      <c r="V21" s="53" t="s">
        <v>110</v>
      </c>
      <c r="W21" s="30" t="s">
        <v>337</v>
      </c>
      <c r="X21" s="53" t="s">
        <v>110</v>
      </c>
      <c r="Y21" s="31" t="s">
        <v>110</v>
      </c>
      <c r="Z21" s="7"/>
      <c r="AA21" s="31" t="s">
        <v>110</v>
      </c>
      <c r="AB21" s="7"/>
      <c r="AC21" s="31">
        <v>6.8</v>
      </c>
      <c r="AD21" s="53">
        <v>3.3</v>
      </c>
    </row>
    <row r="22" spans="1:30" ht="16.5" customHeight="1" x14ac:dyDescent="0.25">
      <c r="A22" s="7"/>
      <c r="B22" s="7"/>
      <c r="C22" s="7"/>
      <c r="D22" s="7" t="s">
        <v>452</v>
      </c>
      <c r="E22" s="7"/>
      <c r="F22" s="7"/>
      <c r="G22" s="7"/>
      <c r="H22" s="7"/>
      <c r="I22" s="7"/>
      <c r="J22" s="7"/>
      <c r="K22" s="7"/>
      <c r="L22" s="9" t="s">
        <v>300</v>
      </c>
      <c r="M22" s="47">
        <v>4.8</v>
      </c>
      <c r="N22" s="53">
        <v>4.0999999999999996</v>
      </c>
      <c r="O22" s="47">
        <v>4.2</v>
      </c>
      <c r="P22" s="53">
        <v>3.7</v>
      </c>
      <c r="Q22" s="47">
        <v>3.1</v>
      </c>
      <c r="R22" s="53">
        <v>2.9</v>
      </c>
      <c r="S22" s="30" t="s">
        <v>337</v>
      </c>
      <c r="T22" s="53" t="s">
        <v>110</v>
      </c>
      <c r="U22" s="30" t="s">
        <v>337</v>
      </c>
      <c r="V22" s="53" t="s">
        <v>110</v>
      </c>
      <c r="W22" s="30" t="s">
        <v>337</v>
      </c>
      <c r="X22" s="53" t="s">
        <v>110</v>
      </c>
      <c r="Y22" s="31" t="s">
        <v>110</v>
      </c>
      <c r="Z22" s="7"/>
      <c r="AA22" s="30" t="s">
        <v>337</v>
      </c>
      <c r="AB22" s="53" t="s">
        <v>110</v>
      </c>
      <c r="AC22" s="32">
        <v>17</v>
      </c>
      <c r="AD22" s="53">
        <v>6.8</v>
      </c>
    </row>
    <row r="23" spans="1:30" ht="16.5" customHeight="1" x14ac:dyDescent="0.25">
      <c r="A23" s="7"/>
      <c r="B23" s="7"/>
      <c r="C23" s="7"/>
      <c r="D23" s="7" t="s">
        <v>453</v>
      </c>
      <c r="E23" s="7"/>
      <c r="F23" s="7"/>
      <c r="G23" s="7"/>
      <c r="H23" s="7"/>
      <c r="I23" s="7"/>
      <c r="J23" s="7"/>
      <c r="K23" s="7"/>
      <c r="L23" s="9" t="s">
        <v>300</v>
      </c>
      <c r="M23" s="30" t="s">
        <v>337</v>
      </c>
      <c r="N23" s="53" t="s">
        <v>110</v>
      </c>
      <c r="O23" s="47">
        <v>7.1</v>
      </c>
      <c r="P23" s="53">
        <v>4.5999999999999996</v>
      </c>
      <c r="Q23" s="47">
        <v>5.3</v>
      </c>
      <c r="R23" s="53">
        <v>3.1</v>
      </c>
      <c r="S23" s="47">
        <v>2.8</v>
      </c>
      <c r="T23" s="53">
        <v>2.1</v>
      </c>
      <c r="U23" s="47">
        <v>2.9</v>
      </c>
      <c r="V23" s="53">
        <v>2.7</v>
      </c>
      <c r="W23" s="47">
        <v>1.4</v>
      </c>
      <c r="X23" s="53">
        <v>0.9</v>
      </c>
      <c r="Y23" s="31" t="s">
        <v>110</v>
      </c>
      <c r="Z23" s="7"/>
      <c r="AA23" s="30" t="s">
        <v>337</v>
      </c>
      <c r="AB23" s="53" t="s">
        <v>110</v>
      </c>
      <c r="AC23" s="32">
        <v>24</v>
      </c>
      <c r="AD23" s="53">
        <v>7.6</v>
      </c>
    </row>
    <row r="24" spans="1:30" ht="16.5" customHeight="1" x14ac:dyDescent="0.25">
      <c r="A24" s="7"/>
      <c r="B24" s="7"/>
      <c r="C24" s="7" t="s">
        <v>770</v>
      </c>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c r="C25" s="7"/>
      <c r="D25" s="7" t="s">
        <v>451</v>
      </c>
      <c r="E25" s="7"/>
      <c r="F25" s="7"/>
      <c r="G25" s="7"/>
      <c r="H25" s="7"/>
      <c r="I25" s="7"/>
      <c r="J25" s="7"/>
      <c r="K25" s="7"/>
      <c r="L25" s="9" t="s">
        <v>300</v>
      </c>
      <c r="M25" s="32">
        <v>16.3</v>
      </c>
      <c r="N25" s="53">
        <v>6.5</v>
      </c>
      <c r="O25" s="32">
        <v>23</v>
      </c>
      <c r="P25" s="53">
        <v>7</v>
      </c>
      <c r="Q25" s="32">
        <v>13.7</v>
      </c>
      <c r="R25" s="53">
        <v>5.5</v>
      </c>
      <c r="S25" s="31">
        <v>8.4</v>
      </c>
      <c r="T25" s="53">
        <v>3.8</v>
      </c>
      <c r="U25" s="31">
        <v>6.6</v>
      </c>
      <c r="V25" s="53">
        <v>2.7</v>
      </c>
      <c r="W25" s="31">
        <v>3</v>
      </c>
      <c r="X25" s="53">
        <v>1.4</v>
      </c>
      <c r="Y25" s="47">
        <v>1.2</v>
      </c>
      <c r="Z25" s="53">
        <v>0.7</v>
      </c>
      <c r="AA25" s="46">
        <v>0.2</v>
      </c>
      <c r="AB25" s="50" t="s">
        <v>337</v>
      </c>
      <c r="AC25" s="32">
        <v>75.3</v>
      </c>
      <c r="AD25" s="51">
        <v>12.1</v>
      </c>
    </row>
    <row r="26" spans="1:30" ht="16.5" customHeight="1" x14ac:dyDescent="0.25">
      <c r="A26" s="7"/>
      <c r="B26" s="7"/>
      <c r="C26" s="7"/>
      <c r="D26" s="7" t="s">
        <v>452</v>
      </c>
      <c r="E26" s="7"/>
      <c r="F26" s="7"/>
      <c r="G26" s="7"/>
      <c r="H26" s="7"/>
      <c r="I26" s="7"/>
      <c r="J26" s="7"/>
      <c r="K26" s="7"/>
      <c r="L26" s="9" t="s">
        <v>300</v>
      </c>
      <c r="M26" s="32">
        <v>48.4</v>
      </c>
      <c r="N26" s="51">
        <v>11.6</v>
      </c>
      <c r="O26" s="32">
        <v>36.5</v>
      </c>
      <c r="P26" s="53">
        <v>9.6999999999999993</v>
      </c>
      <c r="Q26" s="32">
        <v>31.6</v>
      </c>
      <c r="R26" s="53">
        <v>6.7</v>
      </c>
      <c r="S26" s="32">
        <v>15.6</v>
      </c>
      <c r="T26" s="53">
        <v>4.3</v>
      </c>
      <c r="U26" s="32">
        <v>10.6</v>
      </c>
      <c r="V26" s="53">
        <v>3.6</v>
      </c>
      <c r="W26" s="31">
        <v>7</v>
      </c>
      <c r="X26" s="53">
        <v>2.1</v>
      </c>
      <c r="Y26" s="31">
        <v>2.5</v>
      </c>
      <c r="Z26" s="53">
        <v>1</v>
      </c>
      <c r="AA26" s="31">
        <v>1.3</v>
      </c>
      <c r="AB26" s="53">
        <v>0.6</v>
      </c>
      <c r="AC26" s="29">
        <v>155.1</v>
      </c>
      <c r="AD26" s="51">
        <v>19.2</v>
      </c>
    </row>
    <row r="27" spans="1:30" ht="16.5" customHeight="1" x14ac:dyDescent="0.25">
      <c r="A27" s="7"/>
      <c r="B27" s="7"/>
      <c r="C27" s="7"/>
      <c r="D27" s="7" t="s">
        <v>453</v>
      </c>
      <c r="E27" s="7"/>
      <c r="F27" s="7"/>
      <c r="G27" s="7"/>
      <c r="H27" s="7"/>
      <c r="I27" s="7"/>
      <c r="J27" s="7"/>
      <c r="K27" s="7"/>
      <c r="L27" s="9" t="s">
        <v>300</v>
      </c>
      <c r="M27" s="32">
        <v>66.400000000000006</v>
      </c>
      <c r="N27" s="51">
        <v>12.5</v>
      </c>
      <c r="O27" s="32">
        <v>59.1</v>
      </c>
      <c r="P27" s="51">
        <v>13.4</v>
      </c>
      <c r="Q27" s="32">
        <v>43.6</v>
      </c>
      <c r="R27" s="53">
        <v>8.1999999999999993</v>
      </c>
      <c r="S27" s="32">
        <v>23.7</v>
      </c>
      <c r="T27" s="53">
        <v>5.5</v>
      </c>
      <c r="U27" s="32">
        <v>18</v>
      </c>
      <c r="V27" s="53">
        <v>4.4000000000000004</v>
      </c>
      <c r="W27" s="32">
        <v>10</v>
      </c>
      <c r="X27" s="53">
        <v>2.5</v>
      </c>
      <c r="Y27" s="31">
        <v>3.9</v>
      </c>
      <c r="Z27" s="53">
        <v>1.3</v>
      </c>
      <c r="AA27" s="47">
        <v>1.2</v>
      </c>
      <c r="AB27" s="53">
        <v>0.6</v>
      </c>
      <c r="AC27" s="29">
        <v>228.7</v>
      </c>
      <c r="AD27" s="51">
        <v>21.9</v>
      </c>
    </row>
    <row r="28" spans="1:30" ht="16.5" customHeight="1" x14ac:dyDescent="0.25">
      <c r="A28" s="7"/>
      <c r="B28" s="7" t="s">
        <v>801</v>
      </c>
      <c r="C28" s="7"/>
      <c r="D28" s="7"/>
      <c r="E28" s="7"/>
      <c r="F28" s="7"/>
      <c r="G28" s="7"/>
      <c r="H28" s="7"/>
      <c r="I28" s="7"/>
      <c r="J28" s="7"/>
      <c r="K28" s="7"/>
      <c r="L28" s="9"/>
      <c r="M28" s="10"/>
      <c r="N28" s="7"/>
      <c r="O28" s="10"/>
      <c r="P28" s="7"/>
      <c r="Q28" s="10"/>
      <c r="R28" s="7"/>
      <c r="S28" s="10"/>
      <c r="T28" s="7"/>
      <c r="U28" s="10"/>
      <c r="V28" s="7"/>
      <c r="W28" s="10"/>
      <c r="X28" s="7"/>
      <c r="Y28" s="10"/>
      <c r="Z28" s="7"/>
      <c r="AA28" s="10"/>
      <c r="AB28" s="7"/>
      <c r="AC28" s="10"/>
      <c r="AD28" s="7"/>
    </row>
    <row r="29" spans="1:30" ht="16.5" customHeight="1" x14ac:dyDescent="0.25">
      <c r="A29" s="7"/>
      <c r="B29" s="7"/>
      <c r="C29" s="7" t="s">
        <v>789</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451</v>
      </c>
      <c r="E30" s="7"/>
      <c r="F30" s="7"/>
      <c r="G30" s="7"/>
      <c r="H30" s="7"/>
      <c r="I30" s="7"/>
      <c r="J30" s="7"/>
      <c r="K30" s="7"/>
      <c r="L30" s="9" t="s">
        <v>216</v>
      </c>
      <c r="M30" s="31" t="s">
        <v>110</v>
      </c>
      <c r="N30" s="7"/>
      <c r="O30" s="44">
        <v>14.6</v>
      </c>
      <c r="P30" s="51">
        <v>12.3</v>
      </c>
      <c r="Q30" s="30" t="s">
        <v>337</v>
      </c>
      <c r="R30" s="53" t="s">
        <v>110</v>
      </c>
      <c r="S30" s="30" t="s">
        <v>337</v>
      </c>
      <c r="T30" s="53" t="s">
        <v>110</v>
      </c>
      <c r="U30" s="44">
        <v>25.6</v>
      </c>
      <c r="V30" s="51">
        <v>22.9</v>
      </c>
      <c r="W30" s="30" t="s">
        <v>337</v>
      </c>
      <c r="X30" s="53" t="s">
        <v>110</v>
      </c>
      <c r="Y30" s="31" t="s">
        <v>110</v>
      </c>
      <c r="Z30" s="7"/>
      <c r="AA30" s="31" t="s">
        <v>110</v>
      </c>
      <c r="AB30" s="7"/>
      <c r="AC30" s="31">
        <v>9</v>
      </c>
      <c r="AD30" s="53">
        <v>4.0999999999999996</v>
      </c>
    </row>
    <row r="31" spans="1:30" ht="16.5" customHeight="1" x14ac:dyDescent="0.25">
      <c r="A31" s="7"/>
      <c r="B31" s="7"/>
      <c r="C31" s="7"/>
      <c r="D31" s="7" t="s">
        <v>452</v>
      </c>
      <c r="E31" s="7"/>
      <c r="F31" s="7"/>
      <c r="G31" s="7"/>
      <c r="H31" s="7"/>
      <c r="I31" s="7"/>
      <c r="J31" s="7"/>
      <c r="K31" s="7"/>
      <c r="L31" s="9" t="s">
        <v>216</v>
      </c>
      <c r="M31" s="47">
        <v>9.9</v>
      </c>
      <c r="N31" s="53">
        <v>8.1999999999999993</v>
      </c>
      <c r="O31" s="44">
        <v>11.5</v>
      </c>
      <c r="P31" s="53">
        <v>9.8000000000000007</v>
      </c>
      <c r="Q31" s="47">
        <v>9.9</v>
      </c>
      <c r="R31" s="53">
        <v>8.8000000000000007</v>
      </c>
      <c r="S31" s="30" t="s">
        <v>337</v>
      </c>
      <c r="T31" s="7"/>
      <c r="U31" s="30" t="s">
        <v>337</v>
      </c>
      <c r="V31" s="7"/>
      <c r="W31" s="30" t="s">
        <v>337</v>
      </c>
      <c r="X31" s="53" t="s">
        <v>110</v>
      </c>
      <c r="Y31" s="31" t="s">
        <v>110</v>
      </c>
      <c r="Z31" s="7"/>
      <c r="AA31" s="30" t="s">
        <v>337</v>
      </c>
      <c r="AB31" s="53" t="s">
        <v>110</v>
      </c>
      <c r="AC31" s="32">
        <v>11</v>
      </c>
      <c r="AD31" s="53">
        <v>4.0999999999999996</v>
      </c>
    </row>
    <row r="32" spans="1:30" ht="16.5" customHeight="1" x14ac:dyDescent="0.25">
      <c r="A32" s="7"/>
      <c r="B32" s="7"/>
      <c r="C32" s="7"/>
      <c r="D32" s="7" t="s">
        <v>453</v>
      </c>
      <c r="E32" s="7"/>
      <c r="F32" s="7"/>
      <c r="G32" s="7"/>
      <c r="H32" s="7"/>
      <c r="I32" s="7"/>
      <c r="J32" s="7"/>
      <c r="K32" s="7"/>
      <c r="L32" s="9" t="s">
        <v>216</v>
      </c>
      <c r="M32" s="30" t="s">
        <v>337</v>
      </c>
      <c r="N32" s="7"/>
      <c r="O32" s="44">
        <v>11.9</v>
      </c>
      <c r="P32" s="53">
        <v>7.3</v>
      </c>
      <c r="Q32" s="44">
        <v>12.2</v>
      </c>
      <c r="R32" s="53">
        <v>6.8</v>
      </c>
      <c r="S32" s="44">
        <v>11.9</v>
      </c>
      <c r="T32" s="53">
        <v>8.6</v>
      </c>
      <c r="U32" s="44">
        <v>16.3</v>
      </c>
      <c r="V32" s="51">
        <v>14.5</v>
      </c>
      <c r="W32" s="44">
        <v>14.1</v>
      </c>
      <c r="X32" s="53">
        <v>8.6999999999999993</v>
      </c>
      <c r="Y32" s="31" t="s">
        <v>110</v>
      </c>
      <c r="Z32" s="7"/>
      <c r="AA32" s="30" t="s">
        <v>337</v>
      </c>
      <c r="AB32" s="53" t="s">
        <v>110</v>
      </c>
      <c r="AC32" s="32">
        <v>10.5</v>
      </c>
      <c r="AD32" s="53">
        <v>3.2</v>
      </c>
    </row>
    <row r="33" spans="1:30" ht="16.5" customHeight="1" x14ac:dyDescent="0.25">
      <c r="A33" s="7" t="s">
        <v>427</v>
      </c>
      <c r="B33" s="7"/>
      <c r="C33" s="7"/>
      <c r="D33" s="7"/>
      <c r="E33" s="7"/>
      <c r="F33" s="7"/>
      <c r="G33" s="7"/>
      <c r="H33" s="7"/>
      <c r="I33" s="7"/>
      <c r="J33" s="7"/>
      <c r="K33" s="7"/>
      <c r="L33" s="9"/>
      <c r="M33" s="10"/>
      <c r="N33" s="7"/>
      <c r="O33" s="10"/>
      <c r="P33" s="7"/>
      <c r="Q33" s="10"/>
      <c r="R33" s="7"/>
      <c r="S33" s="10"/>
      <c r="T33" s="7"/>
      <c r="U33" s="10"/>
      <c r="V33" s="7"/>
      <c r="W33" s="10"/>
      <c r="X33" s="7"/>
      <c r="Y33" s="10"/>
      <c r="Z33" s="7"/>
      <c r="AA33" s="10"/>
      <c r="AB33" s="7"/>
      <c r="AC33" s="10"/>
      <c r="AD33" s="7"/>
    </row>
    <row r="34" spans="1:30" ht="16.5" customHeight="1" x14ac:dyDescent="0.25">
      <c r="A34" s="7"/>
      <c r="B34" s="7" t="s">
        <v>799</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789</v>
      </c>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c r="C36" s="7"/>
      <c r="D36" s="7" t="s">
        <v>451</v>
      </c>
      <c r="E36" s="7"/>
      <c r="F36" s="7"/>
      <c r="G36" s="7"/>
      <c r="H36" s="7"/>
      <c r="I36" s="7"/>
      <c r="J36" s="7"/>
      <c r="K36" s="7"/>
      <c r="L36" s="9" t="s">
        <v>300</v>
      </c>
      <c r="M36" s="30" t="s">
        <v>337</v>
      </c>
      <c r="N36" s="53" t="s">
        <v>110</v>
      </c>
      <c r="O36" s="30" t="s">
        <v>337</v>
      </c>
      <c r="P36" s="53" t="s">
        <v>110</v>
      </c>
      <c r="Q36" s="30" t="s">
        <v>337</v>
      </c>
      <c r="R36" s="53" t="s">
        <v>110</v>
      </c>
      <c r="S36" s="31" t="s">
        <v>110</v>
      </c>
      <c r="T36" s="7"/>
      <c r="U36" s="31" t="s">
        <v>110</v>
      </c>
      <c r="V36" s="7"/>
      <c r="W36" s="30" t="s">
        <v>337</v>
      </c>
      <c r="X36" s="53" t="s">
        <v>110</v>
      </c>
      <c r="Y36" s="31" t="s">
        <v>110</v>
      </c>
      <c r="Z36" s="7"/>
      <c r="AA36" s="31" t="s">
        <v>110</v>
      </c>
      <c r="AB36" s="7"/>
      <c r="AC36" s="47">
        <v>7.3</v>
      </c>
      <c r="AD36" s="53">
        <v>3.7</v>
      </c>
    </row>
    <row r="37" spans="1:30" ht="16.5" customHeight="1" x14ac:dyDescent="0.25">
      <c r="A37" s="7"/>
      <c r="B37" s="7"/>
      <c r="C37" s="7"/>
      <c r="D37" s="7" t="s">
        <v>452</v>
      </c>
      <c r="E37" s="7"/>
      <c r="F37" s="7"/>
      <c r="G37" s="7"/>
      <c r="H37" s="7"/>
      <c r="I37" s="7"/>
      <c r="J37" s="7"/>
      <c r="K37" s="7"/>
      <c r="L37" s="9" t="s">
        <v>300</v>
      </c>
      <c r="M37" s="30" t="s">
        <v>337</v>
      </c>
      <c r="N37" s="53" t="s">
        <v>110</v>
      </c>
      <c r="O37" s="47">
        <v>5.7</v>
      </c>
      <c r="P37" s="53">
        <v>3.5</v>
      </c>
      <c r="Q37" s="46">
        <v>2</v>
      </c>
      <c r="R37" s="53">
        <v>2.6</v>
      </c>
      <c r="S37" s="31" t="s">
        <v>110</v>
      </c>
      <c r="T37" s="7"/>
      <c r="U37" s="30" t="s">
        <v>337</v>
      </c>
      <c r="V37" s="53" t="s">
        <v>110</v>
      </c>
      <c r="W37" s="30" t="s">
        <v>337</v>
      </c>
      <c r="X37" s="53" t="s">
        <v>110</v>
      </c>
      <c r="Y37" s="31" t="s">
        <v>110</v>
      </c>
      <c r="Z37" s="7"/>
      <c r="AA37" s="31" t="s">
        <v>110</v>
      </c>
      <c r="AB37" s="7"/>
      <c r="AC37" s="32">
        <v>12.9</v>
      </c>
      <c r="AD37" s="53">
        <v>4.5</v>
      </c>
    </row>
    <row r="38" spans="1:30" ht="16.5" customHeight="1" x14ac:dyDescent="0.25">
      <c r="A38" s="7"/>
      <c r="B38" s="7"/>
      <c r="C38" s="7"/>
      <c r="D38" s="7" t="s">
        <v>453</v>
      </c>
      <c r="E38" s="7"/>
      <c r="F38" s="7"/>
      <c r="G38" s="7"/>
      <c r="H38" s="7"/>
      <c r="I38" s="7"/>
      <c r="J38" s="7"/>
      <c r="K38" s="7"/>
      <c r="L38" s="9" t="s">
        <v>300</v>
      </c>
      <c r="M38" s="46">
        <v>2.2000000000000002</v>
      </c>
      <c r="N38" s="53">
        <v>3.6</v>
      </c>
      <c r="O38" s="47">
        <v>7.8</v>
      </c>
      <c r="P38" s="53">
        <v>3.9</v>
      </c>
      <c r="Q38" s="46">
        <v>3.3</v>
      </c>
      <c r="R38" s="53">
        <v>3.3</v>
      </c>
      <c r="S38" s="31" t="s">
        <v>110</v>
      </c>
      <c r="T38" s="7"/>
      <c r="U38" s="30" t="s">
        <v>337</v>
      </c>
      <c r="V38" s="53" t="s">
        <v>110</v>
      </c>
      <c r="W38" s="46">
        <v>0.9</v>
      </c>
      <c r="X38" s="53">
        <v>1</v>
      </c>
      <c r="Y38" s="31" t="s">
        <v>110</v>
      </c>
      <c r="Z38" s="7"/>
      <c r="AA38" s="31" t="s">
        <v>110</v>
      </c>
      <c r="AB38" s="7"/>
      <c r="AC38" s="32">
        <v>18.399999999999999</v>
      </c>
      <c r="AD38" s="53">
        <v>5.9</v>
      </c>
    </row>
    <row r="39" spans="1:30" ht="16.5" customHeight="1" x14ac:dyDescent="0.25">
      <c r="A39" s="7"/>
      <c r="B39" s="7"/>
      <c r="C39" s="7" t="s">
        <v>770</v>
      </c>
      <c r="D39" s="7"/>
      <c r="E39" s="7"/>
      <c r="F39" s="7"/>
      <c r="G39" s="7"/>
      <c r="H39" s="7"/>
      <c r="I39" s="7"/>
      <c r="J39" s="7"/>
      <c r="K39" s="7"/>
      <c r="L39" s="9"/>
      <c r="M39" s="10"/>
      <c r="N39" s="7"/>
      <c r="O39" s="10"/>
      <c r="P39" s="7"/>
      <c r="Q39" s="10"/>
      <c r="R39" s="7"/>
      <c r="S39" s="10"/>
      <c r="T39" s="7"/>
      <c r="U39" s="10"/>
      <c r="V39" s="7"/>
      <c r="W39" s="10"/>
      <c r="X39" s="7"/>
      <c r="Y39" s="10"/>
      <c r="Z39" s="7"/>
      <c r="AA39" s="10"/>
      <c r="AB39" s="7"/>
      <c r="AC39" s="10"/>
      <c r="AD39" s="7"/>
    </row>
    <row r="40" spans="1:30" ht="16.5" customHeight="1" x14ac:dyDescent="0.25">
      <c r="A40" s="7"/>
      <c r="B40" s="7"/>
      <c r="C40" s="7"/>
      <c r="D40" s="7" t="s">
        <v>451</v>
      </c>
      <c r="E40" s="7"/>
      <c r="F40" s="7"/>
      <c r="G40" s="7"/>
      <c r="H40" s="7"/>
      <c r="I40" s="7"/>
      <c r="J40" s="7"/>
      <c r="K40" s="7"/>
      <c r="L40" s="9" t="s">
        <v>300</v>
      </c>
      <c r="M40" s="32">
        <v>21.8</v>
      </c>
      <c r="N40" s="53">
        <v>7.2</v>
      </c>
      <c r="O40" s="32">
        <v>14.2</v>
      </c>
      <c r="P40" s="53">
        <v>5.5</v>
      </c>
      <c r="Q40" s="32">
        <v>17.2</v>
      </c>
      <c r="R40" s="53">
        <v>5.0999999999999996</v>
      </c>
      <c r="S40" s="31">
        <v>5</v>
      </c>
      <c r="T40" s="53">
        <v>2.2999999999999998</v>
      </c>
      <c r="U40" s="31">
        <v>4.7</v>
      </c>
      <c r="V40" s="53">
        <v>1.7</v>
      </c>
      <c r="W40" s="47">
        <v>1.8</v>
      </c>
      <c r="X40" s="53">
        <v>1.2</v>
      </c>
      <c r="Y40" s="47">
        <v>1.4</v>
      </c>
      <c r="Z40" s="53">
        <v>1</v>
      </c>
      <c r="AA40" s="46">
        <v>0.2</v>
      </c>
      <c r="AB40" s="50" t="s">
        <v>337</v>
      </c>
      <c r="AC40" s="32">
        <v>63.8</v>
      </c>
      <c r="AD40" s="53">
        <v>9</v>
      </c>
    </row>
    <row r="41" spans="1:30" ht="16.5" customHeight="1" x14ac:dyDescent="0.25">
      <c r="A41" s="7"/>
      <c r="B41" s="7"/>
      <c r="C41" s="7"/>
      <c r="D41" s="7" t="s">
        <v>452</v>
      </c>
      <c r="E41" s="7"/>
      <c r="F41" s="7"/>
      <c r="G41" s="7"/>
      <c r="H41" s="7"/>
      <c r="I41" s="7"/>
      <c r="J41" s="7"/>
      <c r="K41" s="7"/>
      <c r="L41" s="9" t="s">
        <v>300</v>
      </c>
      <c r="M41" s="32">
        <v>38.200000000000003</v>
      </c>
      <c r="N41" s="53">
        <v>9.4</v>
      </c>
      <c r="O41" s="32">
        <v>37.9</v>
      </c>
      <c r="P41" s="53">
        <v>7.6</v>
      </c>
      <c r="Q41" s="32">
        <v>29.7</v>
      </c>
      <c r="R41" s="53">
        <v>7</v>
      </c>
      <c r="S41" s="32">
        <v>13.5</v>
      </c>
      <c r="T41" s="53">
        <v>3.2</v>
      </c>
      <c r="U41" s="32">
        <v>10.8</v>
      </c>
      <c r="V41" s="53">
        <v>3.2</v>
      </c>
      <c r="W41" s="31">
        <v>4.5</v>
      </c>
      <c r="X41" s="53">
        <v>1.7</v>
      </c>
      <c r="Y41" s="31">
        <v>2.5</v>
      </c>
      <c r="Z41" s="53">
        <v>1</v>
      </c>
      <c r="AA41" s="47">
        <v>0.7</v>
      </c>
      <c r="AB41" s="53">
        <v>0.4</v>
      </c>
      <c r="AC41" s="29">
        <v>137.6</v>
      </c>
      <c r="AD41" s="51">
        <v>14.4</v>
      </c>
    </row>
    <row r="42" spans="1:30" ht="16.5" customHeight="1" x14ac:dyDescent="0.25">
      <c r="A42" s="7"/>
      <c r="B42" s="7"/>
      <c r="C42" s="7"/>
      <c r="D42" s="7" t="s">
        <v>453</v>
      </c>
      <c r="E42" s="7"/>
      <c r="F42" s="7"/>
      <c r="G42" s="7"/>
      <c r="H42" s="7"/>
      <c r="I42" s="7"/>
      <c r="J42" s="7"/>
      <c r="K42" s="7"/>
      <c r="L42" s="9" t="s">
        <v>300</v>
      </c>
      <c r="M42" s="32">
        <v>58</v>
      </c>
      <c r="N42" s="51">
        <v>11.4</v>
      </c>
      <c r="O42" s="32">
        <v>54.2</v>
      </c>
      <c r="P42" s="53">
        <v>9.6999999999999993</v>
      </c>
      <c r="Q42" s="32">
        <v>43.3</v>
      </c>
      <c r="R42" s="53">
        <v>8.6</v>
      </c>
      <c r="S42" s="32">
        <v>18</v>
      </c>
      <c r="T42" s="53">
        <v>4</v>
      </c>
      <c r="U42" s="32">
        <v>14.9</v>
      </c>
      <c r="V42" s="53">
        <v>3.7</v>
      </c>
      <c r="W42" s="31">
        <v>6.5</v>
      </c>
      <c r="X42" s="53">
        <v>2</v>
      </c>
      <c r="Y42" s="31">
        <v>4.0999999999999996</v>
      </c>
      <c r="Z42" s="53">
        <v>1.4</v>
      </c>
      <c r="AA42" s="31">
        <v>1.2</v>
      </c>
      <c r="AB42" s="53">
        <v>0.5</v>
      </c>
      <c r="AC42" s="29">
        <v>200.4</v>
      </c>
      <c r="AD42" s="51">
        <v>17.2</v>
      </c>
    </row>
    <row r="43" spans="1:30" ht="16.5" customHeight="1" x14ac:dyDescent="0.25">
      <c r="A43" s="7"/>
      <c r="B43" s="7" t="s">
        <v>801</v>
      </c>
      <c r="C43" s="7"/>
      <c r="D43" s="7"/>
      <c r="E43" s="7"/>
      <c r="F43" s="7"/>
      <c r="G43" s="7"/>
      <c r="H43" s="7"/>
      <c r="I43" s="7"/>
      <c r="J43" s="7"/>
      <c r="K43" s="7"/>
      <c r="L43" s="9"/>
      <c r="M43" s="10"/>
      <c r="N43" s="7"/>
      <c r="O43" s="10"/>
      <c r="P43" s="7"/>
      <c r="Q43" s="10"/>
      <c r="R43" s="7"/>
      <c r="S43" s="10"/>
      <c r="T43" s="7"/>
      <c r="U43" s="10"/>
      <c r="V43" s="7"/>
      <c r="W43" s="10"/>
      <c r="X43" s="7"/>
      <c r="Y43" s="10"/>
      <c r="Z43" s="7"/>
      <c r="AA43" s="10"/>
      <c r="AB43" s="7"/>
      <c r="AC43" s="10"/>
      <c r="AD43" s="7"/>
    </row>
    <row r="44" spans="1:30" ht="16.5" customHeight="1" x14ac:dyDescent="0.25">
      <c r="A44" s="7"/>
      <c r="B44" s="7"/>
      <c r="C44" s="7" t="s">
        <v>789</v>
      </c>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c r="C45" s="7"/>
      <c r="D45" s="7" t="s">
        <v>451</v>
      </c>
      <c r="E45" s="7"/>
      <c r="F45" s="7"/>
      <c r="G45" s="7"/>
      <c r="H45" s="7"/>
      <c r="I45" s="7"/>
      <c r="J45" s="7"/>
      <c r="K45" s="7"/>
      <c r="L45" s="9" t="s">
        <v>216</v>
      </c>
      <c r="M45" s="30" t="s">
        <v>337</v>
      </c>
      <c r="N45" s="53" t="s">
        <v>110</v>
      </c>
      <c r="O45" s="30" t="s">
        <v>337</v>
      </c>
      <c r="P45" s="53" t="s">
        <v>110</v>
      </c>
      <c r="Q45" s="30" t="s">
        <v>337</v>
      </c>
      <c r="R45" s="53" t="s">
        <v>110</v>
      </c>
      <c r="S45" s="31" t="s">
        <v>110</v>
      </c>
      <c r="T45" s="7"/>
      <c r="U45" s="31" t="s">
        <v>110</v>
      </c>
      <c r="V45" s="7"/>
      <c r="W45" s="30" t="s">
        <v>337</v>
      </c>
      <c r="X45" s="53" t="s">
        <v>110</v>
      </c>
      <c r="Y45" s="31" t="s">
        <v>110</v>
      </c>
      <c r="Z45" s="7"/>
      <c r="AA45" s="31" t="s">
        <v>110</v>
      </c>
      <c r="AB45" s="7"/>
      <c r="AC45" s="44">
        <v>11.5</v>
      </c>
      <c r="AD45" s="53">
        <v>5.7</v>
      </c>
    </row>
    <row r="46" spans="1:30" ht="16.5" customHeight="1" x14ac:dyDescent="0.25">
      <c r="A46" s="7"/>
      <c r="B46" s="7"/>
      <c r="C46" s="7"/>
      <c r="D46" s="7" t="s">
        <v>452</v>
      </c>
      <c r="E46" s="7"/>
      <c r="F46" s="7"/>
      <c r="G46" s="7"/>
      <c r="H46" s="7"/>
      <c r="I46" s="7"/>
      <c r="J46" s="7"/>
      <c r="K46" s="7"/>
      <c r="L46" s="9" t="s">
        <v>216</v>
      </c>
      <c r="M46" s="30" t="s">
        <v>337</v>
      </c>
      <c r="N46" s="53" t="s">
        <v>110</v>
      </c>
      <c r="O46" s="44">
        <v>15</v>
      </c>
      <c r="P46" s="53">
        <v>8.6</v>
      </c>
      <c r="Q46" s="46">
        <v>6.6</v>
      </c>
      <c r="R46" s="53">
        <v>8.6999999999999993</v>
      </c>
      <c r="S46" s="31" t="s">
        <v>110</v>
      </c>
      <c r="T46" s="7"/>
      <c r="U46" s="30" t="s">
        <v>337</v>
      </c>
      <c r="V46" s="53" t="s">
        <v>110</v>
      </c>
      <c r="W46" s="30" t="s">
        <v>337</v>
      </c>
      <c r="X46" s="53" t="s">
        <v>110</v>
      </c>
      <c r="Y46" s="31" t="s">
        <v>110</v>
      </c>
      <c r="Z46" s="7"/>
      <c r="AA46" s="31" t="s">
        <v>110</v>
      </c>
      <c r="AB46" s="7"/>
      <c r="AC46" s="31">
        <v>9.4</v>
      </c>
      <c r="AD46" s="53">
        <v>3.1</v>
      </c>
    </row>
    <row r="47" spans="1:30" ht="16.5" customHeight="1" x14ac:dyDescent="0.25">
      <c r="A47" s="14"/>
      <c r="B47" s="14"/>
      <c r="C47" s="14"/>
      <c r="D47" s="14" t="s">
        <v>453</v>
      </c>
      <c r="E47" s="14"/>
      <c r="F47" s="14"/>
      <c r="G47" s="14"/>
      <c r="H47" s="14"/>
      <c r="I47" s="14"/>
      <c r="J47" s="14"/>
      <c r="K47" s="14"/>
      <c r="L47" s="15" t="s">
        <v>216</v>
      </c>
      <c r="M47" s="62">
        <v>3.8</v>
      </c>
      <c r="N47" s="54">
        <v>5.9</v>
      </c>
      <c r="O47" s="45">
        <v>14.4</v>
      </c>
      <c r="P47" s="54">
        <v>8.6</v>
      </c>
      <c r="Q47" s="61">
        <v>7.6</v>
      </c>
      <c r="R47" s="54">
        <v>7.1</v>
      </c>
      <c r="S47" s="36" t="s">
        <v>110</v>
      </c>
      <c r="T47" s="14"/>
      <c r="U47" s="45">
        <v>13.1</v>
      </c>
      <c r="V47" s="54">
        <v>9.5</v>
      </c>
      <c r="W47" s="49">
        <v>13.9</v>
      </c>
      <c r="X47" s="52">
        <v>14.9</v>
      </c>
      <c r="Y47" s="36" t="s">
        <v>110</v>
      </c>
      <c r="Z47" s="14"/>
      <c r="AA47" s="36" t="s">
        <v>110</v>
      </c>
      <c r="AB47" s="14"/>
      <c r="AC47" s="36">
        <v>9.1999999999999993</v>
      </c>
      <c r="AD47" s="54">
        <v>2.8</v>
      </c>
    </row>
    <row r="48" spans="1:30" ht="4.5" customHeight="1" x14ac:dyDescent="0.25">
      <c r="A48" s="27"/>
      <c r="B48" s="27"/>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6.5" customHeight="1" x14ac:dyDescent="0.25">
      <c r="A49" s="27"/>
      <c r="B49" s="27"/>
      <c r="C49" s="67" t="s">
        <v>355</v>
      </c>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ht="4.5" customHeight="1" x14ac:dyDescent="0.25">
      <c r="A50" s="27"/>
      <c r="B50" s="27"/>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6.5" customHeight="1" x14ac:dyDescent="0.25">
      <c r="A51" s="55"/>
      <c r="B51" s="55"/>
      <c r="C51" s="67" t="s">
        <v>456</v>
      </c>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ht="16.5" customHeight="1" x14ac:dyDescent="0.25">
      <c r="A52" s="55"/>
      <c r="B52" s="55"/>
      <c r="C52" s="67" t="s">
        <v>457</v>
      </c>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ht="4.5" customHeight="1" x14ac:dyDescent="0.25">
      <c r="A53" s="27"/>
      <c r="B53" s="27"/>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29.4" customHeight="1" x14ac:dyDescent="0.25">
      <c r="A54" s="27" t="s">
        <v>139</v>
      </c>
      <c r="B54" s="27"/>
      <c r="C54" s="67" t="s">
        <v>307</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ht="29.4" customHeight="1" x14ac:dyDescent="0.25">
      <c r="A55" s="27" t="s">
        <v>141</v>
      </c>
      <c r="B55" s="27"/>
      <c r="C55" s="67" t="s">
        <v>459</v>
      </c>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ht="16.5" customHeight="1" x14ac:dyDescent="0.25">
      <c r="A56" s="27" t="s">
        <v>144</v>
      </c>
      <c r="B56" s="27"/>
      <c r="C56" s="67" t="s">
        <v>308</v>
      </c>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ht="29.4" customHeight="1" x14ac:dyDescent="0.25">
      <c r="A57" s="27" t="s">
        <v>146</v>
      </c>
      <c r="B57" s="27"/>
      <c r="C57" s="67" t="s">
        <v>463</v>
      </c>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row r="58" spans="1:30" ht="29.4" customHeight="1" x14ac:dyDescent="0.25">
      <c r="A58" s="27" t="s">
        <v>150</v>
      </c>
      <c r="B58" s="27"/>
      <c r="C58" s="67" t="s">
        <v>309</v>
      </c>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row>
    <row r="59" spans="1:30" ht="16.5" customHeight="1" x14ac:dyDescent="0.25">
      <c r="A59" s="27" t="s">
        <v>467</v>
      </c>
      <c r="B59" s="27"/>
      <c r="C59" s="67" t="s">
        <v>468</v>
      </c>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row>
    <row r="60" spans="1:30" ht="16.5" customHeight="1" x14ac:dyDescent="0.25">
      <c r="A60" s="27" t="s">
        <v>469</v>
      </c>
      <c r="B60" s="27"/>
      <c r="C60" s="67" t="s">
        <v>470</v>
      </c>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row>
    <row r="61" spans="1:30" ht="4.5" customHeight="1" x14ac:dyDescent="0.25"/>
    <row r="62" spans="1:30" ht="16.5" customHeight="1" x14ac:dyDescent="0.25">
      <c r="A62" s="28" t="s">
        <v>167</v>
      </c>
      <c r="B62" s="27"/>
      <c r="C62" s="27"/>
      <c r="D62" s="27"/>
      <c r="E62" s="67" t="s">
        <v>471</v>
      </c>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row>
  </sheetData>
  <mergeCells count="21">
    <mergeCell ref="W2:X2"/>
    <mergeCell ref="Y2:Z2"/>
    <mergeCell ref="AA2:AB2"/>
    <mergeCell ref="AC2:AD2"/>
    <mergeCell ref="K1:AD1"/>
    <mergeCell ref="M2:N2"/>
    <mergeCell ref="O2:P2"/>
    <mergeCell ref="Q2:R2"/>
    <mergeCell ref="S2:T2"/>
    <mergeCell ref="U2:V2"/>
    <mergeCell ref="C49:AD49"/>
    <mergeCell ref="C51:AD51"/>
    <mergeCell ref="C52:AD52"/>
    <mergeCell ref="C54:AD54"/>
    <mergeCell ref="C55:AD55"/>
    <mergeCell ref="E62:AD62"/>
    <mergeCell ref="C56:AD56"/>
    <mergeCell ref="C57:AD57"/>
    <mergeCell ref="C58:AD58"/>
    <mergeCell ref="C59:AD59"/>
    <mergeCell ref="C60:AD60"/>
  </mergeCells>
  <pageMargins left="0.7" right="0.7" top="0.75" bottom="0.75" header="0.3" footer="0.3"/>
  <pageSetup paperSize="9" fitToHeight="0" orientation="landscape" horizontalDpi="300" verticalDpi="300"/>
  <headerFooter scaleWithDoc="0" alignWithMargins="0">
    <oddHeader>&amp;C&amp;"Arial"&amp;8TABLE 15A.56</oddHeader>
    <oddFooter>&amp;L&amp;"Arial"&amp;8REPORT ON
GOVERNMENT
SERVICES 2022&amp;R&amp;"Arial"&amp;8SERVICES FOR PEOPLE
WITH DISABILITY
PAGE &amp;B&amp;P&amp;B</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AD70"/>
  <sheetViews>
    <sheetView showGridLines="0" workbookViewId="0"/>
  </sheetViews>
  <sheetFormatPr defaultRowHeight="13.2" x14ac:dyDescent="0.25"/>
  <cols>
    <col min="1" max="10" width="1.6640625" customWidth="1"/>
    <col min="11" max="11" width="6.6640625" customWidth="1"/>
    <col min="12" max="12" width="5.44140625" customWidth="1"/>
    <col min="13" max="13" width="7.5546875" customWidth="1"/>
    <col min="14" max="14" width="6.109375" customWidth="1"/>
    <col min="15" max="15" width="7.5546875" customWidth="1"/>
    <col min="16" max="16" width="6.109375" customWidth="1"/>
    <col min="17" max="17" width="7.5546875" customWidth="1"/>
    <col min="18" max="18" width="6.109375" customWidth="1"/>
    <col min="19" max="19" width="7.5546875" customWidth="1"/>
    <col min="20" max="20" width="6.109375" customWidth="1"/>
    <col min="21" max="21" width="7.5546875" customWidth="1"/>
    <col min="22" max="22" width="6.109375" customWidth="1"/>
    <col min="23" max="23" width="7.5546875" customWidth="1"/>
    <col min="24" max="24" width="6.109375" customWidth="1"/>
    <col min="25" max="25" width="7.5546875" customWidth="1"/>
    <col min="26" max="26" width="6.109375" customWidth="1"/>
    <col min="27" max="27" width="7.5546875" customWidth="1"/>
    <col min="28" max="28" width="6.109375" customWidth="1"/>
    <col min="29" max="29" width="7.5546875" customWidth="1"/>
    <col min="30" max="30" width="6.109375" customWidth="1"/>
  </cols>
  <sheetData>
    <row r="1" spans="1:30" ht="33.9" customHeight="1" x14ac:dyDescent="0.25">
      <c r="A1" s="8" t="s">
        <v>810</v>
      </c>
      <c r="B1" s="8"/>
      <c r="C1" s="8"/>
      <c r="D1" s="8"/>
      <c r="E1" s="8"/>
      <c r="F1" s="8"/>
      <c r="G1" s="8"/>
      <c r="H1" s="8"/>
      <c r="I1" s="8"/>
      <c r="J1" s="8"/>
      <c r="K1" s="72" t="s">
        <v>811</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360</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799</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334</v>
      </c>
      <c r="D5" s="7"/>
      <c r="E5" s="7"/>
      <c r="F5" s="7"/>
      <c r="G5" s="7"/>
      <c r="H5" s="7"/>
      <c r="I5" s="7"/>
      <c r="J5" s="7"/>
      <c r="K5" s="7"/>
      <c r="L5" s="9" t="s">
        <v>300</v>
      </c>
      <c r="M5" s="32">
        <v>51.1</v>
      </c>
      <c r="N5" s="51">
        <v>12.6</v>
      </c>
      <c r="O5" s="32">
        <v>50.7</v>
      </c>
      <c r="P5" s="51">
        <v>10.9</v>
      </c>
      <c r="Q5" s="32">
        <v>32</v>
      </c>
      <c r="R5" s="53">
        <v>9.4</v>
      </c>
      <c r="S5" s="32">
        <v>15.6</v>
      </c>
      <c r="T5" s="53">
        <v>3.9</v>
      </c>
      <c r="U5" s="47">
        <v>6.8</v>
      </c>
      <c r="V5" s="53">
        <v>5.9</v>
      </c>
      <c r="W5" s="30" t="s">
        <v>128</v>
      </c>
      <c r="X5" s="7"/>
      <c r="Y5" s="47">
        <v>4.5</v>
      </c>
      <c r="Z5" s="53">
        <v>2.2999999999999998</v>
      </c>
      <c r="AA5" s="30" t="s">
        <v>128</v>
      </c>
      <c r="AB5" s="7"/>
      <c r="AC5" s="29">
        <v>160.30000000000001</v>
      </c>
      <c r="AD5" s="51">
        <v>20.7</v>
      </c>
    </row>
    <row r="6" spans="1:30" ht="16.5" customHeight="1" x14ac:dyDescent="0.25">
      <c r="A6" s="7"/>
      <c r="B6" s="7"/>
      <c r="C6" s="7" t="s">
        <v>792</v>
      </c>
      <c r="D6" s="7"/>
      <c r="E6" s="7"/>
      <c r="F6" s="7"/>
      <c r="G6" s="7"/>
      <c r="H6" s="7"/>
      <c r="I6" s="7"/>
      <c r="J6" s="7"/>
      <c r="K6" s="7"/>
      <c r="L6" s="9" t="s">
        <v>300</v>
      </c>
      <c r="M6" s="32">
        <v>24.8</v>
      </c>
      <c r="N6" s="53">
        <v>8</v>
      </c>
      <c r="O6" s="32">
        <v>14.9</v>
      </c>
      <c r="P6" s="53">
        <v>5.8</v>
      </c>
      <c r="Q6" s="32">
        <v>18.2</v>
      </c>
      <c r="R6" s="53">
        <v>6.6</v>
      </c>
      <c r="S6" s="47">
        <v>5.0999999999999996</v>
      </c>
      <c r="T6" s="53">
        <v>2.8</v>
      </c>
      <c r="U6" s="46">
        <v>2.2999999999999998</v>
      </c>
      <c r="V6" s="50" t="s">
        <v>337</v>
      </c>
      <c r="W6" s="31">
        <v>6.4</v>
      </c>
      <c r="X6" s="53">
        <v>2.9</v>
      </c>
      <c r="Y6" s="30" t="s">
        <v>128</v>
      </c>
      <c r="Z6" s="7"/>
      <c r="AA6" s="47">
        <v>4</v>
      </c>
      <c r="AB6" s="53">
        <v>3.3</v>
      </c>
      <c r="AC6" s="32">
        <v>74.5</v>
      </c>
      <c r="AD6" s="51">
        <v>13.9</v>
      </c>
    </row>
    <row r="7" spans="1:30" ht="16.5" customHeight="1" x14ac:dyDescent="0.25">
      <c r="A7" s="7"/>
      <c r="B7" s="7"/>
      <c r="C7" s="7" t="s">
        <v>499</v>
      </c>
      <c r="D7" s="7"/>
      <c r="E7" s="7"/>
      <c r="F7" s="7"/>
      <c r="G7" s="7"/>
      <c r="H7" s="7"/>
      <c r="I7" s="7"/>
      <c r="J7" s="7"/>
      <c r="K7" s="7"/>
      <c r="L7" s="9" t="s">
        <v>300</v>
      </c>
      <c r="M7" s="32">
        <v>74.8</v>
      </c>
      <c r="N7" s="51">
        <v>13</v>
      </c>
      <c r="O7" s="32">
        <v>64</v>
      </c>
      <c r="P7" s="51">
        <v>11.8</v>
      </c>
      <c r="Q7" s="32">
        <v>50.7</v>
      </c>
      <c r="R7" s="51">
        <v>11.5</v>
      </c>
      <c r="S7" s="32">
        <v>21.2</v>
      </c>
      <c r="T7" s="53">
        <v>4.7</v>
      </c>
      <c r="U7" s="44">
        <v>12.4</v>
      </c>
      <c r="V7" s="53">
        <v>6.8</v>
      </c>
      <c r="W7" s="31">
        <v>6.4</v>
      </c>
      <c r="X7" s="53">
        <v>2.9</v>
      </c>
      <c r="Y7" s="47">
        <v>4.5</v>
      </c>
      <c r="Z7" s="53">
        <v>2.2999999999999998</v>
      </c>
      <c r="AA7" s="47">
        <v>4</v>
      </c>
      <c r="AB7" s="53">
        <v>3.3</v>
      </c>
      <c r="AC7" s="29">
        <v>233.1</v>
      </c>
      <c r="AD7" s="51">
        <v>23.3</v>
      </c>
    </row>
    <row r="8" spans="1:30" ht="16.5" customHeight="1" x14ac:dyDescent="0.25">
      <c r="A8" s="7"/>
      <c r="B8" s="7" t="s">
        <v>804</v>
      </c>
      <c r="C8" s="7"/>
      <c r="D8" s="7"/>
      <c r="E8" s="7"/>
      <c r="F8" s="7"/>
      <c r="G8" s="7"/>
      <c r="H8" s="7"/>
      <c r="I8" s="7"/>
      <c r="J8" s="7"/>
      <c r="K8" s="7"/>
      <c r="L8" s="9"/>
      <c r="M8" s="10"/>
      <c r="N8" s="7"/>
      <c r="O8" s="10"/>
      <c r="P8" s="7"/>
      <c r="Q8" s="10"/>
      <c r="R8" s="7"/>
      <c r="S8" s="10"/>
      <c r="T8" s="7"/>
      <c r="U8" s="10"/>
      <c r="V8" s="7"/>
      <c r="W8" s="10"/>
      <c r="X8" s="7"/>
      <c r="Y8" s="10"/>
      <c r="Z8" s="7"/>
      <c r="AA8" s="10"/>
      <c r="AB8" s="7"/>
      <c r="AC8" s="10"/>
      <c r="AD8" s="7"/>
    </row>
    <row r="9" spans="1:30" ht="16.5" customHeight="1" x14ac:dyDescent="0.25">
      <c r="A9" s="7"/>
      <c r="B9" s="7"/>
      <c r="C9" s="7" t="s">
        <v>334</v>
      </c>
      <c r="D9" s="7"/>
      <c r="E9" s="7"/>
      <c r="F9" s="7"/>
      <c r="G9" s="7"/>
      <c r="H9" s="7"/>
      <c r="I9" s="7"/>
      <c r="J9" s="7"/>
      <c r="K9" s="7"/>
      <c r="L9" s="9" t="s">
        <v>300</v>
      </c>
      <c r="M9" s="32">
        <v>87.4</v>
      </c>
      <c r="N9" s="51">
        <v>15.8</v>
      </c>
      <c r="O9" s="32">
        <v>86.3</v>
      </c>
      <c r="P9" s="51">
        <v>12.4</v>
      </c>
      <c r="Q9" s="32">
        <v>57</v>
      </c>
      <c r="R9" s="51">
        <v>12.1</v>
      </c>
      <c r="S9" s="32">
        <v>27.3</v>
      </c>
      <c r="T9" s="53">
        <v>4.4000000000000004</v>
      </c>
      <c r="U9" s="32">
        <v>18.600000000000001</v>
      </c>
      <c r="V9" s="53">
        <v>7.7</v>
      </c>
      <c r="W9" s="30" t="s">
        <v>128</v>
      </c>
      <c r="X9" s="7"/>
      <c r="Y9" s="31">
        <v>7.3</v>
      </c>
      <c r="Z9" s="53">
        <v>3.5</v>
      </c>
      <c r="AA9" s="30" t="s">
        <v>128</v>
      </c>
      <c r="AB9" s="7"/>
      <c r="AC9" s="29">
        <v>280.89999999999998</v>
      </c>
      <c r="AD9" s="51">
        <v>26.5</v>
      </c>
    </row>
    <row r="10" spans="1:30" ht="16.5" customHeight="1" x14ac:dyDescent="0.25">
      <c r="A10" s="7"/>
      <c r="B10" s="7"/>
      <c r="C10" s="7" t="s">
        <v>792</v>
      </c>
      <c r="D10" s="7"/>
      <c r="E10" s="7"/>
      <c r="F10" s="7"/>
      <c r="G10" s="7"/>
      <c r="H10" s="7"/>
      <c r="I10" s="7"/>
      <c r="J10" s="7"/>
      <c r="K10" s="7"/>
      <c r="L10" s="9" t="s">
        <v>300</v>
      </c>
      <c r="M10" s="32">
        <v>37.200000000000003</v>
      </c>
      <c r="N10" s="51">
        <v>10.1</v>
      </c>
      <c r="O10" s="32">
        <v>23.7</v>
      </c>
      <c r="P10" s="53">
        <v>7</v>
      </c>
      <c r="Q10" s="32">
        <v>38.299999999999997</v>
      </c>
      <c r="R10" s="51">
        <v>10.7</v>
      </c>
      <c r="S10" s="31">
        <v>8</v>
      </c>
      <c r="T10" s="53">
        <v>2.9</v>
      </c>
      <c r="U10" s="46">
        <v>4.3</v>
      </c>
      <c r="V10" s="50" t="s">
        <v>337</v>
      </c>
      <c r="W10" s="32">
        <v>13.8</v>
      </c>
      <c r="X10" s="53">
        <v>4.2</v>
      </c>
      <c r="Y10" s="30" t="s">
        <v>128</v>
      </c>
      <c r="Z10" s="7"/>
      <c r="AA10" s="46">
        <v>3.9</v>
      </c>
      <c r="AB10" s="50" t="s">
        <v>337</v>
      </c>
      <c r="AC10" s="29">
        <v>129.1</v>
      </c>
      <c r="AD10" s="51">
        <v>18.7</v>
      </c>
    </row>
    <row r="11" spans="1:30" ht="16.5" customHeight="1" x14ac:dyDescent="0.25">
      <c r="A11" s="7"/>
      <c r="B11" s="7"/>
      <c r="C11" s="7" t="s">
        <v>499</v>
      </c>
      <c r="D11" s="7"/>
      <c r="E11" s="7"/>
      <c r="F11" s="7"/>
      <c r="G11" s="7"/>
      <c r="H11" s="7"/>
      <c r="I11" s="7"/>
      <c r="J11" s="7"/>
      <c r="K11" s="7"/>
      <c r="L11" s="9" t="s">
        <v>300</v>
      </c>
      <c r="M11" s="29">
        <v>124.6</v>
      </c>
      <c r="N11" s="51">
        <v>17.100000000000001</v>
      </c>
      <c r="O11" s="29">
        <v>109.7</v>
      </c>
      <c r="P11" s="51">
        <v>12.9</v>
      </c>
      <c r="Q11" s="32">
        <v>95.9</v>
      </c>
      <c r="R11" s="51">
        <v>16</v>
      </c>
      <c r="S11" s="32">
        <v>34.5</v>
      </c>
      <c r="T11" s="53">
        <v>4.9000000000000004</v>
      </c>
      <c r="U11" s="44">
        <v>17.7</v>
      </c>
      <c r="V11" s="53">
        <v>8.8000000000000007</v>
      </c>
      <c r="W11" s="32">
        <v>13.8</v>
      </c>
      <c r="X11" s="53">
        <v>4.2</v>
      </c>
      <c r="Y11" s="31">
        <v>7.3</v>
      </c>
      <c r="Z11" s="53">
        <v>3.5</v>
      </c>
      <c r="AA11" s="46">
        <v>3.9</v>
      </c>
      <c r="AB11" s="50" t="s">
        <v>337</v>
      </c>
      <c r="AC11" s="29">
        <v>408.8</v>
      </c>
      <c r="AD11" s="51">
        <v>29.6</v>
      </c>
    </row>
    <row r="12" spans="1:30" ht="16.5" customHeight="1" x14ac:dyDescent="0.25">
      <c r="A12" s="7"/>
      <c r="B12" s="7" t="s">
        <v>801</v>
      </c>
      <c r="C12" s="7"/>
      <c r="D12" s="7"/>
      <c r="E12" s="7"/>
      <c r="F12" s="7"/>
      <c r="G12" s="7"/>
      <c r="H12" s="7"/>
      <c r="I12" s="7"/>
      <c r="J12" s="7"/>
      <c r="K12" s="7"/>
      <c r="L12" s="9"/>
      <c r="M12" s="10"/>
      <c r="N12" s="7"/>
      <c r="O12" s="10"/>
      <c r="P12" s="7"/>
      <c r="Q12" s="10"/>
      <c r="R12" s="7"/>
      <c r="S12" s="10"/>
      <c r="T12" s="7"/>
      <c r="U12" s="10"/>
      <c r="V12" s="7"/>
      <c r="W12" s="10"/>
      <c r="X12" s="7"/>
      <c r="Y12" s="10"/>
      <c r="Z12" s="7"/>
      <c r="AA12" s="10"/>
      <c r="AB12" s="7"/>
      <c r="AC12" s="10"/>
      <c r="AD12" s="7"/>
    </row>
    <row r="13" spans="1:30" ht="16.5" customHeight="1" x14ac:dyDescent="0.25">
      <c r="A13" s="7"/>
      <c r="B13" s="7"/>
      <c r="C13" s="7" t="s">
        <v>334</v>
      </c>
      <c r="D13" s="7"/>
      <c r="E13" s="7"/>
      <c r="F13" s="7"/>
      <c r="G13" s="7"/>
      <c r="H13" s="7"/>
      <c r="I13" s="7"/>
      <c r="J13" s="7"/>
      <c r="K13" s="7"/>
      <c r="L13" s="9" t="s">
        <v>216</v>
      </c>
      <c r="M13" s="32">
        <v>58.5</v>
      </c>
      <c r="N13" s="53">
        <v>9.9</v>
      </c>
      <c r="O13" s="32">
        <v>58.7</v>
      </c>
      <c r="P13" s="53">
        <v>9.4</v>
      </c>
      <c r="Q13" s="32">
        <v>56.1</v>
      </c>
      <c r="R13" s="51">
        <v>11.4</v>
      </c>
      <c r="S13" s="32">
        <v>57.1</v>
      </c>
      <c r="T13" s="51">
        <v>10.9</v>
      </c>
      <c r="U13" s="44">
        <v>36.6</v>
      </c>
      <c r="V13" s="51">
        <v>27.8</v>
      </c>
      <c r="W13" s="30" t="s">
        <v>128</v>
      </c>
      <c r="X13" s="7"/>
      <c r="Y13" s="32">
        <v>61.6</v>
      </c>
      <c r="Z13" s="51">
        <v>11.8</v>
      </c>
      <c r="AA13" s="30" t="s">
        <v>128</v>
      </c>
      <c r="AB13" s="7"/>
      <c r="AC13" s="32">
        <v>57.1</v>
      </c>
      <c r="AD13" s="53">
        <v>5</v>
      </c>
    </row>
    <row r="14" spans="1:30" ht="16.5" customHeight="1" x14ac:dyDescent="0.25">
      <c r="A14" s="7"/>
      <c r="B14" s="7"/>
      <c r="C14" s="7" t="s">
        <v>792</v>
      </c>
      <c r="D14" s="7"/>
      <c r="E14" s="7"/>
      <c r="F14" s="7"/>
      <c r="G14" s="7"/>
      <c r="H14" s="7"/>
      <c r="I14" s="7"/>
      <c r="J14" s="7"/>
      <c r="K14" s="7"/>
      <c r="L14" s="9" t="s">
        <v>216</v>
      </c>
      <c r="M14" s="32">
        <v>66.7</v>
      </c>
      <c r="N14" s="51">
        <v>11.8</v>
      </c>
      <c r="O14" s="32">
        <v>62.9</v>
      </c>
      <c r="P14" s="51">
        <v>16.2</v>
      </c>
      <c r="Q14" s="32">
        <v>47.5</v>
      </c>
      <c r="R14" s="51">
        <v>11.1</v>
      </c>
      <c r="S14" s="32">
        <v>63.7</v>
      </c>
      <c r="T14" s="51">
        <v>26.3</v>
      </c>
      <c r="U14" s="48">
        <v>53.5</v>
      </c>
      <c r="V14" s="50" t="s">
        <v>337</v>
      </c>
      <c r="W14" s="32">
        <v>46.4</v>
      </c>
      <c r="X14" s="51">
        <v>15.9</v>
      </c>
      <c r="Y14" s="30" t="s">
        <v>128</v>
      </c>
      <c r="Z14" s="7"/>
      <c r="AA14" s="59">
        <v>102.6</v>
      </c>
      <c r="AB14" s="50" t="s">
        <v>337</v>
      </c>
      <c r="AC14" s="32">
        <v>57.7</v>
      </c>
      <c r="AD14" s="53">
        <v>6.8</v>
      </c>
    </row>
    <row r="15" spans="1:30" ht="16.5" customHeight="1" x14ac:dyDescent="0.25">
      <c r="A15" s="7"/>
      <c r="B15" s="7"/>
      <c r="C15" s="7" t="s">
        <v>499</v>
      </c>
      <c r="D15" s="7"/>
      <c r="E15" s="7"/>
      <c r="F15" s="7"/>
      <c r="G15" s="7"/>
      <c r="H15" s="7"/>
      <c r="I15" s="7"/>
      <c r="J15" s="7"/>
      <c r="K15" s="7"/>
      <c r="L15" s="9" t="s">
        <v>216</v>
      </c>
      <c r="M15" s="32">
        <v>60</v>
      </c>
      <c r="N15" s="53">
        <v>6.5</v>
      </c>
      <c r="O15" s="32">
        <v>58.3</v>
      </c>
      <c r="P15" s="53">
        <v>8.1999999999999993</v>
      </c>
      <c r="Q15" s="32">
        <v>52.9</v>
      </c>
      <c r="R15" s="53">
        <v>8.1999999999999993</v>
      </c>
      <c r="S15" s="32">
        <v>61.4</v>
      </c>
      <c r="T15" s="51">
        <v>10.3</v>
      </c>
      <c r="U15" s="32">
        <v>70.099999999999994</v>
      </c>
      <c r="V15" s="51">
        <v>16</v>
      </c>
      <c r="W15" s="32">
        <v>46.4</v>
      </c>
      <c r="X15" s="51">
        <v>15.9</v>
      </c>
      <c r="Y15" s="32">
        <v>61.6</v>
      </c>
      <c r="Z15" s="51">
        <v>11.8</v>
      </c>
      <c r="AA15" s="59">
        <v>102.6</v>
      </c>
      <c r="AB15" s="50" t="s">
        <v>337</v>
      </c>
      <c r="AC15" s="32">
        <v>57</v>
      </c>
      <c r="AD15" s="53">
        <v>3.9</v>
      </c>
    </row>
    <row r="16" spans="1:30" ht="16.5" customHeight="1" x14ac:dyDescent="0.25">
      <c r="A16" s="7" t="s">
        <v>305</v>
      </c>
      <c r="B16" s="7"/>
      <c r="C16" s="7"/>
      <c r="D16" s="7"/>
      <c r="E16" s="7"/>
      <c r="F16" s="7"/>
      <c r="G16" s="7"/>
      <c r="H16" s="7"/>
      <c r="I16" s="7"/>
      <c r="J16" s="7"/>
      <c r="K16" s="7"/>
      <c r="L16" s="9"/>
      <c r="M16" s="10"/>
      <c r="N16" s="7"/>
      <c r="O16" s="10"/>
      <c r="P16" s="7"/>
      <c r="Q16" s="10"/>
      <c r="R16" s="7"/>
      <c r="S16" s="10"/>
      <c r="T16" s="7"/>
      <c r="U16" s="10"/>
      <c r="V16" s="7"/>
      <c r="W16" s="10"/>
      <c r="X16" s="7"/>
      <c r="Y16" s="10"/>
      <c r="Z16" s="7"/>
      <c r="AA16" s="10"/>
      <c r="AB16" s="7"/>
      <c r="AC16" s="10"/>
      <c r="AD16" s="7"/>
    </row>
    <row r="17" spans="1:30" ht="16.5" customHeight="1" x14ac:dyDescent="0.25">
      <c r="A17" s="7"/>
      <c r="B17" s="7" t="s">
        <v>799</v>
      </c>
      <c r="C17" s="7"/>
      <c r="D17" s="7"/>
      <c r="E17" s="7"/>
      <c r="F17" s="7"/>
      <c r="G17" s="7"/>
      <c r="H17" s="7"/>
      <c r="I17" s="7"/>
      <c r="J17" s="7"/>
      <c r="K17" s="7"/>
      <c r="L17" s="9"/>
      <c r="M17" s="10"/>
      <c r="N17" s="7"/>
      <c r="O17" s="10"/>
      <c r="P17" s="7"/>
      <c r="Q17" s="10"/>
      <c r="R17" s="7"/>
      <c r="S17" s="10"/>
      <c r="T17" s="7"/>
      <c r="U17" s="10"/>
      <c r="V17" s="7"/>
      <c r="W17" s="10"/>
      <c r="X17" s="7"/>
      <c r="Y17" s="10"/>
      <c r="Z17" s="7"/>
      <c r="AA17" s="10"/>
      <c r="AB17" s="7"/>
      <c r="AC17" s="10"/>
      <c r="AD17" s="7"/>
    </row>
    <row r="18" spans="1:30" ht="16.5" customHeight="1" x14ac:dyDescent="0.25">
      <c r="A18" s="7"/>
      <c r="B18" s="7"/>
      <c r="C18" s="7" t="s">
        <v>334</v>
      </c>
      <c r="D18" s="7"/>
      <c r="E18" s="7"/>
      <c r="F18" s="7"/>
      <c r="G18" s="7"/>
      <c r="H18" s="7"/>
      <c r="I18" s="7"/>
      <c r="J18" s="7"/>
      <c r="K18" s="7"/>
      <c r="L18" s="9" t="s">
        <v>300</v>
      </c>
      <c r="M18" s="32">
        <v>45.6</v>
      </c>
      <c r="N18" s="51">
        <v>11.2</v>
      </c>
      <c r="O18" s="32">
        <v>37.700000000000003</v>
      </c>
      <c r="P18" s="53">
        <v>8.8000000000000007</v>
      </c>
      <c r="Q18" s="32">
        <v>29.5</v>
      </c>
      <c r="R18" s="53">
        <v>7.2</v>
      </c>
      <c r="S18" s="32">
        <v>16.2</v>
      </c>
      <c r="T18" s="53">
        <v>4.7</v>
      </c>
      <c r="U18" s="32">
        <v>14.3</v>
      </c>
      <c r="V18" s="53">
        <v>4</v>
      </c>
      <c r="W18" s="30" t="s">
        <v>128</v>
      </c>
      <c r="X18" s="7"/>
      <c r="Y18" s="31">
        <v>3.9</v>
      </c>
      <c r="Z18" s="53">
        <v>1.3</v>
      </c>
      <c r="AA18" s="30" t="s">
        <v>128</v>
      </c>
      <c r="AB18" s="7"/>
      <c r="AC18" s="29">
        <v>146</v>
      </c>
      <c r="AD18" s="51">
        <v>16.8</v>
      </c>
    </row>
    <row r="19" spans="1:30" ht="16.5" customHeight="1" x14ac:dyDescent="0.25">
      <c r="A19" s="7"/>
      <c r="B19" s="7"/>
      <c r="C19" s="7" t="s">
        <v>792</v>
      </c>
      <c r="D19" s="7"/>
      <c r="E19" s="7"/>
      <c r="F19" s="7"/>
      <c r="G19" s="7"/>
      <c r="H19" s="7"/>
      <c r="I19" s="7"/>
      <c r="J19" s="7"/>
      <c r="K19" s="7"/>
      <c r="L19" s="9" t="s">
        <v>300</v>
      </c>
      <c r="M19" s="32">
        <v>20.7</v>
      </c>
      <c r="N19" s="53">
        <v>8</v>
      </c>
      <c r="O19" s="32">
        <v>21.4</v>
      </c>
      <c r="P19" s="53">
        <v>8.5</v>
      </c>
      <c r="Q19" s="32">
        <v>16.7</v>
      </c>
      <c r="R19" s="53">
        <v>5.0999999999999996</v>
      </c>
      <c r="S19" s="31">
        <v>7.6</v>
      </c>
      <c r="T19" s="53">
        <v>3.1</v>
      </c>
      <c r="U19" s="47">
        <v>3.2</v>
      </c>
      <c r="V19" s="53">
        <v>2.2000000000000002</v>
      </c>
      <c r="W19" s="32">
        <v>10</v>
      </c>
      <c r="X19" s="53">
        <v>2.5</v>
      </c>
      <c r="Y19" s="31" t="s">
        <v>110</v>
      </c>
      <c r="Z19" s="7"/>
      <c r="AA19" s="47">
        <v>1.2</v>
      </c>
      <c r="AB19" s="53">
        <v>0.6</v>
      </c>
      <c r="AC19" s="32">
        <v>82.1</v>
      </c>
      <c r="AD19" s="51">
        <v>14.9</v>
      </c>
    </row>
    <row r="20" spans="1:30" ht="16.5" customHeight="1" x14ac:dyDescent="0.25">
      <c r="A20" s="7"/>
      <c r="B20" s="7"/>
      <c r="C20" s="7" t="s">
        <v>499</v>
      </c>
      <c r="D20" s="7"/>
      <c r="E20" s="7"/>
      <c r="F20" s="7"/>
      <c r="G20" s="7"/>
      <c r="H20" s="7"/>
      <c r="I20" s="7"/>
      <c r="J20" s="7"/>
      <c r="K20" s="7"/>
      <c r="L20" s="9" t="s">
        <v>300</v>
      </c>
      <c r="M20" s="32">
        <v>66.400000000000006</v>
      </c>
      <c r="N20" s="51">
        <v>12.5</v>
      </c>
      <c r="O20" s="32">
        <v>59.1</v>
      </c>
      <c r="P20" s="51">
        <v>13.4</v>
      </c>
      <c r="Q20" s="32">
        <v>43.6</v>
      </c>
      <c r="R20" s="53">
        <v>8.1999999999999993</v>
      </c>
      <c r="S20" s="32">
        <v>23.7</v>
      </c>
      <c r="T20" s="53">
        <v>5.5</v>
      </c>
      <c r="U20" s="32">
        <v>18</v>
      </c>
      <c r="V20" s="53">
        <v>4.4000000000000004</v>
      </c>
      <c r="W20" s="32">
        <v>10</v>
      </c>
      <c r="X20" s="53">
        <v>2.5</v>
      </c>
      <c r="Y20" s="31">
        <v>3.9</v>
      </c>
      <c r="Z20" s="53">
        <v>1.3</v>
      </c>
      <c r="AA20" s="47">
        <v>1.2</v>
      </c>
      <c r="AB20" s="53">
        <v>0.6</v>
      </c>
      <c r="AC20" s="29">
        <v>228.7</v>
      </c>
      <c r="AD20" s="51">
        <v>21.9</v>
      </c>
    </row>
    <row r="21" spans="1:30" ht="16.5" customHeight="1" x14ac:dyDescent="0.25">
      <c r="A21" s="7"/>
      <c r="B21" s="7" t="s">
        <v>804</v>
      </c>
      <c r="C21" s="7"/>
      <c r="D21" s="7"/>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5">
      <c r="A22" s="7"/>
      <c r="B22" s="7"/>
      <c r="C22" s="7" t="s">
        <v>334</v>
      </c>
      <c r="D22" s="7"/>
      <c r="E22" s="7"/>
      <c r="F22" s="7"/>
      <c r="G22" s="7"/>
      <c r="H22" s="7"/>
      <c r="I22" s="7"/>
      <c r="J22" s="7"/>
      <c r="K22" s="7"/>
      <c r="L22" s="9" t="s">
        <v>300</v>
      </c>
      <c r="M22" s="32">
        <v>87.3</v>
      </c>
      <c r="N22" s="51">
        <v>15.4</v>
      </c>
      <c r="O22" s="32">
        <v>75.7</v>
      </c>
      <c r="P22" s="51">
        <v>12.3</v>
      </c>
      <c r="Q22" s="32">
        <v>45.4</v>
      </c>
      <c r="R22" s="53">
        <v>9.1</v>
      </c>
      <c r="S22" s="32">
        <v>26.5</v>
      </c>
      <c r="T22" s="53">
        <v>5.5</v>
      </c>
      <c r="U22" s="32">
        <v>23.2</v>
      </c>
      <c r="V22" s="53">
        <v>4.9000000000000004</v>
      </c>
      <c r="W22" s="30" t="s">
        <v>128</v>
      </c>
      <c r="X22" s="7"/>
      <c r="Y22" s="31">
        <v>5.0999999999999996</v>
      </c>
      <c r="Z22" s="53">
        <v>1.4</v>
      </c>
      <c r="AA22" s="30" t="s">
        <v>128</v>
      </c>
      <c r="AB22" s="7"/>
      <c r="AC22" s="29">
        <v>258.5</v>
      </c>
      <c r="AD22" s="51">
        <v>21.7</v>
      </c>
    </row>
    <row r="23" spans="1:30" ht="16.5" customHeight="1" x14ac:dyDescent="0.25">
      <c r="A23" s="7"/>
      <c r="B23" s="7"/>
      <c r="C23" s="7" t="s">
        <v>792</v>
      </c>
      <c r="D23" s="7"/>
      <c r="E23" s="7"/>
      <c r="F23" s="7"/>
      <c r="G23" s="7"/>
      <c r="H23" s="7"/>
      <c r="I23" s="7"/>
      <c r="J23" s="7"/>
      <c r="K23" s="7"/>
      <c r="L23" s="9" t="s">
        <v>300</v>
      </c>
      <c r="M23" s="32">
        <v>37</v>
      </c>
      <c r="N23" s="51">
        <v>10.3</v>
      </c>
      <c r="O23" s="32">
        <v>34</v>
      </c>
      <c r="P23" s="51">
        <v>11.2</v>
      </c>
      <c r="Q23" s="32">
        <v>32.200000000000003</v>
      </c>
      <c r="R23" s="53">
        <v>8.6999999999999993</v>
      </c>
      <c r="S23" s="32">
        <v>10.7</v>
      </c>
      <c r="T23" s="53">
        <v>3.5</v>
      </c>
      <c r="U23" s="31">
        <v>9.1</v>
      </c>
      <c r="V23" s="53">
        <v>3.1</v>
      </c>
      <c r="W23" s="32">
        <v>15.6</v>
      </c>
      <c r="X23" s="53">
        <v>2.9</v>
      </c>
      <c r="Y23" s="30" t="s">
        <v>128</v>
      </c>
      <c r="Z23" s="7"/>
      <c r="AA23" s="31">
        <v>1.9</v>
      </c>
      <c r="AB23" s="53">
        <v>0.7</v>
      </c>
      <c r="AC23" s="29">
        <v>142.6</v>
      </c>
      <c r="AD23" s="51">
        <v>19.399999999999999</v>
      </c>
    </row>
    <row r="24" spans="1:30" ht="16.5" customHeight="1" x14ac:dyDescent="0.25">
      <c r="A24" s="7"/>
      <c r="B24" s="7"/>
      <c r="C24" s="7" t="s">
        <v>499</v>
      </c>
      <c r="D24" s="7"/>
      <c r="E24" s="7"/>
      <c r="F24" s="7"/>
      <c r="G24" s="7"/>
      <c r="H24" s="7"/>
      <c r="I24" s="7"/>
      <c r="J24" s="7"/>
      <c r="K24" s="7"/>
      <c r="L24" s="9" t="s">
        <v>300</v>
      </c>
      <c r="M24" s="29">
        <v>124.9</v>
      </c>
      <c r="N24" s="51">
        <v>17.899999999999999</v>
      </c>
      <c r="O24" s="29">
        <v>109.8</v>
      </c>
      <c r="P24" s="51">
        <v>17.600000000000001</v>
      </c>
      <c r="Q24" s="32">
        <v>78.3</v>
      </c>
      <c r="R24" s="51">
        <v>12.3</v>
      </c>
      <c r="S24" s="32">
        <v>37.4</v>
      </c>
      <c r="T24" s="53">
        <v>6.2</v>
      </c>
      <c r="U24" s="32">
        <v>31.3</v>
      </c>
      <c r="V24" s="53">
        <v>5.7</v>
      </c>
      <c r="W24" s="32">
        <v>15.6</v>
      </c>
      <c r="X24" s="53">
        <v>2.9</v>
      </c>
      <c r="Y24" s="31">
        <v>5.0999999999999996</v>
      </c>
      <c r="Z24" s="53">
        <v>1.4</v>
      </c>
      <c r="AA24" s="31">
        <v>1.9</v>
      </c>
      <c r="AB24" s="53">
        <v>0.7</v>
      </c>
      <c r="AC24" s="29">
        <v>401</v>
      </c>
      <c r="AD24" s="51">
        <v>28.3</v>
      </c>
    </row>
    <row r="25" spans="1:30" ht="16.5" customHeight="1" x14ac:dyDescent="0.25">
      <c r="A25" s="7"/>
      <c r="B25" s="7" t="s">
        <v>801</v>
      </c>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t="s">
        <v>334</v>
      </c>
      <c r="D26" s="7"/>
      <c r="E26" s="7"/>
      <c r="F26" s="7"/>
      <c r="G26" s="7"/>
      <c r="H26" s="7"/>
      <c r="I26" s="7"/>
      <c r="J26" s="7"/>
      <c r="K26" s="7"/>
      <c r="L26" s="9" t="s">
        <v>216</v>
      </c>
      <c r="M26" s="32">
        <v>52.2</v>
      </c>
      <c r="N26" s="53">
        <v>9</v>
      </c>
      <c r="O26" s="32">
        <v>49.8</v>
      </c>
      <c r="P26" s="53">
        <v>8.5</v>
      </c>
      <c r="Q26" s="32">
        <v>64.8</v>
      </c>
      <c r="R26" s="53">
        <v>9.1999999999999993</v>
      </c>
      <c r="S26" s="32">
        <v>61.1</v>
      </c>
      <c r="T26" s="51">
        <v>12.6</v>
      </c>
      <c r="U26" s="32">
        <v>61.5</v>
      </c>
      <c r="V26" s="51">
        <v>11.2</v>
      </c>
      <c r="W26" s="30" t="s">
        <v>128</v>
      </c>
      <c r="X26" s="7"/>
      <c r="Y26" s="32">
        <v>75.599999999999994</v>
      </c>
      <c r="Z26" s="51">
        <v>14.5</v>
      </c>
      <c r="AA26" s="30" t="s">
        <v>128</v>
      </c>
      <c r="AB26" s="7"/>
      <c r="AC26" s="32">
        <v>56.5</v>
      </c>
      <c r="AD26" s="53">
        <v>4.5</v>
      </c>
    </row>
    <row r="27" spans="1:30" ht="16.5" customHeight="1" x14ac:dyDescent="0.25">
      <c r="A27" s="7"/>
      <c r="B27" s="7"/>
      <c r="C27" s="7" t="s">
        <v>792</v>
      </c>
      <c r="D27" s="7"/>
      <c r="E27" s="7"/>
      <c r="F27" s="7"/>
      <c r="G27" s="7"/>
      <c r="H27" s="7"/>
      <c r="I27" s="7"/>
      <c r="J27" s="7"/>
      <c r="K27" s="7"/>
      <c r="L27" s="9" t="s">
        <v>216</v>
      </c>
      <c r="M27" s="32">
        <v>56.1</v>
      </c>
      <c r="N27" s="51">
        <v>15.1</v>
      </c>
      <c r="O27" s="32">
        <v>63</v>
      </c>
      <c r="P27" s="51">
        <v>14</v>
      </c>
      <c r="Q27" s="32">
        <v>51.9</v>
      </c>
      <c r="R27" s="53">
        <v>7.4</v>
      </c>
      <c r="S27" s="32">
        <v>71</v>
      </c>
      <c r="T27" s="51">
        <v>16.899999999999999</v>
      </c>
      <c r="U27" s="44">
        <v>35</v>
      </c>
      <c r="V27" s="51">
        <v>20.8</v>
      </c>
      <c r="W27" s="32">
        <v>64</v>
      </c>
      <c r="X27" s="51">
        <v>10.5</v>
      </c>
      <c r="Y27" s="31" t="s">
        <v>110</v>
      </c>
      <c r="Z27" s="7"/>
      <c r="AA27" s="32">
        <v>66.2</v>
      </c>
      <c r="AB27" s="51">
        <v>20.6</v>
      </c>
      <c r="AC27" s="32">
        <v>57.5</v>
      </c>
      <c r="AD27" s="53">
        <v>6.9</v>
      </c>
    </row>
    <row r="28" spans="1:30" ht="16.5" customHeight="1" x14ac:dyDescent="0.25">
      <c r="A28" s="7"/>
      <c r="B28" s="7"/>
      <c r="C28" s="7" t="s">
        <v>499</v>
      </c>
      <c r="D28" s="7"/>
      <c r="E28" s="7"/>
      <c r="F28" s="7"/>
      <c r="G28" s="7"/>
      <c r="H28" s="7"/>
      <c r="I28" s="7"/>
      <c r="J28" s="7"/>
      <c r="K28" s="7"/>
      <c r="L28" s="9" t="s">
        <v>216</v>
      </c>
      <c r="M28" s="32">
        <v>53.2</v>
      </c>
      <c r="N28" s="53">
        <v>6.5</v>
      </c>
      <c r="O28" s="32">
        <v>53.8</v>
      </c>
      <c r="P28" s="53">
        <v>8.6999999999999993</v>
      </c>
      <c r="Q28" s="32">
        <v>55.7</v>
      </c>
      <c r="R28" s="53">
        <v>5.8</v>
      </c>
      <c r="S28" s="32">
        <v>63.4</v>
      </c>
      <c r="T28" s="51">
        <v>10.5</v>
      </c>
      <c r="U28" s="32">
        <v>57.6</v>
      </c>
      <c r="V28" s="53">
        <v>9.6</v>
      </c>
      <c r="W28" s="32">
        <v>64</v>
      </c>
      <c r="X28" s="51">
        <v>10.5</v>
      </c>
      <c r="Y28" s="32">
        <v>75.599999999999994</v>
      </c>
      <c r="Z28" s="51">
        <v>14.5</v>
      </c>
      <c r="AA28" s="32">
        <v>66.2</v>
      </c>
      <c r="AB28" s="51">
        <v>20.6</v>
      </c>
      <c r="AC28" s="32">
        <v>57</v>
      </c>
      <c r="AD28" s="53">
        <v>3.7</v>
      </c>
    </row>
    <row r="29" spans="1:30" ht="16.5" customHeight="1" x14ac:dyDescent="0.25">
      <c r="A29" s="7" t="s">
        <v>427</v>
      </c>
      <c r="B29" s="7"/>
      <c r="C29" s="7"/>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t="s">
        <v>799</v>
      </c>
      <c r="C30" s="7"/>
      <c r="D30" s="7"/>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5">
      <c r="A31" s="7"/>
      <c r="B31" s="7"/>
      <c r="C31" s="7" t="s">
        <v>334</v>
      </c>
      <c r="D31" s="7"/>
      <c r="E31" s="7"/>
      <c r="F31" s="7"/>
      <c r="G31" s="7"/>
      <c r="H31" s="7"/>
      <c r="I31" s="7"/>
      <c r="J31" s="7"/>
      <c r="K31" s="7"/>
      <c r="L31" s="9" t="s">
        <v>300</v>
      </c>
      <c r="M31" s="32">
        <v>37.9</v>
      </c>
      <c r="N31" s="53">
        <v>9</v>
      </c>
      <c r="O31" s="32">
        <v>34.4</v>
      </c>
      <c r="P31" s="53">
        <v>7.4</v>
      </c>
      <c r="Q31" s="32">
        <v>27.1</v>
      </c>
      <c r="R31" s="53">
        <v>7.4</v>
      </c>
      <c r="S31" s="32">
        <v>12.4</v>
      </c>
      <c r="T31" s="53">
        <v>3.7</v>
      </c>
      <c r="U31" s="32">
        <v>11</v>
      </c>
      <c r="V31" s="53">
        <v>3.1</v>
      </c>
      <c r="W31" s="30" t="s">
        <v>128</v>
      </c>
      <c r="X31" s="7"/>
      <c r="Y31" s="31">
        <v>4.0999999999999996</v>
      </c>
      <c r="Z31" s="53">
        <v>1.4</v>
      </c>
      <c r="AA31" s="30" t="s">
        <v>128</v>
      </c>
      <c r="AB31" s="7"/>
      <c r="AC31" s="29">
        <v>126.4</v>
      </c>
      <c r="AD31" s="51">
        <v>13.1</v>
      </c>
    </row>
    <row r="32" spans="1:30" ht="16.5" customHeight="1" x14ac:dyDescent="0.25">
      <c r="A32" s="7"/>
      <c r="B32" s="7"/>
      <c r="C32" s="7" t="s">
        <v>792</v>
      </c>
      <c r="D32" s="7"/>
      <c r="E32" s="7"/>
      <c r="F32" s="7"/>
      <c r="G32" s="7"/>
      <c r="H32" s="7"/>
      <c r="I32" s="7"/>
      <c r="J32" s="7"/>
      <c r="K32" s="7"/>
      <c r="L32" s="9" t="s">
        <v>300</v>
      </c>
      <c r="M32" s="32">
        <v>19.100000000000001</v>
      </c>
      <c r="N32" s="53">
        <v>7.1</v>
      </c>
      <c r="O32" s="32">
        <v>17.600000000000001</v>
      </c>
      <c r="P32" s="53">
        <v>6.1</v>
      </c>
      <c r="Q32" s="32">
        <v>17.5</v>
      </c>
      <c r="R32" s="53">
        <v>5.7</v>
      </c>
      <c r="S32" s="47">
        <v>4.8</v>
      </c>
      <c r="T32" s="53">
        <v>2.6</v>
      </c>
      <c r="U32" s="31">
        <v>5.0999999999999996</v>
      </c>
      <c r="V32" s="53">
        <v>1.9</v>
      </c>
      <c r="W32" s="31">
        <v>6.5</v>
      </c>
      <c r="X32" s="53">
        <v>2</v>
      </c>
      <c r="Y32" s="30" t="s">
        <v>128</v>
      </c>
      <c r="Z32" s="7"/>
      <c r="AA32" s="31">
        <v>1.2</v>
      </c>
      <c r="AB32" s="53">
        <v>0.5</v>
      </c>
      <c r="AC32" s="32">
        <v>73</v>
      </c>
      <c r="AD32" s="51">
        <v>10.4</v>
      </c>
    </row>
    <row r="33" spans="1:30" ht="16.5" customHeight="1" x14ac:dyDescent="0.25">
      <c r="A33" s="7"/>
      <c r="B33" s="7"/>
      <c r="C33" s="7" t="s">
        <v>499</v>
      </c>
      <c r="D33" s="7"/>
      <c r="E33" s="7"/>
      <c r="F33" s="7"/>
      <c r="G33" s="7"/>
      <c r="H33" s="7"/>
      <c r="I33" s="7"/>
      <c r="J33" s="7"/>
      <c r="K33" s="7"/>
      <c r="L33" s="9" t="s">
        <v>300</v>
      </c>
      <c r="M33" s="32">
        <v>58</v>
      </c>
      <c r="N33" s="51">
        <v>11.4</v>
      </c>
      <c r="O33" s="32">
        <v>54.2</v>
      </c>
      <c r="P33" s="53">
        <v>9.6999999999999993</v>
      </c>
      <c r="Q33" s="32">
        <v>43.3</v>
      </c>
      <c r="R33" s="53">
        <v>8.6</v>
      </c>
      <c r="S33" s="32">
        <v>18</v>
      </c>
      <c r="T33" s="53">
        <v>4</v>
      </c>
      <c r="U33" s="32">
        <v>14.9</v>
      </c>
      <c r="V33" s="53">
        <v>3.7</v>
      </c>
      <c r="W33" s="31">
        <v>6.5</v>
      </c>
      <c r="X33" s="53">
        <v>2</v>
      </c>
      <c r="Y33" s="31">
        <v>4.0999999999999996</v>
      </c>
      <c r="Z33" s="53">
        <v>1.4</v>
      </c>
      <c r="AA33" s="31">
        <v>1.2</v>
      </c>
      <c r="AB33" s="53">
        <v>0.5</v>
      </c>
      <c r="AC33" s="29">
        <v>200.4</v>
      </c>
      <c r="AD33" s="51">
        <v>17.2</v>
      </c>
    </row>
    <row r="34" spans="1:30" ht="16.5" customHeight="1" x14ac:dyDescent="0.25">
      <c r="A34" s="7"/>
      <c r="B34" s="7" t="s">
        <v>804</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334</v>
      </c>
      <c r="D35" s="7"/>
      <c r="E35" s="7"/>
      <c r="F35" s="7"/>
      <c r="G35" s="7"/>
      <c r="H35" s="7"/>
      <c r="I35" s="7"/>
      <c r="J35" s="7"/>
      <c r="K35" s="7"/>
      <c r="L35" s="9" t="s">
        <v>300</v>
      </c>
      <c r="M35" s="32">
        <v>81.8</v>
      </c>
      <c r="N35" s="51">
        <v>11.4</v>
      </c>
      <c r="O35" s="32">
        <v>67</v>
      </c>
      <c r="P35" s="51">
        <v>12.4</v>
      </c>
      <c r="Q35" s="32">
        <v>45.8</v>
      </c>
      <c r="R35" s="53">
        <v>8.6999999999999993</v>
      </c>
      <c r="S35" s="32">
        <v>20.8</v>
      </c>
      <c r="T35" s="53">
        <v>4.2</v>
      </c>
      <c r="U35" s="32">
        <v>20.100000000000001</v>
      </c>
      <c r="V35" s="53">
        <v>4.0999999999999996</v>
      </c>
      <c r="W35" s="30" t="s">
        <v>128</v>
      </c>
      <c r="X35" s="7"/>
      <c r="Y35" s="31">
        <v>6.1</v>
      </c>
      <c r="Z35" s="53">
        <v>1.6</v>
      </c>
      <c r="AA35" s="30" t="s">
        <v>128</v>
      </c>
      <c r="AB35" s="7"/>
      <c r="AC35" s="29">
        <v>240.5</v>
      </c>
      <c r="AD35" s="51">
        <v>16.8</v>
      </c>
    </row>
    <row r="36" spans="1:30" ht="16.5" customHeight="1" x14ac:dyDescent="0.25">
      <c r="A36" s="7"/>
      <c r="B36" s="7"/>
      <c r="C36" s="7" t="s">
        <v>792</v>
      </c>
      <c r="D36" s="7"/>
      <c r="E36" s="7"/>
      <c r="F36" s="7"/>
      <c r="G36" s="7"/>
      <c r="H36" s="7"/>
      <c r="I36" s="7"/>
      <c r="J36" s="7"/>
      <c r="K36" s="7"/>
      <c r="L36" s="9" t="s">
        <v>300</v>
      </c>
      <c r="M36" s="32">
        <v>41.3</v>
      </c>
      <c r="N36" s="51">
        <v>11.9</v>
      </c>
      <c r="O36" s="32">
        <v>36.1</v>
      </c>
      <c r="P36" s="53">
        <v>8.6</v>
      </c>
      <c r="Q36" s="32">
        <v>31.2</v>
      </c>
      <c r="R36" s="53">
        <v>8.4</v>
      </c>
      <c r="S36" s="31">
        <v>9.1</v>
      </c>
      <c r="T36" s="53">
        <v>3.3</v>
      </c>
      <c r="U36" s="31">
        <v>8.9</v>
      </c>
      <c r="V36" s="53">
        <v>2.5</v>
      </c>
      <c r="W36" s="32">
        <v>11.2</v>
      </c>
      <c r="X36" s="53">
        <v>2.5</v>
      </c>
      <c r="Y36" s="30" t="s">
        <v>128</v>
      </c>
      <c r="Z36" s="7"/>
      <c r="AA36" s="31">
        <v>1.3</v>
      </c>
      <c r="AB36" s="53">
        <v>0.5</v>
      </c>
      <c r="AC36" s="29">
        <v>138.4</v>
      </c>
      <c r="AD36" s="51">
        <v>16.2</v>
      </c>
    </row>
    <row r="37" spans="1:30" ht="16.5" customHeight="1" x14ac:dyDescent="0.25">
      <c r="A37" s="7"/>
      <c r="B37" s="7"/>
      <c r="C37" s="7" t="s">
        <v>499</v>
      </c>
      <c r="D37" s="7"/>
      <c r="E37" s="7"/>
      <c r="F37" s="7"/>
      <c r="G37" s="7"/>
      <c r="H37" s="7"/>
      <c r="I37" s="7"/>
      <c r="J37" s="7"/>
      <c r="K37" s="7"/>
      <c r="L37" s="9" t="s">
        <v>300</v>
      </c>
      <c r="M37" s="29">
        <v>122</v>
      </c>
      <c r="N37" s="51">
        <v>14.7</v>
      </c>
      <c r="O37" s="29">
        <v>101.5</v>
      </c>
      <c r="P37" s="51">
        <v>16.2</v>
      </c>
      <c r="Q37" s="32">
        <v>77.900000000000006</v>
      </c>
      <c r="R37" s="51">
        <v>12.1</v>
      </c>
      <c r="S37" s="32">
        <v>30.2</v>
      </c>
      <c r="T37" s="53">
        <v>5.4</v>
      </c>
      <c r="U37" s="32">
        <v>28.2</v>
      </c>
      <c r="V37" s="53">
        <v>4.5</v>
      </c>
      <c r="W37" s="32">
        <v>11.2</v>
      </c>
      <c r="X37" s="53">
        <v>2.5</v>
      </c>
      <c r="Y37" s="31">
        <v>6.1</v>
      </c>
      <c r="Z37" s="53">
        <v>1.6</v>
      </c>
      <c r="AA37" s="31">
        <v>1.3</v>
      </c>
      <c r="AB37" s="53">
        <v>0.5</v>
      </c>
      <c r="AC37" s="29">
        <v>379.2</v>
      </c>
      <c r="AD37" s="51">
        <v>23.3</v>
      </c>
    </row>
    <row r="38" spans="1:30" ht="16.5" customHeight="1" x14ac:dyDescent="0.25">
      <c r="A38" s="7"/>
      <c r="B38" s="7" t="s">
        <v>801</v>
      </c>
      <c r="C38" s="7"/>
      <c r="D38" s="7"/>
      <c r="E38" s="7"/>
      <c r="F38" s="7"/>
      <c r="G38" s="7"/>
      <c r="H38" s="7"/>
      <c r="I38" s="7"/>
      <c r="J38" s="7"/>
      <c r="K38" s="7"/>
      <c r="L38" s="9"/>
      <c r="M38" s="10"/>
      <c r="N38" s="7"/>
      <c r="O38" s="10"/>
      <c r="P38" s="7"/>
      <c r="Q38" s="10"/>
      <c r="R38" s="7"/>
      <c r="S38" s="10"/>
      <c r="T38" s="7"/>
      <c r="U38" s="10"/>
      <c r="V38" s="7"/>
      <c r="W38" s="10"/>
      <c r="X38" s="7"/>
      <c r="Y38" s="10"/>
      <c r="Z38" s="7"/>
      <c r="AA38" s="10"/>
      <c r="AB38" s="7"/>
      <c r="AC38" s="10"/>
      <c r="AD38" s="7"/>
    </row>
    <row r="39" spans="1:30" ht="16.5" customHeight="1" x14ac:dyDescent="0.25">
      <c r="A39" s="7"/>
      <c r="B39" s="7"/>
      <c r="C39" s="7" t="s">
        <v>334</v>
      </c>
      <c r="D39" s="7"/>
      <c r="E39" s="7"/>
      <c r="F39" s="7"/>
      <c r="G39" s="7"/>
      <c r="H39" s="7"/>
      <c r="I39" s="7"/>
      <c r="J39" s="7"/>
      <c r="K39" s="7"/>
      <c r="L39" s="9" t="s">
        <v>216</v>
      </c>
      <c r="M39" s="32">
        <v>46.4</v>
      </c>
      <c r="N39" s="53">
        <v>8.6999999999999993</v>
      </c>
      <c r="O39" s="32">
        <v>51.3</v>
      </c>
      <c r="P39" s="53">
        <v>5.3</v>
      </c>
      <c r="Q39" s="32">
        <v>59.1</v>
      </c>
      <c r="R39" s="51">
        <v>11.4</v>
      </c>
      <c r="S39" s="32">
        <v>59.4</v>
      </c>
      <c r="T39" s="51">
        <v>13.7</v>
      </c>
      <c r="U39" s="32">
        <v>54.7</v>
      </c>
      <c r="V39" s="51">
        <v>10.9</v>
      </c>
      <c r="W39" s="30" t="s">
        <v>128</v>
      </c>
      <c r="X39" s="7"/>
      <c r="Y39" s="32">
        <v>67.8</v>
      </c>
      <c r="Z39" s="51">
        <v>14.7</v>
      </c>
      <c r="AA39" s="30" t="s">
        <v>128</v>
      </c>
      <c r="AB39" s="7"/>
      <c r="AC39" s="32">
        <v>52.6</v>
      </c>
      <c r="AD39" s="53">
        <v>4</v>
      </c>
    </row>
    <row r="40" spans="1:30" ht="16.5" customHeight="1" x14ac:dyDescent="0.25">
      <c r="A40" s="7"/>
      <c r="B40" s="7"/>
      <c r="C40" s="7" t="s">
        <v>792</v>
      </c>
      <c r="D40" s="7"/>
      <c r="E40" s="7"/>
      <c r="F40" s="7"/>
      <c r="G40" s="7"/>
      <c r="H40" s="7"/>
      <c r="I40" s="7"/>
      <c r="J40" s="7"/>
      <c r="K40" s="7"/>
      <c r="L40" s="9" t="s">
        <v>216</v>
      </c>
      <c r="M40" s="32">
        <v>46.2</v>
      </c>
      <c r="N40" s="53">
        <v>9.8000000000000007</v>
      </c>
      <c r="O40" s="32">
        <v>48.8</v>
      </c>
      <c r="P40" s="51">
        <v>11.1</v>
      </c>
      <c r="Q40" s="32">
        <v>56</v>
      </c>
      <c r="R40" s="51">
        <v>11</v>
      </c>
      <c r="S40" s="32">
        <v>52.3</v>
      </c>
      <c r="T40" s="51">
        <v>18.7</v>
      </c>
      <c r="U40" s="32">
        <v>57.6</v>
      </c>
      <c r="V40" s="51">
        <v>16</v>
      </c>
      <c r="W40" s="32">
        <v>58.2</v>
      </c>
      <c r="X40" s="51">
        <v>12.7</v>
      </c>
      <c r="Y40" s="30" t="s">
        <v>128</v>
      </c>
      <c r="Z40" s="7"/>
      <c r="AA40" s="32">
        <v>91.2</v>
      </c>
      <c r="AB40" s="51">
        <v>21.1</v>
      </c>
      <c r="AC40" s="32">
        <v>52.7</v>
      </c>
      <c r="AD40" s="53">
        <v>4.3</v>
      </c>
    </row>
    <row r="41" spans="1:30" ht="16.5" customHeight="1" x14ac:dyDescent="0.25">
      <c r="A41" s="7"/>
      <c r="B41" s="7"/>
      <c r="C41" s="7" t="s">
        <v>499</v>
      </c>
      <c r="D41" s="7"/>
      <c r="E41" s="7"/>
      <c r="F41" s="7"/>
      <c r="G41" s="7"/>
      <c r="H41" s="7"/>
      <c r="I41" s="7"/>
      <c r="J41" s="7"/>
      <c r="K41" s="7"/>
      <c r="L41" s="9" t="s">
        <v>216</v>
      </c>
      <c r="M41" s="32">
        <v>47.5</v>
      </c>
      <c r="N41" s="53">
        <v>7.3</v>
      </c>
      <c r="O41" s="32">
        <v>53.4</v>
      </c>
      <c r="P41" s="53">
        <v>4.4000000000000004</v>
      </c>
      <c r="Q41" s="32">
        <v>55.6</v>
      </c>
      <c r="R41" s="53">
        <v>6.6</v>
      </c>
      <c r="S41" s="32">
        <v>59.4</v>
      </c>
      <c r="T41" s="53">
        <v>8.6</v>
      </c>
      <c r="U41" s="32">
        <v>52.7</v>
      </c>
      <c r="V41" s="53">
        <v>9.6</v>
      </c>
      <c r="W41" s="32">
        <v>58.2</v>
      </c>
      <c r="X41" s="51">
        <v>12.7</v>
      </c>
      <c r="Y41" s="32">
        <v>67.8</v>
      </c>
      <c r="Z41" s="51">
        <v>14.7</v>
      </c>
      <c r="AA41" s="32">
        <v>91.2</v>
      </c>
      <c r="AB41" s="51">
        <v>21.1</v>
      </c>
      <c r="AC41" s="32">
        <v>52.8</v>
      </c>
      <c r="AD41" s="53">
        <v>3.2</v>
      </c>
    </row>
    <row r="42" spans="1:30" ht="16.5" customHeight="1" x14ac:dyDescent="0.25">
      <c r="A42" s="7" t="s">
        <v>455</v>
      </c>
      <c r="B42" s="7"/>
      <c r="C42" s="7"/>
      <c r="D42" s="7"/>
      <c r="E42" s="7"/>
      <c r="F42" s="7"/>
      <c r="G42" s="7"/>
      <c r="H42" s="7"/>
      <c r="I42" s="7"/>
      <c r="J42" s="7"/>
      <c r="K42" s="7"/>
      <c r="L42" s="9"/>
      <c r="M42" s="10"/>
      <c r="N42" s="7"/>
      <c r="O42" s="10"/>
      <c r="P42" s="7"/>
      <c r="Q42" s="10"/>
      <c r="R42" s="7"/>
      <c r="S42" s="10"/>
      <c r="T42" s="7"/>
      <c r="U42" s="10"/>
      <c r="V42" s="7"/>
      <c r="W42" s="10"/>
      <c r="X42" s="7"/>
      <c r="Y42" s="10"/>
      <c r="Z42" s="7"/>
      <c r="AA42" s="10"/>
      <c r="AB42" s="7"/>
      <c r="AC42" s="10"/>
      <c r="AD42" s="7"/>
    </row>
    <row r="43" spans="1:30" ht="16.5" customHeight="1" x14ac:dyDescent="0.25">
      <c r="A43" s="7"/>
      <c r="B43" s="7" t="s">
        <v>799</v>
      </c>
      <c r="C43" s="7"/>
      <c r="D43" s="7"/>
      <c r="E43" s="7"/>
      <c r="F43" s="7"/>
      <c r="G43" s="7"/>
      <c r="H43" s="7"/>
      <c r="I43" s="7"/>
      <c r="J43" s="7"/>
      <c r="K43" s="7"/>
      <c r="L43" s="9"/>
      <c r="M43" s="10"/>
      <c r="N43" s="7"/>
      <c r="O43" s="10"/>
      <c r="P43" s="7"/>
      <c r="Q43" s="10"/>
      <c r="R43" s="7"/>
      <c r="S43" s="10"/>
      <c r="T43" s="7"/>
      <c r="U43" s="10"/>
      <c r="V43" s="7"/>
      <c r="W43" s="10"/>
      <c r="X43" s="7"/>
      <c r="Y43" s="10"/>
      <c r="Z43" s="7"/>
      <c r="AA43" s="10"/>
      <c r="AB43" s="7"/>
      <c r="AC43" s="10"/>
      <c r="AD43" s="7"/>
    </row>
    <row r="44" spans="1:30" ht="16.5" customHeight="1" x14ac:dyDescent="0.25">
      <c r="A44" s="7"/>
      <c r="B44" s="7"/>
      <c r="C44" s="7" t="s">
        <v>334</v>
      </c>
      <c r="D44" s="7"/>
      <c r="E44" s="7"/>
      <c r="F44" s="7"/>
      <c r="G44" s="7"/>
      <c r="H44" s="7"/>
      <c r="I44" s="7"/>
      <c r="J44" s="7"/>
      <c r="K44" s="7"/>
      <c r="L44" s="9" t="s">
        <v>300</v>
      </c>
      <c r="M44" s="32">
        <v>49.8</v>
      </c>
      <c r="N44" s="51">
        <v>10</v>
      </c>
      <c r="O44" s="32">
        <v>34.9</v>
      </c>
      <c r="P44" s="53">
        <v>6.3</v>
      </c>
      <c r="Q44" s="32">
        <v>25.8</v>
      </c>
      <c r="R44" s="53">
        <v>6</v>
      </c>
      <c r="S44" s="31">
        <v>9.6</v>
      </c>
      <c r="T44" s="53">
        <v>3.8</v>
      </c>
      <c r="U44" s="32">
        <v>11.7</v>
      </c>
      <c r="V44" s="53">
        <v>2.6</v>
      </c>
      <c r="W44" s="30" t="s">
        <v>128</v>
      </c>
      <c r="X44" s="7"/>
      <c r="Y44" s="31">
        <v>3.5</v>
      </c>
      <c r="Z44" s="53">
        <v>1.2</v>
      </c>
      <c r="AA44" s="30" t="s">
        <v>128</v>
      </c>
      <c r="AB44" s="7"/>
      <c r="AC44" s="29">
        <v>135.19999999999999</v>
      </c>
      <c r="AD44" s="51">
        <v>14.5</v>
      </c>
    </row>
    <row r="45" spans="1:30" ht="16.5" customHeight="1" x14ac:dyDescent="0.25">
      <c r="A45" s="7"/>
      <c r="B45" s="7"/>
      <c r="C45" s="7" t="s">
        <v>792</v>
      </c>
      <c r="D45" s="7"/>
      <c r="E45" s="7"/>
      <c r="F45" s="7"/>
      <c r="G45" s="7"/>
      <c r="H45" s="7"/>
      <c r="I45" s="7"/>
      <c r="J45" s="7"/>
      <c r="K45" s="7"/>
      <c r="L45" s="9" t="s">
        <v>300</v>
      </c>
      <c r="M45" s="32">
        <v>20.100000000000001</v>
      </c>
      <c r="N45" s="53">
        <v>6.4</v>
      </c>
      <c r="O45" s="32">
        <v>14.3</v>
      </c>
      <c r="P45" s="53">
        <v>4.0999999999999996</v>
      </c>
      <c r="Q45" s="32">
        <v>18.899999999999999</v>
      </c>
      <c r="R45" s="53">
        <v>5.5</v>
      </c>
      <c r="S45" s="31">
        <v>8.5</v>
      </c>
      <c r="T45" s="53">
        <v>3.4</v>
      </c>
      <c r="U45" s="47">
        <v>3.2</v>
      </c>
      <c r="V45" s="53">
        <v>2</v>
      </c>
      <c r="W45" s="31">
        <v>6</v>
      </c>
      <c r="X45" s="53">
        <v>1.6</v>
      </c>
      <c r="Y45" s="30" t="s">
        <v>128</v>
      </c>
      <c r="Z45" s="7"/>
      <c r="AA45" s="47">
        <v>1.4</v>
      </c>
      <c r="AB45" s="53">
        <v>0.8</v>
      </c>
      <c r="AC45" s="32">
        <v>72.400000000000006</v>
      </c>
      <c r="AD45" s="51">
        <v>10.1</v>
      </c>
    </row>
    <row r="46" spans="1:30" ht="16.5" customHeight="1" x14ac:dyDescent="0.25">
      <c r="A46" s="7"/>
      <c r="B46" s="7"/>
      <c r="C46" s="7" t="s">
        <v>499</v>
      </c>
      <c r="D46" s="7"/>
      <c r="E46" s="7"/>
      <c r="F46" s="7"/>
      <c r="G46" s="7"/>
      <c r="H46" s="7"/>
      <c r="I46" s="7"/>
      <c r="J46" s="7"/>
      <c r="K46" s="7"/>
      <c r="L46" s="9" t="s">
        <v>300</v>
      </c>
      <c r="M46" s="32">
        <v>69.900000000000006</v>
      </c>
      <c r="N46" s="51">
        <v>12</v>
      </c>
      <c r="O46" s="32">
        <v>49.2</v>
      </c>
      <c r="P46" s="53">
        <v>6.9</v>
      </c>
      <c r="Q46" s="32">
        <v>44.7</v>
      </c>
      <c r="R46" s="53">
        <v>7.5</v>
      </c>
      <c r="S46" s="32">
        <v>18</v>
      </c>
      <c r="T46" s="53">
        <v>4.9000000000000004</v>
      </c>
      <c r="U46" s="32">
        <v>14.8</v>
      </c>
      <c r="V46" s="53">
        <v>3</v>
      </c>
      <c r="W46" s="31">
        <v>6</v>
      </c>
      <c r="X46" s="53">
        <v>1.6</v>
      </c>
      <c r="Y46" s="31">
        <v>3.5</v>
      </c>
      <c r="Z46" s="53">
        <v>1.2</v>
      </c>
      <c r="AA46" s="47">
        <v>1.4</v>
      </c>
      <c r="AB46" s="53">
        <v>0.8</v>
      </c>
      <c r="AC46" s="29">
        <v>207.6</v>
      </c>
      <c r="AD46" s="51">
        <v>17.7</v>
      </c>
    </row>
    <row r="47" spans="1:30" ht="16.5" customHeight="1" x14ac:dyDescent="0.25">
      <c r="A47" s="7"/>
      <c r="B47" s="7" t="s">
        <v>804</v>
      </c>
      <c r="C47" s="7"/>
      <c r="D47" s="7"/>
      <c r="E47" s="7"/>
      <c r="F47" s="7"/>
      <c r="G47" s="7"/>
      <c r="H47" s="7"/>
      <c r="I47" s="7"/>
      <c r="J47" s="7"/>
      <c r="K47" s="7"/>
      <c r="L47" s="9"/>
      <c r="M47" s="10"/>
      <c r="N47" s="7"/>
      <c r="O47" s="10"/>
      <c r="P47" s="7"/>
      <c r="Q47" s="10"/>
      <c r="R47" s="7"/>
      <c r="S47" s="10"/>
      <c r="T47" s="7"/>
      <c r="U47" s="10"/>
      <c r="V47" s="7"/>
      <c r="W47" s="10"/>
      <c r="X47" s="7"/>
      <c r="Y47" s="10"/>
      <c r="Z47" s="7"/>
      <c r="AA47" s="10"/>
      <c r="AB47" s="7"/>
      <c r="AC47" s="10"/>
      <c r="AD47" s="7"/>
    </row>
    <row r="48" spans="1:30" ht="16.5" customHeight="1" x14ac:dyDescent="0.25">
      <c r="A48" s="7"/>
      <c r="B48" s="7"/>
      <c r="C48" s="7" t="s">
        <v>334</v>
      </c>
      <c r="D48" s="7"/>
      <c r="E48" s="7"/>
      <c r="F48" s="7"/>
      <c r="G48" s="7"/>
      <c r="H48" s="7"/>
      <c r="I48" s="7"/>
      <c r="J48" s="7"/>
      <c r="K48" s="7"/>
      <c r="L48" s="9" t="s">
        <v>300</v>
      </c>
      <c r="M48" s="32">
        <v>84.7</v>
      </c>
      <c r="N48" s="51">
        <v>13.8</v>
      </c>
      <c r="O48" s="32">
        <v>65.8</v>
      </c>
      <c r="P48" s="51">
        <v>10.3</v>
      </c>
      <c r="Q48" s="32">
        <v>44.7</v>
      </c>
      <c r="R48" s="53">
        <v>8.6</v>
      </c>
      <c r="S48" s="32">
        <v>19.100000000000001</v>
      </c>
      <c r="T48" s="53">
        <v>4.9000000000000004</v>
      </c>
      <c r="U48" s="32">
        <v>20.2</v>
      </c>
      <c r="V48" s="53">
        <v>4.2</v>
      </c>
      <c r="W48" s="30" t="s">
        <v>128</v>
      </c>
      <c r="X48" s="7"/>
      <c r="Y48" s="31">
        <v>5.5</v>
      </c>
      <c r="Z48" s="53">
        <v>1.6</v>
      </c>
      <c r="AA48" s="30" t="s">
        <v>128</v>
      </c>
      <c r="AB48" s="7"/>
      <c r="AC48" s="29">
        <v>240</v>
      </c>
      <c r="AD48" s="51">
        <v>20.100000000000001</v>
      </c>
    </row>
    <row r="49" spans="1:30" ht="16.5" customHeight="1" x14ac:dyDescent="0.25">
      <c r="A49" s="7"/>
      <c r="B49" s="7"/>
      <c r="C49" s="7" t="s">
        <v>792</v>
      </c>
      <c r="D49" s="7"/>
      <c r="E49" s="7"/>
      <c r="F49" s="7"/>
      <c r="G49" s="7"/>
      <c r="H49" s="7"/>
      <c r="I49" s="7"/>
      <c r="J49" s="7"/>
      <c r="K49" s="7"/>
      <c r="L49" s="9" t="s">
        <v>300</v>
      </c>
      <c r="M49" s="32">
        <v>40.1</v>
      </c>
      <c r="N49" s="53">
        <v>8.8000000000000007</v>
      </c>
      <c r="O49" s="32">
        <v>29.3</v>
      </c>
      <c r="P49" s="53">
        <v>7.2</v>
      </c>
      <c r="Q49" s="32">
        <v>40.700000000000003</v>
      </c>
      <c r="R49" s="53">
        <v>8</v>
      </c>
      <c r="S49" s="32">
        <v>14.6</v>
      </c>
      <c r="T49" s="53">
        <v>4.3</v>
      </c>
      <c r="U49" s="31">
        <v>7.9</v>
      </c>
      <c r="V49" s="53">
        <v>3.5</v>
      </c>
      <c r="W49" s="32">
        <v>11.4</v>
      </c>
      <c r="X49" s="53">
        <v>2.4</v>
      </c>
      <c r="Y49" s="30" t="s">
        <v>128</v>
      </c>
      <c r="Z49" s="7"/>
      <c r="AA49" s="47">
        <v>2.4</v>
      </c>
      <c r="AB49" s="53">
        <v>1.2</v>
      </c>
      <c r="AC49" s="29">
        <v>146.30000000000001</v>
      </c>
      <c r="AD49" s="51">
        <v>14.2</v>
      </c>
    </row>
    <row r="50" spans="1:30" ht="16.5" customHeight="1" x14ac:dyDescent="0.25">
      <c r="A50" s="7"/>
      <c r="B50" s="7"/>
      <c r="C50" s="7" t="s">
        <v>499</v>
      </c>
      <c r="D50" s="7"/>
      <c r="E50" s="7"/>
      <c r="F50" s="7"/>
      <c r="G50" s="7"/>
      <c r="H50" s="7"/>
      <c r="I50" s="7"/>
      <c r="J50" s="7"/>
      <c r="K50" s="7"/>
      <c r="L50" s="9" t="s">
        <v>300</v>
      </c>
      <c r="M50" s="29">
        <v>124.8</v>
      </c>
      <c r="N50" s="51">
        <v>16.2</v>
      </c>
      <c r="O50" s="32">
        <v>95.1</v>
      </c>
      <c r="P50" s="51">
        <v>11.3</v>
      </c>
      <c r="Q50" s="32">
        <v>85.4</v>
      </c>
      <c r="R50" s="51">
        <v>10.9</v>
      </c>
      <c r="S50" s="32">
        <v>33.700000000000003</v>
      </c>
      <c r="T50" s="53">
        <v>6.2</v>
      </c>
      <c r="U50" s="32">
        <v>28.1</v>
      </c>
      <c r="V50" s="53">
        <v>6.1</v>
      </c>
      <c r="W50" s="32">
        <v>11.4</v>
      </c>
      <c r="X50" s="53">
        <v>2.4</v>
      </c>
      <c r="Y50" s="31">
        <v>5.5</v>
      </c>
      <c r="Z50" s="53">
        <v>1.6</v>
      </c>
      <c r="AA50" s="47">
        <v>2.4</v>
      </c>
      <c r="AB50" s="53">
        <v>1.2</v>
      </c>
      <c r="AC50" s="29">
        <v>386.4</v>
      </c>
      <c r="AD50" s="51">
        <v>22.5</v>
      </c>
    </row>
    <row r="51" spans="1:30" ht="16.5" customHeight="1" x14ac:dyDescent="0.25">
      <c r="A51" s="7"/>
      <c r="B51" s="7" t="s">
        <v>801</v>
      </c>
      <c r="C51" s="7"/>
      <c r="D51" s="7"/>
      <c r="E51" s="7"/>
      <c r="F51" s="7"/>
      <c r="G51" s="7"/>
      <c r="H51" s="7"/>
      <c r="I51" s="7"/>
      <c r="J51" s="7"/>
      <c r="K51" s="7"/>
      <c r="L51" s="9"/>
      <c r="M51" s="10"/>
      <c r="N51" s="7"/>
      <c r="O51" s="10"/>
      <c r="P51" s="7"/>
      <c r="Q51" s="10"/>
      <c r="R51" s="7"/>
      <c r="S51" s="10"/>
      <c r="T51" s="7"/>
      <c r="U51" s="10"/>
      <c r="V51" s="7"/>
      <c r="W51" s="10"/>
      <c r="X51" s="7"/>
      <c r="Y51" s="10"/>
      <c r="Z51" s="7"/>
      <c r="AA51" s="10"/>
      <c r="AB51" s="7"/>
      <c r="AC51" s="10"/>
      <c r="AD51" s="7"/>
    </row>
    <row r="52" spans="1:30" ht="16.5" customHeight="1" x14ac:dyDescent="0.25">
      <c r="A52" s="7"/>
      <c r="B52" s="7"/>
      <c r="C52" s="7" t="s">
        <v>334</v>
      </c>
      <c r="D52" s="7"/>
      <c r="E52" s="7"/>
      <c r="F52" s="7"/>
      <c r="G52" s="7"/>
      <c r="H52" s="7"/>
      <c r="I52" s="7"/>
      <c r="J52" s="7"/>
      <c r="K52" s="7"/>
      <c r="L52" s="9" t="s">
        <v>216</v>
      </c>
      <c r="M52" s="32">
        <v>58.8</v>
      </c>
      <c r="N52" s="53">
        <v>6.8</v>
      </c>
      <c r="O52" s="32">
        <v>53.1</v>
      </c>
      <c r="P52" s="53">
        <v>7.4</v>
      </c>
      <c r="Q52" s="32">
        <v>57.8</v>
      </c>
      <c r="R52" s="53">
        <v>9.8000000000000007</v>
      </c>
      <c r="S52" s="32">
        <v>50</v>
      </c>
      <c r="T52" s="51">
        <v>13.3</v>
      </c>
      <c r="U52" s="32">
        <v>57.6</v>
      </c>
      <c r="V52" s="53">
        <v>8.9</v>
      </c>
      <c r="W52" s="30" t="s">
        <v>128</v>
      </c>
      <c r="X52" s="7"/>
      <c r="Y52" s="32">
        <v>63.7</v>
      </c>
      <c r="Z52" s="51">
        <v>16.100000000000001</v>
      </c>
      <c r="AA52" s="30" t="s">
        <v>128</v>
      </c>
      <c r="AB52" s="7"/>
      <c r="AC52" s="32">
        <v>56.3</v>
      </c>
      <c r="AD52" s="53">
        <v>3.5</v>
      </c>
    </row>
    <row r="53" spans="1:30" ht="16.5" customHeight="1" x14ac:dyDescent="0.25">
      <c r="A53" s="7"/>
      <c r="B53" s="7"/>
      <c r="C53" s="7" t="s">
        <v>792</v>
      </c>
      <c r="D53" s="7"/>
      <c r="E53" s="7"/>
      <c r="F53" s="7"/>
      <c r="G53" s="7"/>
      <c r="H53" s="7"/>
      <c r="I53" s="7"/>
      <c r="J53" s="7"/>
      <c r="K53" s="7"/>
      <c r="L53" s="9" t="s">
        <v>216</v>
      </c>
      <c r="M53" s="32">
        <v>50.2</v>
      </c>
      <c r="N53" s="51">
        <v>11.4</v>
      </c>
      <c r="O53" s="32">
        <v>48.7</v>
      </c>
      <c r="P53" s="51">
        <v>10.7</v>
      </c>
      <c r="Q53" s="32">
        <v>46.5</v>
      </c>
      <c r="R53" s="51">
        <v>11.3</v>
      </c>
      <c r="S53" s="32">
        <v>58</v>
      </c>
      <c r="T53" s="51">
        <v>18.100000000000001</v>
      </c>
      <c r="U53" s="44">
        <v>40.299999999999997</v>
      </c>
      <c r="V53" s="51">
        <v>21.1</v>
      </c>
      <c r="W53" s="32">
        <v>52.9</v>
      </c>
      <c r="X53" s="51">
        <v>12.4</v>
      </c>
      <c r="Y53" s="30" t="s">
        <v>128</v>
      </c>
      <c r="Z53" s="7"/>
      <c r="AA53" s="32">
        <v>60.1</v>
      </c>
      <c r="AB53" s="51">
        <v>19.7</v>
      </c>
      <c r="AC53" s="32">
        <v>49.5</v>
      </c>
      <c r="AD53" s="53">
        <v>5.5</v>
      </c>
    </row>
    <row r="54" spans="1:30" ht="16.5" customHeight="1" x14ac:dyDescent="0.25">
      <c r="A54" s="14"/>
      <c r="B54" s="14"/>
      <c r="C54" s="14" t="s">
        <v>499</v>
      </c>
      <c r="D54" s="14"/>
      <c r="E54" s="14"/>
      <c r="F54" s="14"/>
      <c r="G54" s="14"/>
      <c r="H54" s="14"/>
      <c r="I54" s="14"/>
      <c r="J54" s="14"/>
      <c r="K54" s="14"/>
      <c r="L54" s="15" t="s">
        <v>216</v>
      </c>
      <c r="M54" s="33">
        <v>56</v>
      </c>
      <c r="N54" s="54">
        <v>5.6</v>
      </c>
      <c r="O54" s="33">
        <v>51.7</v>
      </c>
      <c r="P54" s="54">
        <v>6.3</v>
      </c>
      <c r="Q54" s="33">
        <v>52.4</v>
      </c>
      <c r="R54" s="54">
        <v>7.6</v>
      </c>
      <c r="S54" s="33">
        <v>53.5</v>
      </c>
      <c r="T54" s="52">
        <v>11.2</v>
      </c>
      <c r="U54" s="33">
        <v>52.8</v>
      </c>
      <c r="V54" s="54">
        <v>9.5</v>
      </c>
      <c r="W54" s="33">
        <v>52.9</v>
      </c>
      <c r="X54" s="52">
        <v>12.4</v>
      </c>
      <c r="Y54" s="33">
        <v>63.7</v>
      </c>
      <c r="Z54" s="52">
        <v>16.100000000000001</v>
      </c>
      <c r="AA54" s="33">
        <v>60.1</v>
      </c>
      <c r="AB54" s="52">
        <v>19.7</v>
      </c>
      <c r="AC54" s="33">
        <v>53.7</v>
      </c>
      <c r="AD54" s="54">
        <v>3.1</v>
      </c>
    </row>
    <row r="55" spans="1:30" ht="4.5" customHeight="1" x14ac:dyDescent="0.25">
      <c r="A55" s="27"/>
      <c r="B55" s="27"/>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6.5" customHeight="1" x14ac:dyDescent="0.25">
      <c r="A56" s="27"/>
      <c r="B56" s="27"/>
      <c r="C56" s="67" t="s">
        <v>340</v>
      </c>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ht="4.5" customHeight="1" x14ac:dyDescent="0.25">
      <c r="A57" s="27"/>
      <c r="B57" s="27"/>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6.5" customHeight="1" x14ac:dyDescent="0.25">
      <c r="A58" s="55"/>
      <c r="B58" s="55"/>
      <c r="C58" s="67" t="s">
        <v>456</v>
      </c>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row>
    <row r="59" spans="1:30" ht="16.5" customHeight="1" x14ac:dyDescent="0.25">
      <c r="A59" s="55"/>
      <c r="B59" s="55"/>
      <c r="C59" s="67" t="s">
        <v>457</v>
      </c>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row>
    <row r="60" spans="1:30" ht="4.5" customHeight="1" x14ac:dyDescent="0.25">
      <c r="A60" s="27"/>
      <c r="B60" s="27"/>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29.4" customHeight="1" x14ac:dyDescent="0.25">
      <c r="A61" s="27" t="s">
        <v>139</v>
      </c>
      <c r="B61" s="27"/>
      <c r="C61" s="67" t="s">
        <v>307</v>
      </c>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row>
    <row r="62" spans="1:30" ht="29.4" customHeight="1" x14ac:dyDescent="0.25">
      <c r="A62" s="27" t="s">
        <v>141</v>
      </c>
      <c r="B62" s="27"/>
      <c r="C62" s="67" t="s">
        <v>459</v>
      </c>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row>
    <row r="63" spans="1:30" ht="16.5" customHeight="1" x14ac:dyDescent="0.25">
      <c r="A63" s="27" t="s">
        <v>144</v>
      </c>
      <c r="B63" s="27"/>
      <c r="C63" s="67" t="s">
        <v>308</v>
      </c>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row>
    <row r="64" spans="1:30" ht="29.4" customHeight="1" x14ac:dyDescent="0.25">
      <c r="A64" s="27" t="s">
        <v>146</v>
      </c>
      <c r="B64" s="27"/>
      <c r="C64" s="67" t="s">
        <v>463</v>
      </c>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row>
    <row r="65" spans="1:30" ht="29.4" customHeight="1" x14ac:dyDescent="0.25">
      <c r="A65" s="27" t="s">
        <v>150</v>
      </c>
      <c r="B65" s="27"/>
      <c r="C65" s="67" t="s">
        <v>309</v>
      </c>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row>
    <row r="66" spans="1:30" ht="29.4" customHeight="1" x14ac:dyDescent="0.25">
      <c r="A66" s="27" t="s">
        <v>152</v>
      </c>
      <c r="B66" s="27"/>
      <c r="C66" s="67" t="s">
        <v>577</v>
      </c>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row>
    <row r="67" spans="1:30" ht="16.5" customHeight="1" x14ac:dyDescent="0.25">
      <c r="A67" s="27" t="s">
        <v>467</v>
      </c>
      <c r="B67" s="27"/>
      <c r="C67" s="67" t="s">
        <v>468</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ht="16.5" customHeight="1" x14ac:dyDescent="0.25">
      <c r="A68" s="27" t="s">
        <v>469</v>
      </c>
      <c r="B68" s="27"/>
      <c r="C68" s="67" t="s">
        <v>470</v>
      </c>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row>
    <row r="69" spans="1:30" ht="4.5" customHeight="1" x14ac:dyDescent="0.25"/>
    <row r="70" spans="1:30" ht="16.5" customHeight="1" x14ac:dyDescent="0.25">
      <c r="A70" s="28" t="s">
        <v>167</v>
      </c>
      <c r="B70" s="27"/>
      <c r="C70" s="27"/>
      <c r="D70" s="27"/>
      <c r="E70" s="67" t="s">
        <v>471</v>
      </c>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row>
  </sheetData>
  <mergeCells count="22">
    <mergeCell ref="W2:X2"/>
    <mergeCell ref="Y2:Z2"/>
    <mergeCell ref="AA2:AB2"/>
    <mergeCell ref="AC2:AD2"/>
    <mergeCell ref="K1:AD1"/>
    <mergeCell ref="M2:N2"/>
    <mergeCell ref="O2:P2"/>
    <mergeCell ref="Q2:R2"/>
    <mergeCell ref="S2:T2"/>
    <mergeCell ref="U2:V2"/>
    <mergeCell ref="C56:AD56"/>
    <mergeCell ref="C58:AD58"/>
    <mergeCell ref="C59:AD59"/>
    <mergeCell ref="C61:AD61"/>
    <mergeCell ref="C62:AD62"/>
    <mergeCell ref="C68:AD68"/>
    <mergeCell ref="E70:AD70"/>
    <mergeCell ref="C63:AD63"/>
    <mergeCell ref="C64:AD64"/>
    <mergeCell ref="C65:AD65"/>
    <mergeCell ref="C66:AD66"/>
    <mergeCell ref="C67:AD67"/>
  </mergeCells>
  <pageMargins left="0.7" right="0.7" top="0.75" bottom="0.75" header="0.3" footer="0.3"/>
  <pageSetup paperSize="9" fitToHeight="0" orientation="landscape" horizontalDpi="300" verticalDpi="300"/>
  <headerFooter scaleWithDoc="0" alignWithMargins="0">
    <oddHeader>&amp;C&amp;"Arial"&amp;8TABLE 15A.57</oddHeader>
    <oddFooter>&amp;L&amp;"Arial"&amp;8REPORT ON
GOVERNMENT
SERVICES 2022&amp;R&amp;"Arial"&amp;8SERVICES FOR PEOPLE
WITH DISABILITY
PAGE &amp;B&amp;P&amp;B</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AD78"/>
  <sheetViews>
    <sheetView showGridLines="0" workbookViewId="0"/>
  </sheetViews>
  <sheetFormatPr defaultRowHeight="13.2" x14ac:dyDescent="0.25"/>
  <cols>
    <col min="1" max="10" width="1.6640625" customWidth="1"/>
    <col min="11" max="11" width="8.6640625" customWidth="1"/>
    <col min="12" max="12" width="5.44140625" customWidth="1"/>
    <col min="13" max="13" width="6.5546875" customWidth="1"/>
    <col min="14" max="14" width="6.109375" customWidth="1"/>
    <col min="15" max="15" width="6.5546875" customWidth="1"/>
    <col min="16" max="16" width="6.109375" customWidth="1"/>
    <col min="17" max="17" width="6.5546875" customWidth="1"/>
    <col min="18" max="18" width="6.109375" customWidth="1"/>
    <col min="19" max="19" width="6.5546875" customWidth="1"/>
    <col min="20" max="20" width="6.109375" customWidth="1"/>
    <col min="21" max="21" width="6.5546875" customWidth="1"/>
    <col min="22" max="22" width="6.109375" customWidth="1"/>
    <col min="23" max="23" width="6.5546875" customWidth="1"/>
    <col min="24" max="24" width="6.109375" customWidth="1"/>
    <col min="25" max="25" width="6.5546875" customWidth="1"/>
    <col min="26" max="26" width="6.109375" customWidth="1"/>
    <col min="27" max="27" width="6.5546875" customWidth="1"/>
    <col min="28" max="28" width="6.109375" customWidth="1"/>
    <col min="29" max="29" width="6.5546875" customWidth="1"/>
    <col min="30" max="30" width="6.109375" customWidth="1"/>
  </cols>
  <sheetData>
    <row r="1" spans="1:30" ht="33.9" customHeight="1" x14ac:dyDescent="0.25">
      <c r="A1" s="8" t="s">
        <v>812</v>
      </c>
      <c r="B1" s="8"/>
      <c r="C1" s="8"/>
      <c r="D1" s="8"/>
      <c r="E1" s="8"/>
      <c r="F1" s="8"/>
      <c r="G1" s="8"/>
      <c r="H1" s="8"/>
      <c r="I1" s="8"/>
      <c r="J1" s="8"/>
      <c r="K1" s="72" t="s">
        <v>813</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360</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799</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785</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334</v>
      </c>
      <c r="E6" s="7"/>
      <c r="F6" s="7"/>
      <c r="G6" s="7"/>
      <c r="H6" s="7"/>
      <c r="I6" s="7"/>
      <c r="J6" s="7"/>
      <c r="K6" s="7"/>
      <c r="L6" s="9" t="s">
        <v>300</v>
      </c>
      <c r="M6" s="32">
        <v>47.4</v>
      </c>
      <c r="N6" s="51">
        <v>12.4</v>
      </c>
      <c r="O6" s="32">
        <v>46.7</v>
      </c>
      <c r="P6" s="51">
        <v>10.199999999999999</v>
      </c>
      <c r="Q6" s="32">
        <v>29.1</v>
      </c>
      <c r="R6" s="53">
        <v>8.5</v>
      </c>
      <c r="S6" s="32">
        <v>14.6</v>
      </c>
      <c r="T6" s="53">
        <v>3.7</v>
      </c>
      <c r="U6" s="46">
        <v>4.4000000000000004</v>
      </c>
      <c r="V6" s="50" t="s">
        <v>337</v>
      </c>
      <c r="W6" s="30" t="s">
        <v>128</v>
      </c>
      <c r="X6" s="7"/>
      <c r="Y6" s="47">
        <v>4.3</v>
      </c>
      <c r="Z6" s="53">
        <v>2.4</v>
      </c>
      <c r="AA6" s="30" t="s">
        <v>128</v>
      </c>
      <c r="AB6" s="7"/>
      <c r="AC6" s="29">
        <v>151.6</v>
      </c>
      <c r="AD6" s="51">
        <v>19.3</v>
      </c>
    </row>
    <row r="7" spans="1:30" ht="16.5" customHeight="1" x14ac:dyDescent="0.25">
      <c r="A7" s="7"/>
      <c r="B7" s="7"/>
      <c r="C7" s="7"/>
      <c r="D7" s="7" t="s">
        <v>792</v>
      </c>
      <c r="E7" s="7"/>
      <c r="F7" s="7"/>
      <c r="G7" s="7"/>
      <c r="H7" s="7"/>
      <c r="I7" s="7"/>
      <c r="J7" s="7"/>
      <c r="K7" s="7"/>
      <c r="L7" s="9" t="s">
        <v>300</v>
      </c>
      <c r="M7" s="32">
        <v>22.3</v>
      </c>
      <c r="N7" s="53">
        <v>7.6</v>
      </c>
      <c r="O7" s="32">
        <v>12.2</v>
      </c>
      <c r="P7" s="53">
        <v>5.5</v>
      </c>
      <c r="Q7" s="32">
        <v>15</v>
      </c>
      <c r="R7" s="53">
        <v>6.4</v>
      </c>
      <c r="S7" s="47">
        <v>5.0999999999999996</v>
      </c>
      <c r="T7" s="53">
        <v>2.8</v>
      </c>
      <c r="U7" s="31" t="s">
        <v>110</v>
      </c>
      <c r="V7" s="7"/>
      <c r="W7" s="31">
        <v>7.1</v>
      </c>
      <c r="X7" s="53">
        <v>2.7</v>
      </c>
      <c r="Y7" s="30" t="s">
        <v>128</v>
      </c>
      <c r="Z7" s="7"/>
      <c r="AA7" s="46">
        <v>2</v>
      </c>
      <c r="AB7" s="50" t="s">
        <v>337</v>
      </c>
      <c r="AC7" s="32">
        <v>66.400000000000006</v>
      </c>
      <c r="AD7" s="51">
        <v>13</v>
      </c>
    </row>
    <row r="8" spans="1:30" ht="16.5" customHeight="1" x14ac:dyDescent="0.25">
      <c r="A8" s="7"/>
      <c r="B8" s="7"/>
      <c r="C8" s="7"/>
      <c r="D8" s="7" t="s">
        <v>499</v>
      </c>
      <c r="E8" s="7"/>
      <c r="F8" s="7"/>
      <c r="G8" s="7"/>
      <c r="H8" s="7"/>
      <c r="I8" s="7"/>
      <c r="J8" s="7"/>
      <c r="K8" s="7"/>
      <c r="L8" s="9" t="s">
        <v>300</v>
      </c>
      <c r="M8" s="32">
        <v>70.7</v>
      </c>
      <c r="N8" s="51">
        <v>13</v>
      </c>
      <c r="O8" s="32">
        <v>58.6</v>
      </c>
      <c r="P8" s="51">
        <v>11.1</v>
      </c>
      <c r="Q8" s="32">
        <v>45.4</v>
      </c>
      <c r="R8" s="51">
        <v>10.3</v>
      </c>
      <c r="S8" s="32">
        <v>18.600000000000001</v>
      </c>
      <c r="T8" s="53">
        <v>4.5</v>
      </c>
      <c r="U8" s="47">
        <v>8</v>
      </c>
      <c r="V8" s="53">
        <v>6.7</v>
      </c>
      <c r="W8" s="31">
        <v>7.1</v>
      </c>
      <c r="X8" s="53">
        <v>2.7</v>
      </c>
      <c r="Y8" s="47">
        <v>4.3</v>
      </c>
      <c r="Z8" s="53">
        <v>2.4</v>
      </c>
      <c r="AA8" s="46">
        <v>2</v>
      </c>
      <c r="AB8" s="50" t="s">
        <v>337</v>
      </c>
      <c r="AC8" s="29">
        <v>217.5</v>
      </c>
      <c r="AD8" s="51">
        <v>23</v>
      </c>
    </row>
    <row r="9" spans="1:30" ht="16.5" customHeight="1" x14ac:dyDescent="0.25">
      <c r="A9" s="7"/>
      <c r="B9" s="7" t="s">
        <v>804</v>
      </c>
      <c r="C9" s="7"/>
      <c r="D9" s="7"/>
      <c r="E9" s="7"/>
      <c r="F9" s="7"/>
      <c r="G9" s="7"/>
      <c r="H9" s="7"/>
      <c r="I9" s="7"/>
      <c r="J9" s="7"/>
      <c r="K9" s="7"/>
      <c r="L9" s="9"/>
      <c r="M9" s="10"/>
      <c r="N9" s="7"/>
      <c r="O9" s="10"/>
      <c r="P9" s="7"/>
      <c r="Q9" s="10"/>
      <c r="R9" s="7"/>
      <c r="S9" s="10"/>
      <c r="T9" s="7"/>
      <c r="U9" s="10"/>
      <c r="V9" s="7"/>
      <c r="W9" s="10"/>
      <c r="X9" s="7"/>
      <c r="Y9" s="10"/>
      <c r="Z9" s="7"/>
      <c r="AA9" s="10"/>
      <c r="AB9" s="7"/>
      <c r="AC9" s="10"/>
      <c r="AD9" s="7"/>
    </row>
    <row r="10" spans="1:30" ht="16.5" customHeight="1" x14ac:dyDescent="0.25">
      <c r="A10" s="7"/>
      <c r="B10" s="7"/>
      <c r="C10" s="7" t="s">
        <v>334</v>
      </c>
      <c r="D10" s="7"/>
      <c r="E10" s="7"/>
      <c r="F10" s="7"/>
      <c r="G10" s="7"/>
      <c r="H10" s="7"/>
      <c r="I10" s="7"/>
      <c r="J10" s="7"/>
      <c r="K10" s="7"/>
      <c r="L10" s="9" t="s">
        <v>300</v>
      </c>
      <c r="M10" s="32">
        <v>87.4</v>
      </c>
      <c r="N10" s="51">
        <v>15.8</v>
      </c>
      <c r="O10" s="32">
        <v>86.3</v>
      </c>
      <c r="P10" s="51">
        <v>12.4</v>
      </c>
      <c r="Q10" s="32">
        <v>57</v>
      </c>
      <c r="R10" s="51">
        <v>12.1</v>
      </c>
      <c r="S10" s="32">
        <v>27.3</v>
      </c>
      <c r="T10" s="53">
        <v>4.4000000000000004</v>
      </c>
      <c r="U10" s="32">
        <v>18.600000000000001</v>
      </c>
      <c r="V10" s="53">
        <v>7.7</v>
      </c>
      <c r="W10" s="30" t="s">
        <v>128</v>
      </c>
      <c r="X10" s="7"/>
      <c r="Y10" s="31">
        <v>7.3</v>
      </c>
      <c r="Z10" s="53">
        <v>3.5</v>
      </c>
      <c r="AA10" s="30" t="s">
        <v>128</v>
      </c>
      <c r="AB10" s="7"/>
      <c r="AC10" s="29">
        <v>280.89999999999998</v>
      </c>
      <c r="AD10" s="51">
        <v>26.5</v>
      </c>
    </row>
    <row r="11" spans="1:30" ht="16.5" customHeight="1" x14ac:dyDescent="0.25">
      <c r="A11" s="7"/>
      <c r="B11" s="7"/>
      <c r="C11" s="7" t="s">
        <v>792</v>
      </c>
      <c r="D11" s="7"/>
      <c r="E11" s="7"/>
      <c r="F11" s="7"/>
      <c r="G11" s="7"/>
      <c r="H11" s="7"/>
      <c r="I11" s="7"/>
      <c r="J11" s="7"/>
      <c r="K11" s="7"/>
      <c r="L11" s="9" t="s">
        <v>300</v>
      </c>
      <c r="M11" s="32">
        <v>37.200000000000003</v>
      </c>
      <c r="N11" s="51">
        <v>10.1</v>
      </c>
      <c r="O11" s="32">
        <v>23.7</v>
      </c>
      <c r="P11" s="53">
        <v>7</v>
      </c>
      <c r="Q11" s="32">
        <v>38.299999999999997</v>
      </c>
      <c r="R11" s="51">
        <v>10.7</v>
      </c>
      <c r="S11" s="31">
        <v>8</v>
      </c>
      <c r="T11" s="53">
        <v>2.9</v>
      </c>
      <c r="U11" s="46">
        <v>4.3</v>
      </c>
      <c r="V11" s="50" t="s">
        <v>337</v>
      </c>
      <c r="W11" s="32">
        <v>13.8</v>
      </c>
      <c r="X11" s="53">
        <v>4.2</v>
      </c>
      <c r="Y11" s="30" t="s">
        <v>128</v>
      </c>
      <c r="Z11" s="7"/>
      <c r="AA11" s="46">
        <v>3.9</v>
      </c>
      <c r="AB11" s="50" t="s">
        <v>337</v>
      </c>
      <c r="AC11" s="29">
        <v>129.1</v>
      </c>
      <c r="AD11" s="51">
        <v>18.7</v>
      </c>
    </row>
    <row r="12" spans="1:30" ht="16.5" customHeight="1" x14ac:dyDescent="0.25">
      <c r="A12" s="7"/>
      <c r="B12" s="7"/>
      <c r="C12" s="7" t="s">
        <v>499</v>
      </c>
      <c r="D12" s="7"/>
      <c r="E12" s="7"/>
      <c r="F12" s="7"/>
      <c r="G12" s="7"/>
      <c r="H12" s="7"/>
      <c r="I12" s="7"/>
      <c r="J12" s="7"/>
      <c r="K12" s="7"/>
      <c r="L12" s="9" t="s">
        <v>300</v>
      </c>
      <c r="M12" s="29">
        <v>124.6</v>
      </c>
      <c r="N12" s="51">
        <v>17.100000000000001</v>
      </c>
      <c r="O12" s="29">
        <v>109.7</v>
      </c>
      <c r="P12" s="51">
        <v>12.9</v>
      </c>
      <c r="Q12" s="32">
        <v>95.9</v>
      </c>
      <c r="R12" s="51">
        <v>16</v>
      </c>
      <c r="S12" s="32">
        <v>34.5</v>
      </c>
      <c r="T12" s="53">
        <v>4.9000000000000004</v>
      </c>
      <c r="U12" s="44">
        <v>17.7</v>
      </c>
      <c r="V12" s="53">
        <v>8.8000000000000007</v>
      </c>
      <c r="W12" s="32">
        <v>13.8</v>
      </c>
      <c r="X12" s="53">
        <v>4.2</v>
      </c>
      <c r="Y12" s="31">
        <v>7.3</v>
      </c>
      <c r="Z12" s="53">
        <v>3.5</v>
      </c>
      <c r="AA12" s="46">
        <v>3.9</v>
      </c>
      <c r="AB12" s="50" t="s">
        <v>337</v>
      </c>
      <c r="AC12" s="29">
        <v>408.8</v>
      </c>
      <c r="AD12" s="51">
        <v>29.6</v>
      </c>
    </row>
    <row r="13" spans="1:30" ht="16.5" customHeight="1" x14ac:dyDescent="0.25">
      <c r="A13" s="7"/>
      <c r="B13" s="7" t="s">
        <v>807</v>
      </c>
      <c r="C13" s="7"/>
      <c r="D13" s="7"/>
      <c r="E13" s="7"/>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5">
      <c r="A14" s="7"/>
      <c r="B14" s="7"/>
      <c r="C14" s="7" t="s">
        <v>785</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334</v>
      </c>
      <c r="E15" s="7"/>
      <c r="F15" s="7"/>
      <c r="G15" s="7"/>
      <c r="H15" s="7"/>
      <c r="I15" s="7"/>
      <c r="J15" s="7"/>
      <c r="K15" s="7"/>
      <c r="L15" s="9" t="s">
        <v>216</v>
      </c>
      <c r="M15" s="32">
        <v>54.2</v>
      </c>
      <c r="N15" s="51">
        <v>10.199999999999999</v>
      </c>
      <c r="O15" s="32">
        <v>54.1</v>
      </c>
      <c r="P15" s="53">
        <v>8.9</v>
      </c>
      <c r="Q15" s="32">
        <v>51.1</v>
      </c>
      <c r="R15" s="51">
        <v>10.3</v>
      </c>
      <c r="S15" s="32">
        <v>53.5</v>
      </c>
      <c r="T15" s="51">
        <v>10.5</v>
      </c>
      <c r="U15" s="48">
        <v>23.7</v>
      </c>
      <c r="V15" s="50" t="s">
        <v>337</v>
      </c>
      <c r="W15" s="30" t="s">
        <v>128</v>
      </c>
      <c r="X15" s="7"/>
      <c r="Y15" s="32">
        <v>58.9</v>
      </c>
      <c r="Z15" s="51">
        <v>16.100000000000001</v>
      </c>
      <c r="AA15" s="30" t="s">
        <v>128</v>
      </c>
      <c r="AB15" s="7"/>
      <c r="AC15" s="32">
        <v>54</v>
      </c>
      <c r="AD15" s="53">
        <v>4.7</v>
      </c>
    </row>
    <row r="16" spans="1:30" ht="16.5" customHeight="1" x14ac:dyDescent="0.25">
      <c r="A16" s="7"/>
      <c r="B16" s="7"/>
      <c r="C16" s="7"/>
      <c r="D16" s="7" t="s">
        <v>792</v>
      </c>
      <c r="E16" s="7"/>
      <c r="F16" s="7"/>
      <c r="G16" s="7"/>
      <c r="H16" s="7"/>
      <c r="I16" s="7"/>
      <c r="J16" s="7"/>
      <c r="K16" s="7"/>
      <c r="L16" s="9" t="s">
        <v>216</v>
      </c>
      <c r="M16" s="32">
        <v>59.9</v>
      </c>
      <c r="N16" s="51">
        <v>12.5</v>
      </c>
      <c r="O16" s="32">
        <v>51.5</v>
      </c>
      <c r="P16" s="51">
        <v>17.2</v>
      </c>
      <c r="Q16" s="32">
        <v>39.200000000000003</v>
      </c>
      <c r="R16" s="51">
        <v>12.6</v>
      </c>
      <c r="S16" s="32">
        <v>63.7</v>
      </c>
      <c r="T16" s="51">
        <v>26.4</v>
      </c>
      <c r="U16" s="31" t="s">
        <v>110</v>
      </c>
      <c r="V16" s="7"/>
      <c r="W16" s="32">
        <v>51.4</v>
      </c>
      <c r="X16" s="51">
        <v>11.9</v>
      </c>
      <c r="Y16" s="30" t="s">
        <v>128</v>
      </c>
      <c r="Z16" s="7"/>
      <c r="AA16" s="48">
        <v>51.3</v>
      </c>
      <c r="AB16" s="50" t="s">
        <v>337</v>
      </c>
      <c r="AC16" s="32">
        <v>51.4</v>
      </c>
      <c r="AD16" s="53">
        <v>6.8</v>
      </c>
    </row>
    <row r="17" spans="1:30" ht="16.5" customHeight="1" x14ac:dyDescent="0.25">
      <c r="A17" s="7"/>
      <c r="B17" s="7"/>
      <c r="C17" s="7"/>
      <c r="D17" s="7" t="s">
        <v>499</v>
      </c>
      <c r="E17" s="7"/>
      <c r="F17" s="7"/>
      <c r="G17" s="7"/>
      <c r="H17" s="7"/>
      <c r="I17" s="7"/>
      <c r="J17" s="7"/>
      <c r="K17" s="7"/>
      <c r="L17" s="9" t="s">
        <v>216</v>
      </c>
      <c r="M17" s="32">
        <v>56.7</v>
      </c>
      <c r="N17" s="53">
        <v>7</v>
      </c>
      <c r="O17" s="32">
        <v>53.4</v>
      </c>
      <c r="P17" s="53">
        <v>8</v>
      </c>
      <c r="Q17" s="32">
        <v>47.3</v>
      </c>
      <c r="R17" s="53">
        <v>7.3</v>
      </c>
      <c r="S17" s="32">
        <v>53.9</v>
      </c>
      <c r="T17" s="51">
        <v>10.7</v>
      </c>
      <c r="U17" s="44">
        <v>45.2</v>
      </c>
      <c r="V17" s="51">
        <v>30.7</v>
      </c>
      <c r="W17" s="32">
        <v>51.4</v>
      </c>
      <c r="X17" s="51">
        <v>11.9</v>
      </c>
      <c r="Y17" s="32">
        <v>58.9</v>
      </c>
      <c r="Z17" s="51">
        <v>16</v>
      </c>
      <c r="AA17" s="48">
        <v>51.3</v>
      </c>
      <c r="AB17" s="50" t="s">
        <v>337</v>
      </c>
      <c r="AC17" s="32">
        <v>53.2</v>
      </c>
      <c r="AD17" s="53">
        <v>4.0999999999999996</v>
      </c>
    </row>
    <row r="18" spans="1:30" ht="16.5" customHeight="1" x14ac:dyDescent="0.25">
      <c r="A18" s="7" t="s">
        <v>305</v>
      </c>
      <c r="B18" s="7"/>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t="s">
        <v>799</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785</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334</v>
      </c>
      <c r="E21" s="7"/>
      <c r="F21" s="7"/>
      <c r="G21" s="7"/>
      <c r="H21" s="7"/>
      <c r="I21" s="7"/>
      <c r="J21" s="7"/>
      <c r="K21" s="7"/>
      <c r="L21" s="9" t="s">
        <v>300</v>
      </c>
      <c r="M21" s="32">
        <v>42.8</v>
      </c>
      <c r="N21" s="53">
        <v>9.9</v>
      </c>
      <c r="O21" s="32">
        <v>36.200000000000003</v>
      </c>
      <c r="P21" s="53">
        <v>8.5</v>
      </c>
      <c r="Q21" s="32">
        <v>24.1</v>
      </c>
      <c r="R21" s="53">
        <v>7.3</v>
      </c>
      <c r="S21" s="32">
        <v>14.3</v>
      </c>
      <c r="T21" s="53">
        <v>4.4000000000000004</v>
      </c>
      <c r="U21" s="32">
        <v>11.3</v>
      </c>
      <c r="V21" s="53">
        <v>3.4</v>
      </c>
      <c r="W21" s="30" t="s">
        <v>128</v>
      </c>
      <c r="X21" s="7"/>
      <c r="Y21" s="31">
        <v>3.4</v>
      </c>
      <c r="Z21" s="53">
        <v>1.2</v>
      </c>
      <c r="AA21" s="30" t="s">
        <v>128</v>
      </c>
      <c r="AB21" s="7"/>
      <c r="AC21" s="29">
        <v>130.4</v>
      </c>
      <c r="AD21" s="51">
        <v>16.3</v>
      </c>
    </row>
    <row r="22" spans="1:30" ht="16.5" customHeight="1" x14ac:dyDescent="0.25">
      <c r="A22" s="7"/>
      <c r="B22" s="7"/>
      <c r="C22" s="7"/>
      <c r="D22" s="7" t="s">
        <v>792</v>
      </c>
      <c r="E22" s="7"/>
      <c r="F22" s="7"/>
      <c r="G22" s="7"/>
      <c r="H22" s="7"/>
      <c r="I22" s="7"/>
      <c r="J22" s="7"/>
      <c r="K22" s="7"/>
      <c r="L22" s="9" t="s">
        <v>300</v>
      </c>
      <c r="M22" s="32">
        <v>17.7</v>
      </c>
      <c r="N22" s="53">
        <v>7.7</v>
      </c>
      <c r="O22" s="32">
        <v>19.600000000000001</v>
      </c>
      <c r="P22" s="53">
        <v>8.1</v>
      </c>
      <c r="Q22" s="32">
        <v>14.1</v>
      </c>
      <c r="R22" s="53">
        <v>4.9000000000000004</v>
      </c>
      <c r="S22" s="31">
        <v>7.8</v>
      </c>
      <c r="T22" s="53">
        <v>2.9</v>
      </c>
      <c r="U22" s="47">
        <v>2.2999999999999998</v>
      </c>
      <c r="V22" s="53">
        <v>2</v>
      </c>
      <c r="W22" s="31">
        <v>8.4</v>
      </c>
      <c r="X22" s="53">
        <v>2.2000000000000002</v>
      </c>
      <c r="Y22" s="30" t="s">
        <v>128</v>
      </c>
      <c r="Z22" s="7"/>
      <c r="AA22" s="47">
        <v>1.2</v>
      </c>
      <c r="AB22" s="53">
        <v>0.6</v>
      </c>
      <c r="AC22" s="32">
        <v>72.8</v>
      </c>
      <c r="AD22" s="51">
        <v>14</v>
      </c>
    </row>
    <row r="23" spans="1:30" ht="16.5" customHeight="1" x14ac:dyDescent="0.25">
      <c r="A23" s="7"/>
      <c r="B23" s="7"/>
      <c r="C23" s="7"/>
      <c r="D23" s="7" t="s">
        <v>499</v>
      </c>
      <c r="E23" s="7"/>
      <c r="F23" s="7"/>
      <c r="G23" s="7"/>
      <c r="H23" s="7"/>
      <c r="I23" s="7"/>
      <c r="J23" s="7"/>
      <c r="K23" s="7"/>
      <c r="L23" s="9" t="s">
        <v>300</v>
      </c>
      <c r="M23" s="32">
        <v>59.5</v>
      </c>
      <c r="N23" s="51">
        <v>11.4</v>
      </c>
      <c r="O23" s="32">
        <v>54</v>
      </c>
      <c r="P23" s="51">
        <v>12.3</v>
      </c>
      <c r="Q23" s="32">
        <v>39.9</v>
      </c>
      <c r="R23" s="53">
        <v>8.4</v>
      </c>
      <c r="S23" s="32">
        <v>20.6</v>
      </c>
      <c r="T23" s="53">
        <v>5.2</v>
      </c>
      <c r="U23" s="32">
        <v>14.5</v>
      </c>
      <c r="V23" s="53">
        <v>3.8</v>
      </c>
      <c r="W23" s="31">
        <v>8.4</v>
      </c>
      <c r="X23" s="53">
        <v>2.2000000000000002</v>
      </c>
      <c r="Y23" s="31">
        <v>3.4</v>
      </c>
      <c r="Z23" s="53">
        <v>1.2</v>
      </c>
      <c r="AA23" s="47">
        <v>1.2</v>
      </c>
      <c r="AB23" s="53">
        <v>0.6</v>
      </c>
      <c r="AC23" s="29">
        <v>206</v>
      </c>
      <c r="AD23" s="51">
        <v>20</v>
      </c>
    </row>
    <row r="24" spans="1:30" ht="16.5" customHeight="1" x14ac:dyDescent="0.25">
      <c r="A24" s="7"/>
      <c r="B24" s="7" t="s">
        <v>804</v>
      </c>
      <c r="C24" s="7"/>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c r="C25" s="7" t="s">
        <v>334</v>
      </c>
      <c r="D25" s="7"/>
      <c r="E25" s="7"/>
      <c r="F25" s="7"/>
      <c r="G25" s="7"/>
      <c r="H25" s="7"/>
      <c r="I25" s="7"/>
      <c r="J25" s="7"/>
      <c r="K25" s="7"/>
      <c r="L25" s="9" t="s">
        <v>300</v>
      </c>
      <c r="M25" s="32">
        <v>87.3</v>
      </c>
      <c r="N25" s="51">
        <v>15.4</v>
      </c>
      <c r="O25" s="32">
        <v>75.7</v>
      </c>
      <c r="P25" s="51">
        <v>12.3</v>
      </c>
      <c r="Q25" s="32">
        <v>45.4</v>
      </c>
      <c r="R25" s="53">
        <v>9.1</v>
      </c>
      <c r="S25" s="32">
        <v>26.5</v>
      </c>
      <c r="T25" s="53">
        <v>5.5</v>
      </c>
      <c r="U25" s="32">
        <v>23.2</v>
      </c>
      <c r="V25" s="53">
        <v>4.9000000000000004</v>
      </c>
      <c r="W25" s="30" t="s">
        <v>128</v>
      </c>
      <c r="X25" s="7"/>
      <c r="Y25" s="31">
        <v>5.0999999999999996</v>
      </c>
      <c r="Z25" s="53">
        <v>1.4</v>
      </c>
      <c r="AA25" s="30" t="s">
        <v>128</v>
      </c>
      <c r="AB25" s="7"/>
      <c r="AC25" s="29">
        <v>258.5</v>
      </c>
      <c r="AD25" s="51">
        <v>21.7</v>
      </c>
    </row>
    <row r="26" spans="1:30" ht="16.5" customHeight="1" x14ac:dyDescent="0.25">
      <c r="A26" s="7"/>
      <c r="B26" s="7"/>
      <c r="C26" s="7" t="s">
        <v>792</v>
      </c>
      <c r="D26" s="7"/>
      <c r="E26" s="7"/>
      <c r="F26" s="7"/>
      <c r="G26" s="7"/>
      <c r="H26" s="7"/>
      <c r="I26" s="7"/>
      <c r="J26" s="7"/>
      <c r="K26" s="7"/>
      <c r="L26" s="9" t="s">
        <v>300</v>
      </c>
      <c r="M26" s="32">
        <v>37</v>
      </c>
      <c r="N26" s="51">
        <v>10.3</v>
      </c>
      <c r="O26" s="32">
        <v>34</v>
      </c>
      <c r="P26" s="51">
        <v>11.2</v>
      </c>
      <c r="Q26" s="32">
        <v>32.200000000000003</v>
      </c>
      <c r="R26" s="53">
        <v>8.6999999999999993</v>
      </c>
      <c r="S26" s="32">
        <v>10.7</v>
      </c>
      <c r="T26" s="53">
        <v>3.5</v>
      </c>
      <c r="U26" s="31">
        <v>9.1</v>
      </c>
      <c r="V26" s="53">
        <v>3.1</v>
      </c>
      <c r="W26" s="32">
        <v>15.6</v>
      </c>
      <c r="X26" s="53">
        <v>2.9</v>
      </c>
      <c r="Y26" s="30" t="s">
        <v>128</v>
      </c>
      <c r="Z26" s="7"/>
      <c r="AA26" s="31">
        <v>1.9</v>
      </c>
      <c r="AB26" s="53">
        <v>0.7</v>
      </c>
      <c r="AC26" s="29">
        <v>142.6</v>
      </c>
      <c r="AD26" s="51">
        <v>19.399999999999999</v>
      </c>
    </row>
    <row r="27" spans="1:30" ht="16.5" customHeight="1" x14ac:dyDescent="0.25">
      <c r="A27" s="7"/>
      <c r="B27" s="7"/>
      <c r="C27" s="7" t="s">
        <v>499</v>
      </c>
      <c r="D27" s="7"/>
      <c r="E27" s="7"/>
      <c r="F27" s="7"/>
      <c r="G27" s="7"/>
      <c r="H27" s="7"/>
      <c r="I27" s="7"/>
      <c r="J27" s="7"/>
      <c r="K27" s="7"/>
      <c r="L27" s="9" t="s">
        <v>300</v>
      </c>
      <c r="M27" s="29">
        <v>124.9</v>
      </c>
      <c r="N27" s="51">
        <v>17.899999999999999</v>
      </c>
      <c r="O27" s="29">
        <v>109.8</v>
      </c>
      <c r="P27" s="51">
        <v>17.600000000000001</v>
      </c>
      <c r="Q27" s="32">
        <v>78.3</v>
      </c>
      <c r="R27" s="51">
        <v>12.3</v>
      </c>
      <c r="S27" s="32">
        <v>37.4</v>
      </c>
      <c r="T27" s="53">
        <v>6.2</v>
      </c>
      <c r="U27" s="32">
        <v>31.3</v>
      </c>
      <c r="V27" s="53">
        <v>5.7</v>
      </c>
      <c r="W27" s="32">
        <v>15.6</v>
      </c>
      <c r="X27" s="53">
        <v>2.9</v>
      </c>
      <c r="Y27" s="31">
        <v>5.0999999999999996</v>
      </c>
      <c r="Z27" s="53">
        <v>1.4</v>
      </c>
      <c r="AA27" s="31">
        <v>1.9</v>
      </c>
      <c r="AB27" s="53">
        <v>0.7</v>
      </c>
      <c r="AC27" s="29">
        <v>401</v>
      </c>
      <c r="AD27" s="51">
        <v>28.3</v>
      </c>
    </row>
    <row r="28" spans="1:30" ht="16.5" customHeight="1" x14ac:dyDescent="0.25">
      <c r="A28" s="7"/>
      <c r="B28" s="7" t="s">
        <v>807</v>
      </c>
      <c r="C28" s="7"/>
      <c r="D28" s="7"/>
      <c r="E28" s="7"/>
      <c r="F28" s="7"/>
      <c r="G28" s="7"/>
      <c r="H28" s="7"/>
      <c r="I28" s="7"/>
      <c r="J28" s="7"/>
      <c r="K28" s="7"/>
      <c r="L28" s="9"/>
      <c r="M28" s="10"/>
      <c r="N28" s="7"/>
      <c r="O28" s="10"/>
      <c r="P28" s="7"/>
      <c r="Q28" s="10"/>
      <c r="R28" s="7"/>
      <c r="S28" s="10"/>
      <c r="T28" s="7"/>
      <c r="U28" s="10"/>
      <c r="V28" s="7"/>
      <c r="W28" s="10"/>
      <c r="X28" s="7"/>
      <c r="Y28" s="10"/>
      <c r="Z28" s="7"/>
      <c r="AA28" s="10"/>
      <c r="AB28" s="7"/>
      <c r="AC28" s="10"/>
      <c r="AD28" s="7"/>
    </row>
    <row r="29" spans="1:30" ht="16.5" customHeight="1" x14ac:dyDescent="0.25">
      <c r="A29" s="7"/>
      <c r="B29" s="7"/>
      <c r="C29" s="7" t="s">
        <v>785</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334</v>
      </c>
      <c r="E30" s="7"/>
      <c r="F30" s="7"/>
      <c r="G30" s="7"/>
      <c r="H30" s="7"/>
      <c r="I30" s="7"/>
      <c r="J30" s="7"/>
      <c r="K30" s="7"/>
      <c r="L30" s="9" t="s">
        <v>216</v>
      </c>
      <c r="M30" s="32">
        <v>49</v>
      </c>
      <c r="N30" s="53">
        <v>7.4</v>
      </c>
      <c r="O30" s="32">
        <v>47.8</v>
      </c>
      <c r="P30" s="53">
        <v>8.1999999999999993</v>
      </c>
      <c r="Q30" s="32">
        <v>53.1</v>
      </c>
      <c r="R30" s="51">
        <v>12.2</v>
      </c>
      <c r="S30" s="32">
        <v>54.1</v>
      </c>
      <c r="T30" s="51">
        <v>12.1</v>
      </c>
      <c r="U30" s="32">
        <v>48.6</v>
      </c>
      <c r="V30" s="51">
        <v>10.4</v>
      </c>
      <c r="W30" s="30" t="s">
        <v>128</v>
      </c>
      <c r="X30" s="7"/>
      <c r="Y30" s="32">
        <v>67.400000000000006</v>
      </c>
      <c r="Z30" s="51">
        <v>14.6</v>
      </c>
      <c r="AA30" s="30" t="s">
        <v>128</v>
      </c>
      <c r="AB30" s="7"/>
      <c r="AC30" s="32">
        <v>50.5</v>
      </c>
      <c r="AD30" s="53">
        <v>4.7</v>
      </c>
    </row>
    <row r="31" spans="1:30" ht="16.5" customHeight="1" x14ac:dyDescent="0.25">
      <c r="A31" s="7"/>
      <c r="B31" s="7"/>
      <c r="C31" s="7"/>
      <c r="D31" s="7" t="s">
        <v>792</v>
      </c>
      <c r="E31" s="7"/>
      <c r="F31" s="7"/>
      <c r="G31" s="7"/>
      <c r="H31" s="7"/>
      <c r="I31" s="7"/>
      <c r="J31" s="7"/>
      <c r="K31" s="7"/>
      <c r="L31" s="9" t="s">
        <v>216</v>
      </c>
      <c r="M31" s="32">
        <v>47.8</v>
      </c>
      <c r="N31" s="51">
        <v>15.9</v>
      </c>
      <c r="O31" s="32">
        <v>57.6</v>
      </c>
      <c r="P31" s="51">
        <v>14.4</v>
      </c>
      <c r="Q31" s="32">
        <v>43.9</v>
      </c>
      <c r="R31" s="53">
        <v>9.6</v>
      </c>
      <c r="S31" s="32">
        <v>73.099999999999994</v>
      </c>
      <c r="T31" s="51">
        <v>13.1</v>
      </c>
      <c r="U31" s="44">
        <v>25.2</v>
      </c>
      <c r="V31" s="51">
        <v>19.7</v>
      </c>
      <c r="W31" s="32">
        <v>53.9</v>
      </c>
      <c r="X31" s="53">
        <v>9.8000000000000007</v>
      </c>
      <c r="Y31" s="30" t="s">
        <v>128</v>
      </c>
      <c r="Z31" s="7"/>
      <c r="AA31" s="32">
        <v>63</v>
      </c>
      <c r="AB31" s="51">
        <v>19.5</v>
      </c>
      <c r="AC31" s="32">
        <v>51</v>
      </c>
      <c r="AD31" s="53">
        <v>6.9</v>
      </c>
    </row>
    <row r="32" spans="1:30" ht="16.5" customHeight="1" x14ac:dyDescent="0.25">
      <c r="A32" s="7"/>
      <c r="B32" s="7"/>
      <c r="C32" s="7"/>
      <c r="D32" s="7" t="s">
        <v>499</v>
      </c>
      <c r="E32" s="7"/>
      <c r="F32" s="7"/>
      <c r="G32" s="7"/>
      <c r="H32" s="7"/>
      <c r="I32" s="7"/>
      <c r="J32" s="7"/>
      <c r="K32" s="7"/>
      <c r="L32" s="9" t="s">
        <v>216</v>
      </c>
      <c r="M32" s="32">
        <v>47.6</v>
      </c>
      <c r="N32" s="53">
        <v>6.1</v>
      </c>
      <c r="O32" s="32">
        <v>49.1</v>
      </c>
      <c r="P32" s="53">
        <v>8</v>
      </c>
      <c r="Q32" s="32">
        <v>51</v>
      </c>
      <c r="R32" s="53">
        <v>7.2</v>
      </c>
      <c r="S32" s="32">
        <v>55</v>
      </c>
      <c r="T32" s="51">
        <v>10.5</v>
      </c>
      <c r="U32" s="32">
        <v>46.5</v>
      </c>
      <c r="V32" s="53">
        <v>8.8000000000000007</v>
      </c>
      <c r="W32" s="32">
        <v>53.9</v>
      </c>
      <c r="X32" s="53">
        <v>9.8000000000000007</v>
      </c>
      <c r="Y32" s="32">
        <v>67.400000000000006</v>
      </c>
      <c r="Z32" s="51">
        <v>14.6</v>
      </c>
      <c r="AA32" s="32">
        <v>63</v>
      </c>
      <c r="AB32" s="51">
        <v>19.5</v>
      </c>
      <c r="AC32" s="32">
        <v>51.4</v>
      </c>
      <c r="AD32" s="53">
        <v>3.4</v>
      </c>
    </row>
    <row r="33" spans="1:30" ht="16.5" customHeight="1" x14ac:dyDescent="0.25">
      <c r="A33" s="7" t="s">
        <v>427</v>
      </c>
      <c r="B33" s="7"/>
      <c r="C33" s="7"/>
      <c r="D33" s="7"/>
      <c r="E33" s="7"/>
      <c r="F33" s="7"/>
      <c r="G33" s="7"/>
      <c r="H33" s="7"/>
      <c r="I33" s="7"/>
      <c r="J33" s="7"/>
      <c r="K33" s="7"/>
      <c r="L33" s="9"/>
      <c r="M33" s="10"/>
      <c r="N33" s="7"/>
      <c r="O33" s="10"/>
      <c r="P33" s="7"/>
      <c r="Q33" s="10"/>
      <c r="R33" s="7"/>
      <c r="S33" s="10"/>
      <c r="T33" s="7"/>
      <c r="U33" s="10"/>
      <c r="V33" s="7"/>
      <c r="W33" s="10"/>
      <c r="X33" s="7"/>
      <c r="Y33" s="10"/>
      <c r="Z33" s="7"/>
      <c r="AA33" s="10"/>
      <c r="AB33" s="7"/>
      <c r="AC33" s="10"/>
      <c r="AD33" s="7"/>
    </row>
    <row r="34" spans="1:30" ht="16.5" customHeight="1" x14ac:dyDescent="0.25">
      <c r="A34" s="7"/>
      <c r="B34" s="7" t="s">
        <v>799</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785</v>
      </c>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c r="C36" s="7"/>
      <c r="D36" s="7" t="s">
        <v>334</v>
      </c>
      <c r="E36" s="7"/>
      <c r="F36" s="7"/>
      <c r="G36" s="7"/>
      <c r="H36" s="7"/>
      <c r="I36" s="7"/>
      <c r="J36" s="7"/>
      <c r="K36" s="7"/>
      <c r="L36" s="9" t="s">
        <v>300</v>
      </c>
      <c r="M36" s="32">
        <v>36.299999999999997</v>
      </c>
      <c r="N36" s="53">
        <v>8.9</v>
      </c>
      <c r="O36" s="32">
        <v>29</v>
      </c>
      <c r="P36" s="53">
        <v>7</v>
      </c>
      <c r="Q36" s="32">
        <v>25</v>
      </c>
      <c r="R36" s="53">
        <v>7.3</v>
      </c>
      <c r="S36" s="32">
        <v>11</v>
      </c>
      <c r="T36" s="53">
        <v>3.7</v>
      </c>
      <c r="U36" s="32">
        <v>10.5</v>
      </c>
      <c r="V36" s="53">
        <v>3.1</v>
      </c>
      <c r="W36" s="30" t="s">
        <v>128</v>
      </c>
      <c r="X36" s="7"/>
      <c r="Y36" s="31">
        <v>3.7</v>
      </c>
      <c r="Z36" s="53">
        <v>1.4</v>
      </c>
      <c r="AA36" s="30" t="s">
        <v>128</v>
      </c>
      <c r="AB36" s="7"/>
      <c r="AC36" s="29">
        <v>117.8</v>
      </c>
      <c r="AD36" s="51">
        <v>12.9</v>
      </c>
    </row>
    <row r="37" spans="1:30" ht="16.5" customHeight="1" x14ac:dyDescent="0.25">
      <c r="A37" s="7"/>
      <c r="B37" s="7"/>
      <c r="C37" s="7"/>
      <c r="D37" s="7" t="s">
        <v>792</v>
      </c>
      <c r="E37" s="7"/>
      <c r="F37" s="7"/>
      <c r="G37" s="7"/>
      <c r="H37" s="7"/>
      <c r="I37" s="7"/>
      <c r="J37" s="7"/>
      <c r="K37" s="7"/>
      <c r="L37" s="9" t="s">
        <v>300</v>
      </c>
      <c r="M37" s="32">
        <v>18.399999999999999</v>
      </c>
      <c r="N37" s="53">
        <v>6.4</v>
      </c>
      <c r="O37" s="32">
        <v>16.2</v>
      </c>
      <c r="P37" s="53">
        <v>5.9</v>
      </c>
      <c r="Q37" s="32">
        <v>15.3</v>
      </c>
      <c r="R37" s="53">
        <v>5.4</v>
      </c>
      <c r="S37" s="47">
        <v>5</v>
      </c>
      <c r="T37" s="53">
        <v>2.5</v>
      </c>
      <c r="U37" s="31">
        <v>3.9</v>
      </c>
      <c r="V37" s="53">
        <v>1.9</v>
      </c>
      <c r="W37" s="31">
        <v>5.2</v>
      </c>
      <c r="X37" s="53">
        <v>1.8</v>
      </c>
      <c r="Y37" s="30" t="s">
        <v>128</v>
      </c>
      <c r="Z37" s="7"/>
      <c r="AA37" s="47">
        <v>0.8</v>
      </c>
      <c r="AB37" s="53">
        <v>0.5</v>
      </c>
      <c r="AC37" s="32">
        <v>62.5</v>
      </c>
      <c r="AD37" s="53">
        <v>9.8000000000000007</v>
      </c>
    </row>
    <row r="38" spans="1:30" ht="16.5" customHeight="1" x14ac:dyDescent="0.25">
      <c r="A38" s="7"/>
      <c r="B38" s="7"/>
      <c r="C38" s="7"/>
      <c r="D38" s="7" t="s">
        <v>499</v>
      </c>
      <c r="E38" s="7"/>
      <c r="F38" s="7"/>
      <c r="G38" s="7"/>
      <c r="H38" s="7"/>
      <c r="I38" s="7"/>
      <c r="J38" s="7"/>
      <c r="K38" s="7"/>
      <c r="L38" s="9" t="s">
        <v>300</v>
      </c>
      <c r="M38" s="32">
        <v>56</v>
      </c>
      <c r="N38" s="51">
        <v>11.1</v>
      </c>
      <c r="O38" s="32">
        <v>46.4</v>
      </c>
      <c r="P38" s="53">
        <v>8.5</v>
      </c>
      <c r="Q38" s="32">
        <v>41.1</v>
      </c>
      <c r="R38" s="53">
        <v>8.1999999999999993</v>
      </c>
      <c r="S38" s="32">
        <v>16.100000000000001</v>
      </c>
      <c r="T38" s="53">
        <v>4</v>
      </c>
      <c r="U38" s="32">
        <v>14.2</v>
      </c>
      <c r="V38" s="53">
        <v>3.7</v>
      </c>
      <c r="W38" s="31">
        <v>5.2</v>
      </c>
      <c r="X38" s="53">
        <v>1.8</v>
      </c>
      <c r="Y38" s="31">
        <v>3.7</v>
      </c>
      <c r="Z38" s="53">
        <v>1.4</v>
      </c>
      <c r="AA38" s="47">
        <v>0.8</v>
      </c>
      <c r="AB38" s="53">
        <v>0.5</v>
      </c>
      <c r="AC38" s="29">
        <v>180.6</v>
      </c>
      <c r="AD38" s="51">
        <v>15.6</v>
      </c>
    </row>
    <row r="39" spans="1:30" ht="16.5" customHeight="1" x14ac:dyDescent="0.25">
      <c r="A39" s="7"/>
      <c r="B39" s="7" t="s">
        <v>804</v>
      </c>
      <c r="C39" s="7"/>
      <c r="D39" s="7"/>
      <c r="E39" s="7"/>
      <c r="F39" s="7"/>
      <c r="G39" s="7"/>
      <c r="H39" s="7"/>
      <c r="I39" s="7"/>
      <c r="J39" s="7"/>
      <c r="K39" s="7"/>
      <c r="L39" s="9"/>
      <c r="M39" s="10"/>
      <c r="N39" s="7"/>
      <c r="O39" s="10"/>
      <c r="P39" s="7"/>
      <c r="Q39" s="10"/>
      <c r="R39" s="7"/>
      <c r="S39" s="10"/>
      <c r="T39" s="7"/>
      <c r="U39" s="10"/>
      <c r="V39" s="7"/>
      <c r="W39" s="10"/>
      <c r="X39" s="7"/>
      <c r="Y39" s="10"/>
      <c r="Z39" s="7"/>
      <c r="AA39" s="10"/>
      <c r="AB39" s="7"/>
      <c r="AC39" s="10"/>
      <c r="AD39" s="7"/>
    </row>
    <row r="40" spans="1:30" ht="16.5" customHeight="1" x14ac:dyDescent="0.25">
      <c r="A40" s="7"/>
      <c r="B40" s="7"/>
      <c r="C40" s="7" t="s">
        <v>334</v>
      </c>
      <c r="D40" s="7"/>
      <c r="E40" s="7"/>
      <c r="F40" s="7"/>
      <c r="G40" s="7"/>
      <c r="H40" s="7"/>
      <c r="I40" s="7"/>
      <c r="J40" s="7"/>
      <c r="K40" s="7"/>
      <c r="L40" s="9" t="s">
        <v>300</v>
      </c>
      <c r="M40" s="32">
        <v>81.8</v>
      </c>
      <c r="N40" s="51">
        <v>11.4</v>
      </c>
      <c r="O40" s="32">
        <v>67</v>
      </c>
      <c r="P40" s="51">
        <v>12.4</v>
      </c>
      <c r="Q40" s="32">
        <v>45.8</v>
      </c>
      <c r="R40" s="53">
        <v>8.6999999999999993</v>
      </c>
      <c r="S40" s="32">
        <v>20.8</v>
      </c>
      <c r="T40" s="53">
        <v>4.2</v>
      </c>
      <c r="U40" s="32">
        <v>20.100000000000001</v>
      </c>
      <c r="V40" s="53">
        <v>4.0999999999999996</v>
      </c>
      <c r="W40" s="30" t="s">
        <v>128</v>
      </c>
      <c r="X40" s="7"/>
      <c r="Y40" s="31">
        <v>6.1</v>
      </c>
      <c r="Z40" s="53">
        <v>1.6</v>
      </c>
      <c r="AA40" s="30" t="s">
        <v>128</v>
      </c>
      <c r="AB40" s="7"/>
      <c r="AC40" s="29">
        <v>240.5</v>
      </c>
      <c r="AD40" s="51">
        <v>16.8</v>
      </c>
    </row>
    <row r="41" spans="1:30" ht="16.5" customHeight="1" x14ac:dyDescent="0.25">
      <c r="A41" s="7"/>
      <c r="B41" s="7"/>
      <c r="C41" s="7" t="s">
        <v>792</v>
      </c>
      <c r="D41" s="7"/>
      <c r="E41" s="7"/>
      <c r="F41" s="7"/>
      <c r="G41" s="7"/>
      <c r="H41" s="7"/>
      <c r="I41" s="7"/>
      <c r="J41" s="7"/>
      <c r="K41" s="7"/>
      <c r="L41" s="9" t="s">
        <v>300</v>
      </c>
      <c r="M41" s="32">
        <v>41.3</v>
      </c>
      <c r="N41" s="51">
        <v>11.9</v>
      </c>
      <c r="O41" s="32">
        <v>36.1</v>
      </c>
      <c r="P41" s="53">
        <v>8.6</v>
      </c>
      <c r="Q41" s="32">
        <v>31.2</v>
      </c>
      <c r="R41" s="53">
        <v>8.4</v>
      </c>
      <c r="S41" s="31">
        <v>9.1</v>
      </c>
      <c r="T41" s="53">
        <v>3.3</v>
      </c>
      <c r="U41" s="31">
        <v>8.9</v>
      </c>
      <c r="V41" s="53">
        <v>2.5</v>
      </c>
      <c r="W41" s="32">
        <v>11.2</v>
      </c>
      <c r="X41" s="53">
        <v>2.5</v>
      </c>
      <c r="Y41" s="30" t="s">
        <v>128</v>
      </c>
      <c r="Z41" s="7"/>
      <c r="AA41" s="31">
        <v>1.3</v>
      </c>
      <c r="AB41" s="53">
        <v>0.5</v>
      </c>
      <c r="AC41" s="29">
        <v>138.4</v>
      </c>
      <c r="AD41" s="51">
        <v>16.2</v>
      </c>
    </row>
    <row r="42" spans="1:30" ht="16.5" customHeight="1" x14ac:dyDescent="0.25">
      <c r="A42" s="7"/>
      <c r="B42" s="7"/>
      <c r="C42" s="7" t="s">
        <v>499</v>
      </c>
      <c r="D42" s="7"/>
      <c r="E42" s="7"/>
      <c r="F42" s="7"/>
      <c r="G42" s="7"/>
      <c r="H42" s="7"/>
      <c r="I42" s="7"/>
      <c r="J42" s="7"/>
      <c r="K42" s="7"/>
      <c r="L42" s="9" t="s">
        <v>300</v>
      </c>
      <c r="M42" s="29">
        <v>122</v>
      </c>
      <c r="N42" s="51">
        <v>14.7</v>
      </c>
      <c r="O42" s="29">
        <v>101.5</v>
      </c>
      <c r="P42" s="51">
        <v>16.2</v>
      </c>
      <c r="Q42" s="32">
        <v>77.900000000000006</v>
      </c>
      <c r="R42" s="51">
        <v>12.1</v>
      </c>
      <c r="S42" s="32">
        <v>30.2</v>
      </c>
      <c r="T42" s="53">
        <v>5.4</v>
      </c>
      <c r="U42" s="32">
        <v>28.2</v>
      </c>
      <c r="V42" s="53">
        <v>4.5</v>
      </c>
      <c r="W42" s="32">
        <v>11.2</v>
      </c>
      <c r="X42" s="53">
        <v>2.5</v>
      </c>
      <c r="Y42" s="31">
        <v>6.1</v>
      </c>
      <c r="Z42" s="53">
        <v>1.6</v>
      </c>
      <c r="AA42" s="31">
        <v>1.3</v>
      </c>
      <c r="AB42" s="53">
        <v>0.5</v>
      </c>
      <c r="AC42" s="29">
        <v>379.2</v>
      </c>
      <c r="AD42" s="51">
        <v>23.3</v>
      </c>
    </row>
    <row r="43" spans="1:30" ht="16.5" customHeight="1" x14ac:dyDescent="0.25">
      <c r="A43" s="7"/>
      <c r="B43" s="7" t="s">
        <v>807</v>
      </c>
      <c r="C43" s="7"/>
      <c r="D43" s="7"/>
      <c r="E43" s="7"/>
      <c r="F43" s="7"/>
      <c r="G43" s="7"/>
      <c r="H43" s="7"/>
      <c r="I43" s="7"/>
      <c r="J43" s="7"/>
      <c r="K43" s="7"/>
      <c r="L43" s="9"/>
      <c r="M43" s="10"/>
      <c r="N43" s="7"/>
      <c r="O43" s="10"/>
      <c r="P43" s="7"/>
      <c r="Q43" s="10"/>
      <c r="R43" s="7"/>
      <c r="S43" s="10"/>
      <c r="T43" s="7"/>
      <c r="U43" s="10"/>
      <c r="V43" s="7"/>
      <c r="W43" s="10"/>
      <c r="X43" s="7"/>
      <c r="Y43" s="10"/>
      <c r="Z43" s="7"/>
      <c r="AA43" s="10"/>
      <c r="AB43" s="7"/>
      <c r="AC43" s="10"/>
      <c r="AD43" s="7"/>
    </row>
    <row r="44" spans="1:30" ht="16.5" customHeight="1" x14ac:dyDescent="0.25">
      <c r="A44" s="7"/>
      <c r="B44" s="7"/>
      <c r="C44" s="7" t="s">
        <v>785</v>
      </c>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c r="C45" s="7"/>
      <c r="D45" s="7" t="s">
        <v>334</v>
      </c>
      <c r="E45" s="7"/>
      <c r="F45" s="7"/>
      <c r="G45" s="7"/>
      <c r="H45" s="7"/>
      <c r="I45" s="7"/>
      <c r="J45" s="7"/>
      <c r="K45" s="7"/>
      <c r="L45" s="9" t="s">
        <v>216</v>
      </c>
      <c r="M45" s="32">
        <v>44.4</v>
      </c>
      <c r="N45" s="53">
        <v>8.6</v>
      </c>
      <c r="O45" s="32">
        <v>43.3</v>
      </c>
      <c r="P45" s="53">
        <v>6.2</v>
      </c>
      <c r="Q45" s="32">
        <v>54.6</v>
      </c>
      <c r="R45" s="51">
        <v>12</v>
      </c>
      <c r="S45" s="32">
        <v>52.9</v>
      </c>
      <c r="T45" s="51">
        <v>14</v>
      </c>
      <c r="U45" s="32">
        <v>52</v>
      </c>
      <c r="V45" s="51">
        <v>11.5</v>
      </c>
      <c r="W45" s="30" t="s">
        <v>128</v>
      </c>
      <c r="X45" s="7"/>
      <c r="Y45" s="32">
        <v>61</v>
      </c>
      <c r="Z45" s="51">
        <v>14.9</v>
      </c>
      <c r="AA45" s="30" t="s">
        <v>128</v>
      </c>
      <c r="AB45" s="7"/>
      <c r="AC45" s="32">
        <v>49</v>
      </c>
      <c r="AD45" s="53">
        <v>4.0999999999999996</v>
      </c>
    </row>
    <row r="46" spans="1:30" ht="16.5" customHeight="1" x14ac:dyDescent="0.25">
      <c r="A46" s="7"/>
      <c r="B46" s="7"/>
      <c r="C46" s="7"/>
      <c r="D46" s="7" t="s">
        <v>792</v>
      </c>
      <c r="E46" s="7"/>
      <c r="F46" s="7"/>
      <c r="G46" s="7"/>
      <c r="H46" s="7"/>
      <c r="I46" s="7"/>
      <c r="J46" s="7"/>
      <c r="K46" s="7"/>
      <c r="L46" s="9" t="s">
        <v>216</v>
      </c>
      <c r="M46" s="32">
        <v>44.6</v>
      </c>
      <c r="N46" s="53">
        <v>9.6</v>
      </c>
      <c r="O46" s="32">
        <v>44.7</v>
      </c>
      <c r="P46" s="51">
        <v>12.7</v>
      </c>
      <c r="Q46" s="32">
        <v>49.1</v>
      </c>
      <c r="R46" s="51">
        <v>11.2</v>
      </c>
      <c r="S46" s="32">
        <v>55.5</v>
      </c>
      <c r="T46" s="51">
        <v>18.100000000000001</v>
      </c>
      <c r="U46" s="32">
        <v>43.9</v>
      </c>
      <c r="V46" s="51">
        <v>17.8</v>
      </c>
      <c r="W46" s="32">
        <v>46.2</v>
      </c>
      <c r="X46" s="51">
        <v>12</v>
      </c>
      <c r="Y46" s="30" t="s">
        <v>128</v>
      </c>
      <c r="Z46" s="7"/>
      <c r="AA46" s="32">
        <v>65.400000000000006</v>
      </c>
      <c r="AB46" s="51">
        <v>22</v>
      </c>
      <c r="AC46" s="32">
        <v>45.1</v>
      </c>
      <c r="AD46" s="53">
        <v>4.5999999999999996</v>
      </c>
    </row>
    <row r="47" spans="1:30" ht="16.5" customHeight="1" x14ac:dyDescent="0.25">
      <c r="A47" s="7"/>
      <c r="B47" s="7"/>
      <c r="C47" s="7"/>
      <c r="D47" s="7" t="s">
        <v>499</v>
      </c>
      <c r="E47" s="7"/>
      <c r="F47" s="7"/>
      <c r="G47" s="7"/>
      <c r="H47" s="7"/>
      <c r="I47" s="7"/>
      <c r="J47" s="7"/>
      <c r="K47" s="7"/>
      <c r="L47" s="9" t="s">
        <v>216</v>
      </c>
      <c r="M47" s="32">
        <v>45.9</v>
      </c>
      <c r="N47" s="53">
        <v>7.3</v>
      </c>
      <c r="O47" s="32">
        <v>45.7</v>
      </c>
      <c r="P47" s="53">
        <v>4.2</v>
      </c>
      <c r="Q47" s="32">
        <v>52.8</v>
      </c>
      <c r="R47" s="53">
        <v>7</v>
      </c>
      <c r="S47" s="32">
        <v>53.1</v>
      </c>
      <c r="T47" s="53">
        <v>8.8000000000000007</v>
      </c>
      <c r="U47" s="32">
        <v>50.3</v>
      </c>
      <c r="V47" s="51">
        <v>10.6</v>
      </c>
      <c r="W47" s="32">
        <v>46.2</v>
      </c>
      <c r="X47" s="51">
        <v>12</v>
      </c>
      <c r="Y47" s="32">
        <v>61</v>
      </c>
      <c r="Z47" s="51">
        <v>14.9</v>
      </c>
      <c r="AA47" s="32">
        <v>65.400000000000006</v>
      </c>
      <c r="AB47" s="51">
        <v>22</v>
      </c>
      <c r="AC47" s="32">
        <v>47.6</v>
      </c>
      <c r="AD47" s="53">
        <v>2.9</v>
      </c>
    </row>
    <row r="48" spans="1:30" ht="16.5" customHeight="1" x14ac:dyDescent="0.25">
      <c r="A48" s="7" t="s">
        <v>455</v>
      </c>
      <c r="B48" s="7"/>
      <c r="C48" s="7"/>
      <c r="D48" s="7"/>
      <c r="E48" s="7"/>
      <c r="F48" s="7"/>
      <c r="G48" s="7"/>
      <c r="H48" s="7"/>
      <c r="I48" s="7"/>
      <c r="J48" s="7"/>
      <c r="K48" s="7"/>
      <c r="L48" s="9"/>
      <c r="M48" s="10"/>
      <c r="N48" s="7"/>
      <c r="O48" s="10"/>
      <c r="P48" s="7"/>
      <c r="Q48" s="10"/>
      <c r="R48" s="7"/>
      <c r="S48" s="10"/>
      <c r="T48" s="7"/>
      <c r="U48" s="10"/>
      <c r="V48" s="7"/>
      <c r="W48" s="10"/>
      <c r="X48" s="7"/>
      <c r="Y48" s="10"/>
      <c r="Z48" s="7"/>
      <c r="AA48" s="10"/>
      <c r="AB48" s="7"/>
      <c r="AC48" s="10"/>
      <c r="AD48" s="7"/>
    </row>
    <row r="49" spans="1:30" ht="16.5" customHeight="1" x14ac:dyDescent="0.25">
      <c r="A49" s="7"/>
      <c r="B49" s="7" t="s">
        <v>799</v>
      </c>
      <c r="C49" s="7"/>
      <c r="D49" s="7"/>
      <c r="E49" s="7"/>
      <c r="F49" s="7"/>
      <c r="G49" s="7"/>
      <c r="H49" s="7"/>
      <c r="I49" s="7"/>
      <c r="J49" s="7"/>
      <c r="K49" s="7"/>
      <c r="L49" s="9"/>
      <c r="M49" s="10"/>
      <c r="N49" s="7"/>
      <c r="O49" s="10"/>
      <c r="P49" s="7"/>
      <c r="Q49" s="10"/>
      <c r="R49" s="7"/>
      <c r="S49" s="10"/>
      <c r="T49" s="7"/>
      <c r="U49" s="10"/>
      <c r="V49" s="7"/>
      <c r="W49" s="10"/>
      <c r="X49" s="7"/>
      <c r="Y49" s="10"/>
      <c r="Z49" s="7"/>
      <c r="AA49" s="10"/>
      <c r="AB49" s="7"/>
      <c r="AC49" s="10"/>
      <c r="AD49" s="7"/>
    </row>
    <row r="50" spans="1:30" ht="16.5" customHeight="1" x14ac:dyDescent="0.25">
      <c r="A50" s="7"/>
      <c r="B50" s="7"/>
      <c r="C50" s="7" t="s">
        <v>785</v>
      </c>
      <c r="D50" s="7"/>
      <c r="E50" s="7"/>
      <c r="F50" s="7"/>
      <c r="G50" s="7"/>
      <c r="H50" s="7"/>
      <c r="I50" s="7"/>
      <c r="J50" s="7"/>
      <c r="K50" s="7"/>
      <c r="L50" s="9"/>
      <c r="M50" s="10"/>
      <c r="N50" s="7"/>
      <c r="O50" s="10"/>
      <c r="P50" s="7"/>
      <c r="Q50" s="10"/>
      <c r="R50" s="7"/>
      <c r="S50" s="10"/>
      <c r="T50" s="7"/>
      <c r="U50" s="10"/>
      <c r="V50" s="7"/>
      <c r="W50" s="10"/>
      <c r="X50" s="7"/>
      <c r="Y50" s="10"/>
      <c r="Z50" s="7"/>
      <c r="AA50" s="10"/>
      <c r="AB50" s="7"/>
      <c r="AC50" s="10"/>
      <c r="AD50" s="7"/>
    </row>
    <row r="51" spans="1:30" ht="16.5" customHeight="1" x14ac:dyDescent="0.25">
      <c r="A51" s="7"/>
      <c r="B51" s="7"/>
      <c r="C51" s="7"/>
      <c r="D51" s="7" t="s">
        <v>334</v>
      </c>
      <c r="E51" s="7"/>
      <c r="F51" s="7"/>
      <c r="G51" s="7"/>
      <c r="H51" s="7"/>
      <c r="I51" s="7"/>
      <c r="J51" s="7"/>
      <c r="K51" s="7"/>
      <c r="L51" s="9" t="s">
        <v>300</v>
      </c>
      <c r="M51" s="30" t="s">
        <v>337</v>
      </c>
      <c r="N51" s="7"/>
      <c r="O51" s="32">
        <v>33.299999999999997</v>
      </c>
      <c r="P51" s="53">
        <v>6.1</v>
      </c>
      <c r="Q51" s="32">
        <v>24.7</v>
      </c>
      <c r="R51" s="53">
        <v>6.1</v>
      </c>
      <c r="S51" s="30" t="s">
        <v>337</v>
      </c>
      <c r="T51" s="7"/>
      <c r="U51" s="30" t="s">
        <v>337</v>
      </c>
      <c r="V51" s="7"/>
      <c r="W51" s="30" t="s">
        <v>128</v>
      </c>
      <c r="X51" s="7"/>
      <c r="Y51" s="31">
        <v>3.5</v>
      </c>
      <c r="Z51" s="53">
        <v>1.2</v>
      </c>
      <c r="AA51" s="30" t="s">
        <v>128</v>
      </c>
      <c r="AB51" s="7"/>
      <c r="AC51" s="29">
        <v>128.5</v>
      </c>
      <c r="AD51" s="51">
        <v>13.8</v>
      </c>
    </row>
    <row r="52" spans="1:30" ht="16.5" customHeight="1" x14ac:dyDescent="0.25">
      <c r="A52" s="7"/>
      <c r="B52" s="7"/>
      <c r="C52" s="7"/>
      <c r="D52" s="7" t="s">
        <v>792</v>
      </c>
      <c r="E52" s="7"/>
      <c r="F52" s="7"/>
      <c r="G52" s="7"/>
      <c r="H52" s="7"/>
      <c r="I52" s="7"/>
      <c r="J52" s="7"/>
      <c r="K52" s="7"/>
      <c r="L52" s="9" t="s">
        <v>300</v>
      </c>
      <c r="M52" s="30" t="s">
        <v>337</v>
      </c>
      <c r="N52" s="7"/>
      <c r="O52" s="32">
        <v>13</v>
      </c>
      <c r="P52" s="53">
        <v>4.0999999999999996</v>
      </c>
      <c r="Q52" s="32">
        <v>17.3</v>
      </c>
      <c r="R52" s="53">
        <v>5.5</v>
      </c>
      <c r="S52" s="30" t="s">
        <v>337</v>
      </c>
      <c r="T52" s="7"/>
      <c r="U52" s="30" t="s">
        <v>337</v>
      </c>
      <c r="V52" s="7"/>
      <c r="W52" s="30" t="s">
        <v>337</v>
      </c>
      <c r="X52" s="7"/>
      <c r="Y52" s="30" t="s">
        <v>128</v>
      </c>
      <c r="Z52" s="7"/>
      <c r="AA52" s="47">
        <v>1.4</v>
      </c>
      <c r="AB52" s="53">
        <v>0.8</v>
      </c>
      <c r="AC52" s="32">
        <v>67.3</v>
      </c>
      <c r="AD52" s="51">
        <v>10.5</v>
      </c>
    </row>
    <row r="53" spans="1:30" ht="16.5" customHeight="1" x14ac:dyDescent="0.25">
      <c r="A53" s="7"/>
      <c r="B53" s="7"/>
      <c r="C53" s="7"/>
      <c r="D53" s="7" t="s">
        <v>499</v>
      </c>
      <c r="E53" s="7"/>
      <c r="F53" s="7"/>
      <c r="G53" s="7"/>
      <c r="H53" s="7"/>
      <c r="I53" s="7"/>
      <c r="J53" s="7"/>
      <c r="K53" s="7"/>
      <c r="L53" s="9" t="s">
        <v>300</v>
      </c>
      <c r="M53" s="32">
        <v>65.599999999999994</v>
      </c>
      <c r="N53" s="51">
        <v>10.8</v>
      </c>
      <c r="O53" s="32">
        <v>46.2</v>
      </c>
      <c r="P53" s="53">
        <v>7.1</v>
      </c>
      <c r="Q53" s="32">
        <v>41.9</v>
      </c>
      <c r="R53" s="53">
        <v>7.3</v>
      </c>
      <c r="S53" s="32">
        <v>17</v>
      </c>
      <c r="T53" s="53">
        <v>4.7</v>
      </c>
      <c r="U53" s="30" t="s">
        <v>337</v>
      </c>
      <c r="V53" s="7"/>
      <c r="W53" s="30" t="s">
        <v>337</v>
      </c>
      <c r="X53" s="7"/>
      <c r="Y53" s="31">
        <v>3.5</v>
      </c>
      <c r="Z53" s="53">
        <v>1.2</v>
      </c>
      <c r="AA53" s="47">
        <v>1.4</v>
      </c>
      <c r="AB53" s="53">
        <v>0.8</v>
      </c>
      <c r="AC53" s="29">
        <v>195.7</v>
      </c>
      <c r="AD53" s="51">
        <v>16.899999999999999</v>
      </c>
    </row>
    <row r="54" spans="1:30" ht="16.5" customHeight="1" x14ac:dyDescent="0.25">
      <c r="A54" s="7"/>
      <c r="B54" s="7" t="s">
        <v>804</v>
      </c>
      <c r="C54" s="7"/>
      <c r="D54" s="7"/>
      <c r="E54" s="7"/>
      <c r="F54" s="7"/>
      <c r="G54" s="7"/>
      <c r="H54" s="7"/>
      <c r="I54" s="7"/>
      <c r="J54" s="7"/>
      <c r="K54" s="7"/>
      <c r="L54" s="9"/>
      <c r="M54" s="10"/>
      <c r="N54" s="7"/>
      <c r="O54" s="10"/>
      <c r="P54" s="7"/>
      <c r="Q54" s="10"/>
      <c r="R54" s="7"/>
      <c r="S54" s="10"/>
      <c r="T54" s="7"/>
      <c r="U54" s="10"/>
      <c r="V54" s="7"/>
      <c r="W54" s="10"/>
      <c r="X54" s="7"/>
      <c r="Y54" s="10"/>
      <c r="Z54" s="7"/>
      <c r="AA54" s="10"/>
      <c r="AB54" s="7"/>
      <c r="AC54" s="10"/>
      <c r="AD54" s="7"/>
    </row>
    <row r="55" spans="1:30" ht="16.5" customHeight="1" x14ac:dyDescent="0.25">
      <c r="A55" s="7"/>
      <c r="B55" s="7"/>
      <c r="C55" s="7" t="s">
        <v>334</v>
      </c>
      <c r="D55" s="7"/>
      <c r="E55" s="7"/>
      <c r="F55" s="7"/>
      <c r="G55" s="7"/>
      <c r="H55" s="7"/>
      <c r="I55" s="7"/>
      <c r="J55" s="7"/>
      <c r="K55" s="7"/>
      <c r="L55" s="9" t="s">
        <v>300</v>
      </c>
      <c r="M55" s="32">
        <v>84.7</v>
      </c>
      <c r="N55" s="51">
        <v>13.8</v>
      </c>
      <c r="O55" s="32">
        <v>65.8</v>
      </c>
      <c r="P55" s="51">
        <v>10.3</v>
      </c>
      <c r="Q55" s="32">
        <v>44.7</v>
      </c>
      <c r="R55" s="53">
        <v>8.6</v>
      </c>
      <c r="S55" s="32">
        <v>19.100000000000001</v>
      </c>
      <c r="T55" s="53">
        <v>4.9000000000000004</v>
      </c>
      <c r="U55" s="32">
        <v>20.2</v>
      </c>
      <c r="V55" s="53">
        <v>4.2</v>
      </c>
      <c r="W55" s="30" t="s">
        <v>128</v>
      </c>
      <c r="X55" s="7"/>
      <c r="Y55" s="31">
        <v>5.5</v>
      </c>
      <c r="Z55" s="53">
        <v>1.6</v>
      </c>
      <c r="AA55" s="30" t="s">
        <v>128</v>
      </c>
      <c r="AB55" s="7"/>
      <c r="AC55" s="29">
        <v>240</v>
      </c>
      <c r="AD55" s="51">
        <v>20.100000000000001</v>
      </c>
    </row>
    <row r="56" spans="1:30" ht="16.5" customHeight="1" x14ac:dyDescent="0.25">
      <c r="A56" s="7"/>
      <c r="B56" s="7"/>
      <c r="C56" s="7" t="s">
        <v>792</v>
      </c>
      <c r="D56" s="7"/>
      <c r="E56" s="7"/>
      <c r="F56" s="7"/>
      <c r="G56" s="7"/>
      <c r="H56" s="7"/>
      <c r="I56" s="7"/>
      <c r="J56" s="7"/>
      <c r="K56" s="7"/>
      <c r="L56" s="9" t="s">
        <v>300</v>
      </c>
      <c r="M56" s="32">
        <v>40.1</v>
      </c>
      <c r="N56" s="53">
        <v>8.8000000000000007</v>
      </c>
      <c r="O56" s="32">
        <v>29.3</v>
      </c>
      <c r="P56" s="53">
        <v>7.2</v>
      </c>
      <c r="Q56" s="32">
        <v>40.700000000000003</v>
      </c>
      <c r="R56" s="53">
        <v>8</v>
      </c>
      <c r="S56" s="32">
        <v>14.6</v>
      </c>
      <c r="T56" s="53">
        <v>4.3</v>
      </c>
      <c r="U56" s="31">
        <v>7.9</v>
      </c>
      <c r="V56" s="53">
        <v>3.5</v>
      </c>
      <c r="W56" s="32">
        <v>11.4</v>
      </c>
      <c r="X56" s="53">
        <v>2.4</v>
      </c>
      <c r="Y56" s="30" t="s">
        <v>128</v>
      </c>
      <c r="Z56" s="7"/>
      <c r="AA56" s="47">
        <v>2.4</v>
      </c>
      <c r="AB56" s="53">
        <v>1.2</v>
      </c>
      <c r="AC56" s="29">
        <v>146.30000000000001</v>
      </c>
      <c r="AD56" s="51">
        <v>14.2</v>
      </c>
    </row>
    <row r="57" spans="1:30" ht="16.5" customHeight="1" x14ac:dyDescent="0.25">
      <c r="A57" s="7"/>
      <c r="B57" s="7"/>
      <c r="C57" s="7" t="s">
        <v>499</v>
      </c>
      <c r="D57" s="7"/>
      <c r="E57" s="7"/>
      <c r="F57" s="7"/>
      <c r="G57" s="7"/>
      <c r="H57" s="7"/>
      <c r="I57" s="7"/>
      <c r="J57" s="7"/>
      <c r="K57" s="7"/>
      <c r="L57" s="9" t="s">
        <v>300</v>
      </c>
      <c r="M57" s="29">
        <v>124.8</v>
      </c>
      <c r="N57" s="51">
        <v>16.2</v>
      </c>
      <c r="O57" s="32">
        <v>95.1</v>
      </c>
      <c r="P57" s="51">
        <v>11.3</v>
      </c>
      <c r="Q57" s="32">
        <v>85.4</v>
      </c>
      <c r="R57" s="51">
        <v>10.9</v>
      </c>
      <c r="S57" s="32">
        <v>33.700000000000003</v>
      </c>
      <c r="T57" s="53">
        <v>6.2</v>
      </c>
      <c r="U57" s="32">
        <v>28.1</v>
      </c>
      <c r="V57" s="53">
        <v>6.1</v>
      </c>
      <c r="W57" s="32">
        <v>11.4</v>
      </c>
      <c r="X57" s="53">
        <v>2.4</v>
      </c>
      <c r="Y57" s="31">
        <v>5.5</v>
      </c>
      <c r="Z57" s="53">
        <v>1.6</v>
      </c>
      <c r="AA57" s="47">
        <v>2.4</v>
      </c>
      <c r="AB57" s="53">
        <v>1.2</v>
      </c>
      <c r="AC57" s="29">
        <v>386.4</v>
      </c>
      <c r="AD57" s="51">
        <v>22.5</v>
      </c>
    </row>
    <row r="58" spans="1:30" ht="16.5" customHeight="1" x14ac:dyDescent="0.25">
      <c r="A58" s="7"/>
      <c r="B58" s="7" t="s">
        <v>807</v>
      </c>
      <c r="C58" s="7"/>
      <c r="D58" s="7"/>
      <c r="E58" s="7"/>
      <c r="F58" s="7"/>
      <c r="G58" s="7"/>
      <c r="H58" s="7"/>
      <c r="I58" s="7"/>
      <c r="J58" s="7"/>
      <c r="K58" s="7"/>
      <c r="L58" s="9"/>
      <c r="M58" s="10"/>
      <c r="N58" s="7"/>
      <c r="O58" s="10"/>
      <c r="P58" s="7"/>
      <c r="Q58" s="10"/>
      <c r="R58" s="7"/>
      <c r="S58" s="10"/>
      <c r="T58" s="7"/>
      <c r="U58" s="10"/>
      <c r="V58" s="7"/>
      <c r="W58" s="10"/>
      <c r="X58" s="7"/>
      <c r="Y58" s="10"/>
      <c r="Z58" s="7"/>
      <c r="AA58" s="10"/>
      <c r="AB58" s="7"/>
      <c r="AC58" s="10"/>
      <c r="AD58" s="7"/>
    </row>
    <row r="59" spans="1:30" ht="16.5" customHeight="1" x14ac:dyDescent="0.25">
      <c r="A59" s="7"/>
      <c r="B59" s="7"/>
      <c r="C59" s="7" t="s">
        <v>785</v>
      </c>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c r="C60" s="7"/>
      <c r="D60" s="7" t="s">
        <v>334</v>
      </c>
      <c r="E60" s="7"/>
      <c r="F60" s="7"/>
      <c r="G60" s="7"/>
      <c r="H60" s="7"/>
      <c r="I60" s="7"/>
      <c r="J60" s="7"/>
      <c r="K60" s="7"/>
      <c r="L60" s="9" t="s">
        <v>216</v>
      </c>
      <c r="M60" s="30" t="s">
        <v>337</v>
      </c>
      <c r="N60" s="7"/>
      <c r="O60" s="32">
        <v>50.6</v>
      </c>
      <c r="P60" s="53">
        <v>7.4</v>
      </c>
      <c r="Q60" s="32">
        <v>55.3</v>
      </c>
      <c r="R60" s="51">
        <v>10.7</v>
      </c>
      <c r="S60" s="30" t="s">
        <v>337</v>
      </c>
      <c r="T60" s="7"/>
      <c r="U60" s="30" t="s">
        <v>337</v>
      </c>
      <c r="V60" s="7"/>
      <c r="W60" s="30" t="s">
        <v>128</v>
      </c>
      <c r="X60" s="7"/>
      <c r="Y60" s="32">
        <v>63.7</v>
      </c>
      <c r="Z60" s="51">
        <v>16.100000000000001</v>
      </c>
      <c r="AA60" s="30" t="s">
        <v>128</v>
      </c>
      <c r="AB60" s="7"/>
      <c r="AC60" s="32">
        <v>53.5</v>
      </c>
      <c r="AD60" s="53">
        <v>3.7</v>
      </c>
    </row>
    <row r="61" spans="1:30" ht="16.5" customHeight="1" x14ac:dyDescent="0.25">
      <c r="A61" s="7"/>
      <c r="B61" s="7"/>
      <c r="C61" s="7"/>
      <c r="D61" s="7" t="s">
        <v>792</v>
      </c>
      <c r="E61" s="7"/>
      <c r="F61" s="7"/>
      <c r="G61" s="7"/>
      <c r="H61" s="7"/>
      <c r="I61" s="7"/>
      <c r="J61" s="7"/>
      <c r="K61" s="7"/>
      <c r="L61" s="9" t="s">
        <v>216</v>
      </c>
      <c r="M61" s="30" t="s">
        <v>337</v>
      </c>
      <c r="N61" s="7"/>
      <c r="O61" s="32">
        <v>44.3</v>
      </c>
      <c r="P61" s="51">
        <v>12.2</v>
      </c>
      <c r="Q61" s="32">
        <v>42.4</v>
      </c>
      <c r="R61" s="51">
        <v>11.6</v>
      </c>
      <c r="S61" s="30" t="s">
        <v>337</v>
      </c>
      <c r="T61" s="7"/>
      <c r="U61" s="30" t="s">
        <v>337</v>
      </c>
      <c r="V61" s="7"/>
      <c r="W61" s="30" t="s">
        <v>337</v>
      </c>
      <c r="X61" s="7"/>
      <c r="Y61" s="30" t="s">
        <v>128</v>
      </c>
      <c r="Z61" s="7"/>
      <c r="AA61" s="32">
        <v>60.1</v>
      </c>
      <c r="AB61" s="51">
        <v>19.7</v>
      </c>
      <c r="AC61" s="32">
        <v>46</v>
      </c>
      <c r="AD61" s="53">
        <v>5.8</v>
      </c>
    </row>
    <row r="62" spans="1:30" ht="16.5" customHeight="1" x14ac:dyDescent="0.25">
      <c r="A62" s="14"/>
      <c r="B62" s="14"/>
      <c r="C62" s="14"/>
      <c r="D62" s="14" t="s">
        <v>499</v>
      </c>
      <c r="E62" s="14"/>
      <c r="F62" s="14"/>
      <c r="G62" s="14"/>
      <c r="H62" s="14"/>
      <c r="I62" s="14"/>
      <c r="J62" s="14"/>
      <c r="K62" s="14"/>
      <c r="L62" s="15" t="s">
        <v>216</v>
      </c>
      <c r="M62" s="33">
        <v>52.6</v>
      </c>
      <c r="N62" s="54">
        <v>5.6</v>
      </c>
      <c r="O62" s="33">
        <v>48.6</v>
      </c>
      <c r="P62" s="54">
        <v>6.7</v>
      </c>
      <c r="Q62" s="33">
        <v>49.1</v>
      </c>
      <c r="R62" s="54">
        <v>7.9</v>
      </c>
      <c r="S62" s="33">
        <v>50.3</v>
      </c>
      <c r="T62" s="52">
        <v>11.1</v>
      </c>
      <c r="U62" s="56" t="s">
        <v>337</v>
      </c>
      <c r="V62" s="14"/>
      <c r="W62" s="56" t="s">
        <v>337</v>
      </c>
      <c r="X62" s="14"/>
      <c r="Y62" s="56" t="s">
        <v>337</v>
      </c>
      <c r="Z62" s="14"/>
      <c r="AA62" s="56" t="s">
        <v>337</v>
      </c>
      <c r="AB62" s="14"/>
      <c r="AC62" s="33">
        <v>50.7</v>
      </c>
      <c r="AD62" s="54">
        <v>3.2</v>
      </c>
    </row>
    <row r="63" spans="1:30" ht="4.5" customHeight="1" x14ac:dyDescent="0.25">
      <c r="A63" s="27"/>
      <c r="B63" s="2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6.5" customHeight="1" x14ac:dyDescent="0.25">
      <c r="A64" s="27"/>
      <c r="B64" s="27"/>
      <c r="C64" s="67" t="s">
        <v>340</v>
      </c>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row>
    <row r="65" spans="1:30" ht="4.5" customHeight="1" x14ac:dyDescent="0.25">
      <c r="A65" s="27"/>
      <c r="B65" s="27"/>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6.5" customHeight="1" x14ac:dyDescent="0.25">
      <c r="A66" s="55"/>
      <c r="B66" s="55"/>
      <c r="C66" s="67" t="s">
        <v>456</v>
      </c>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row>
    <row r="67" spans="1:30" ht="16.5" customHeight="1" x14ac:dyDescent="0.25">
      <c r="A67" s="55"/>
      <c r="B67" s="55"/>
      <c r="C67" s="67" t="s">
        <v>457</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ht="4.5" customHeight="1" x14ac:dyDescent="0.25">
      <c r="A68" s="27"/>
      <c r="B68" s="27"/>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29.4" customHeight="1" x14ac:dyDescent="0.25">
      <c r="A69" s="27" t="s">
        <v>139</v>
      </c>
      <c r="B69" s="27"/>
      <c r="C69" s="67" t="s">
        <v>307</v>
      </c>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row>
    <row r="70" spans="1:30" ht="29.4" customHeight="1" x14ac:dyDescent="0.25">
      <c r="A70" s="27" t="s">
        <v>141</v>
      </c>
      <c r="B70" s="27"/>
      <c r="C70" s="67" t="s">
        <v>459</v>
      </c>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1:30" ht="16.5" customHeight="1" x14ac:dyDescent="0.25">
      <c r="A71" s="27" t="s">
        <v>144</v>
      </c>
      <c r="B71" s="27"/>
      <c r="C71" s="67" t="s">
        <v>308</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1:30" ht="29.4" customHeight="1" x14ac:dyDescent="0.25">
      <c r="A72" s="27" t="s">
        <v>146</v>
      </c>
      <c r="B72" s="27"/>
      <c r="C72" s="67" t="s">
        <v>463</v>
      </c>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1:30" ht="29.4" customHeight="1" x14ac:dyDescent="0.25">
      <c r="A73" s="27" t="s">
        <v>150</v>
      </c>
      <c r="B73" s="27"/>
      <c r="C73" s="67" t="s">
        <v>309</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ht="29.4" customHeight="1" x14ac:dyDescent="0.25">
      <c r="A74" s="27" t="s">
        <v>152</v>
      </c>
      <c r="B74" s="27"/>
      <c r="C74" s="67" t="s">
        <v>577</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ht="16.5" customHeight="1" x14ac:dyDescent="0.25">
      <c r="A75" s="27" t="s">
        <v>467</v>
      </c>
      <c r="B75" s="27"/>
      <c r="C75" s="67" t="s">
        <v>468</v>
      </c>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row>
    <row r="76" spans="1:30" ht="16.5" customHeight="1" x14ac:dyDescent="0.25">
      <c r="A76" s="27" t="s">
        <v>469</v>
      </c>
      <c r="B76" s="27"/>
      <c r="C76" s="67" t="s">
        <v>470</v>
      </c>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row>
    <row r="77" spans="1:30" ht="4.5" customHeight="1" x14ac:dyDescent="0.25"/>
    <row r="78" spans="1:30" ht="16.5" customHeight="1" x14ac:dyDescent="0.25">
      <c r="A78" s="28" t="s">
        <v>167</v>
      </c>
      <c r="B78" s="27"/>
      <c r="C78" s="27"/>
      <c r="D78" s="27"/>
      <c r="E78" s="67" t="s">
        <v>471</v>
      </c>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row>
  </sheetData>
  <mergeCells count="22">
    <mergeCell ref="W2:X2"/>
    <mergeCell ref="Y2:Z2"/>
    <mergeCell ref="AA2:AB2"/>
    <mergeCell ref="AC2:AD2"/>
    <mergeCell ref="K1:AD1"/>
    <mergeCell ref="M2:N2"/>
    <mergeCell ref="O2:P2"/>
    <mergeCell ref="Q2:R2"/>
    <mergeCell ref="S2:T2"/>
    <mergeCell ref="U2:V2"/>
    <mergeCell ref="C64:AD64"/>
    <mergeCell ref="C66:AD66"/>
    <mergeCell ref="C67:AD67"/>
    <mergeCell ref="C69:AD69"/>
    <mergeCell ref="C70:AD70"/>
    <mergeCell ref="C76:AD76"/>
    <mergeCell ref="E78:AD78"/>
    <mergeCell ref="C71:AD71"/>
    <mergeCell ref="C72:AD72"/>
    <mergeCell ref="C73:AD73"/>
    <mergeCell ref="C74:AD74"/>
    <mergeCell ref="C75:AD75"/>
  </mergeCells>
  <pageMargins left="0.7" right="0.7" top="0.75" bottom="0.75" header="0.3" footer="0.3"/>
  <pageSetup paperSize="9" fitToHeight="0" orientation="landscape" horizontalDpi="300" verticalDpi="300"/>
  <headerFooter scaleWithDoc="0" alignWithMargins="0">
    <oddHeader>&amp;C&amp;"Arial"&amp;8TABLE 15A.58</oddHeader>
    <oddFooter>&amp;L&amp;"Arial"&amp;8REPORT ON
GOVERNMENT
SERVICES 2022&amp;R&amp;"Arial"&amp;8SERVICES FOR PEOPLE
WITH DISABILITY
PAGE &amp;B&amp;P&amp;B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120"/>
  <sheetViews>
    <sheetView showGridLines="0" workbookViewId="0"/>
  </sheetViews>
  <sheetFormatPr defaultRowHeight="13.2" x14ac:dyDescent="0.25"/>
  <cols>
    <col min="1" max="11" width="1.6640625" customWidth="1"/>
    <col min="12" max="12" width="5.6640625" customWidth="1"/>
    <col min="13" max="20" width="10.109375" customWidth="1"/>
    <col min="21" max="23" width="11.109375" customWidth="1"/>
  </cols>
  <sheetData>
    <row r="1" spans="1:23" ht="17.399999999999999" customHeight="1" x14ac:dyDescent="0.25">
      <c r="A1" s="8" t="s">
        <v>246</v>
      </c>
      <c r="B1" s="8"/>
      <c r="C1" s="8"/>
      <c r="D1" s="8"/>
      <c r="E1" s="8"/>
      <c r="F1" s="8"/>
      <c r="G1" s="8"/>
      <c r="H1" s="8"/>
      <c r="I1" s="8"/>
      <c r="J1" s="8"/>
      <c r="K1" s="72" t="s">
        <v>247</v>
      </c>
      <c r="L1" s="73"/>
      <c r="M1" s="73"/>
      <c r="N1" s="73"/>
      <c r="O1" s="73"/>
      <c r="P1" s="73"/>
      <c r="Q1" s="73"/>
      <c r="R1" s="73"/>
      <c r="S1" s="73"/>
      <c r="T1" s="73"/>
      <c r="U1" s="73"/>
      <c r="V1" s="73"/>
      <c r="W1" s="73"/>
    </row>
    <row r="2" spans="1:23" ht="16.5" customHeight="1" x14ac:dyDescent="0.25">
      <c r="A2" s="11"/>
      <c r="B2" s="11"/>
      <c r="C2" s="11"/>
      <c r="D2" s="11"/>
      <c r="E2" s="11"/>
      <c r="F2" s="11"/>
      <c r="G2" s="11"/>
      <c r="H2" s="11"/>
      <c r="I2" s="11"/>
      <c r="J2" s="11"/>
      <c r="K2" s="11"/>
      <c r="L2" s="12" t="s">
        <v>92</v>
      </c>
      <c r="M2" s="13" t="s">
        <v>93</v>
      </c>
      <c r="N2" s="13" t="s">
        <v>171</v>
      </c>
      <c r="O2" s="13" t="s">
        <v>248</v>
      </c>
      <c r="P2" s="13" t="s">
        <v>249</v>
      </c>
      <c r="Q2" s="13" t="s">
        <v>250</v>
      </c>
      <c r="R2" s="13" t="s">
        <v>251</v>
      </c>
      <c r="S2" s="13" t="s">
        <v>252</v>
      </c>
      <c r="T2" s="13" t="s">
        <v>100</v>
      </c>
      <c r="U2" s="13" t="s">
        <v>220</v>
      </c>
      <c r="V2" s="13" t="s">
        <v>221</v>
      </c>
      <c r="W2" s="13" t="s">
        <v>103</v>
      </c>
    </row>
    <row r="3" spans="1:23" ht="16.5" customHeight="1" x14ac:dyDescent="0.25">
      <c r="A3" s="7" t="s">
        <v>253</v>
      </c>
      <c r="B3" s="7"/>
      <c r="C3" s="7"/>
      <c r="D3" s="7"/>
      <c r="E3" s="7"/>
      <c r="F3" s="7"/>
      <c r="G3" s="7"/>
      <c r="H3" s="7"/>
      <c r="I3" s="7"/>
      <c r="J3" s="7"/>
      <c r="K3" s="7"/>
      <c r="L3" s="9"/>
      <c r="M3" s="10"/>
      <c r="N3" s="10"/>
      <c r="O3" s="10"/>
      <c r="P3" s="10"/>
      <c r="Q3" s="10"/>
      <c r="R3" s="10"/>
      <c r="S3" s="10"/>
      <c r="T3" s="10"/>
      <c r="U3" s="10"/>
      <c r="V3" s="10"/>
      <c r="W3" s="10"/>
    </row>
    <row r="4" spans="1:23" ht="16.5" customHeight="1" x14ac:dyDescent="0.25">
      <c r="A4" s="7"/>
      <c r="B4" s="7" t="s">
        <v>105</v>
      </c>
      <c r="C4" s="7"/>
      <c r="D4" s="7"/>
      <c r="E4" s="7"/>
      <c r="F4" s="7"/>
      <c r="G4" s="7"/>
      <c r="H4" s="7"/>
      <c r="I4" s="7"/>
      <c r="J4" s="7"/>
      <c r="K4" s="7"/>
      <c r="L4" s="9" t="s">
        <v>106</v>
      </c>
      <c r="M4" s="25">
        <v>3388653</v>
      </c>
      <c r="N4" s="25">
        <v>2621752</v>
      </c>
      <c r="O4" s="25">
        <v>2111813</v>
      </c>
      <c r="P4" s="18">
        <v>850803</v>
      </c>
      <c r="Q4" s="18">
        <v>782089</v>
      </c>
      <c r="R4" s="18">
        <v>242651</v>
      </c>
      <c r="S4" s="18">
        <v>175543</v>
      </c>
      <c r="T4" s="18">
        <v>111297</v>
      </c>
      <c r="U4" s="24">
        <v>10284602</v>
      </c>
      <c r="V4" s="24">
        <v>12941352</v>
      </c>
      <c r="W4" s="24">
        <v>23225954</v>
      </c>
    </row>
    <row r="5" spans="1:23" ht="16.5" customHeight="1" x14ac:dyDescent="0.25">
      <c r="A5" s="7"/>
      <c r="B5" s="7" t="s">
        <v>107</v>
      </c>
      <c r="C5" s="7"/>
      <c r="D5" s="7"/>
      <c r="E5" s="7"/>
      <c r="F5" s="7"/>
      <c r="G5" s="7"/>
      <c r="H5" s="7"/>
      <c r="I5" s="7"/>
      <c r="J5" s="7"/>
      <c r="K5" s="7"/>
      <c r="L5" s="9" t="s">
        <v>106</v>
      </c>
      <c r="M5" s="25">
        <v>3307939</v>
      </c>
      <c r="N5" s="25">
        <v>2412455</v>
      </c>
      <c r="O5" s="25">
        <v>1744366</v>
      </c>
      <c r="P5" s="18">
        <v>504073</v>
      </c>
      <c r="Q5" s="18">
        <v>763460</v>
      </c>
      <c r="R5" s="18">
        <v>236871</v>
      </c>
      <c r="S5" s="18">
        <v>170817</v>
      </c>
      <c r="T5" s="18">
        <v>106908</v>
      </c>
      <c r="U5" s="25">
        <v>9246889</v>
      </c>
      <c r="V5" s="25">
        <v>7211036</v>
      </c>
      <c r="W5" s="24">
        <v>16457925</v>
      </c>
    </row>
    <row r="6" spans="1:23" ht="16.5" customHeight="1" x14ac:dyDescent="0.25">
      <c r="A6" s="7" t="s">
        <v>254</v>
      </c>
      <c r="B6" s="7"/>
      <c r="C6" s="7"/>
      <c r="D6" s="7"/>
      <c r="E6" s="7"/>
      <c r="F6" s="7"/>
      <c r="G6" s="7"/>
      <c r="H6" s="7"/>
      <c r="I6" s="7"/>
      <c r="J6" s="7"/>
      <c r="K6" s="7"/>
      <c r="L6" s="9"/>
      <c r="M6" s="10"/>
      <c r="N6" s="10"/>
      <c r="O6" s="10"/>
      <c r="P6" s="10"/>
      <c r="Q6" s="10"/>
      <c r="R6" s="10"/>
      <c r="S6" s="10"/>
      <c r="T6" s="10"/>
      <c r="U6" s="10"/>
      <c r="V6" s="10"/>
      <c r="W6" s="10"/>
    </row>
    <row r="7" spans="1:23" ht="16.5" customHeight="1" x14ac:dyDescent="0.25">
      <c r="A7" s="7"/>
      <c r="B7" s="7" t="s">
        <v>105</v>
      </c>
      <c r="C7" s="7"/>
      <c r="D7" s="7"/>
      <c r="E7" s="7"/>
      <c r="F7" s="7"/>
      <c r="G7" s="7"/>
      <c r="H7" s="7"/>
      <c r="I7" s="7"/>
      <c r="J7" s="7"/>
      <c r="K7" s="7"/>
      <c r="L7" s="9" t="s">
        <v>106</v>
      </c>
      <c r="M7" s="21">
        <v>32221</v>
      </c>
      <c r="N7" s="18">
        <v>271506</v>
      </c>
      <c r="O7" s="18">
        <v>144181</v>
      </c>
      <c r="P7" s="21">
        <v>82572</v>
      </c>
      <c r="Q7" s="16" t="s">
        <v>110</v>
      </c>
      <c r="R7" s="20">
        <v>292</v>
      </c>
      <c r="S7" s="20">
        <v>184</v>
      </c>
      <c r="T7" s="21">
        <v>10425</v>
      </c>
      <c r="U7" s="18">
        <v>541381</v>
      </c>
      <c r="V7" s="16" t="s">
        <v>110</v>
      </c>
      <c r="W7" s="18">
        <v>541381</v>
      </c>
    </row>
    <row r="8" spans="1:23" ht="16.5" customHeight="1" x14ac:dyDescent="0.25">
      <c r="A8" s="7"/>
      <c r="B8" s="7" t="s">
        <v>107</v>
      </c>
      <c r="C8" s="7"/>
      <c r="D8" s="7"/>
      <c r="E8" s="7"/>
      <c r="F8" s="7"/>
      <c r="G8" s="7"/>
      <c r="H8" s="7"/>
      <c r="I8" s="7"/>
      <c r="J8" s="7"/>
      <c r="K8" s="7"/>
      <c r="L8" s="9" t="s">
        <v>106</v>
      </c>
      <c r="M8" s="18">
        <v>121920</v>
      </c>
      <c r="N8" s="18">
        <v>219583</v>
      </c>
      <c r="O8" s="18">
        <v>244014</v>
      </c>
      <c r="P8" s="18">
        <v>301700</v>
      </c>
      <c r="Q8" s="16" t="s">
        <v>110</v>
      </c>
      <c r="R8" s="23">
        <v>7899</v>
      </c>
      <c r="S8" s="20">
        <v>174</v>
      </c>
      <c r="T8" s="23">
        <v>9269</v>
      </c>
      <c r="U8" s="18">
        <v>904559</v>
      </c>
      <c r="V8" s="16" t="s">
        <v>110</v>
      </c>
      <c r="W8" s="18">
        <v>904559</v>
      </c>
    </row>
    <row r="9" spans="1:23" ht="16.5" customHeight="1" x14ac:dyDescent="0.25">
      <c r="A9" s="7"/>
      <c r="B9" s="7" t="s">
        <v>121</v>
      </c>
      <c r="C9" s="7"/>
      <c r="D9" s="7"/>
      <c r="E9" s="7"/>
      <c r="F9" s="7"/>
      <c r="G9" s="7"/>
      <c r="H9" s="7"/>
      <c r="I9" s="7"/>
      <c r="J9" s="7"/>
      <c r="K9" s="7"/>
      <c r="L9" s="9" t="s">
        <v>106</v>
      </c>
      <c r="M9" s="18">
        <v>136369</v>
      </c>
      <c r="N9" s="18">
        <v>358264</v>
      </c>
      <c r="O9" s="18">
        <v>459611</v>
      </c>
      <c r="P9" s="18">
        <v>400183</v>
      </c>
      <c r="Q9" s="18">
        <v>318753</v>
      </c>
      <c r="R9" s="21">
        <v>27467</v>
      </c>
      <c r="S9" s="21">
        <v>98517</v>
      </c>
      <c r="T9" s="21">
        <v>18679</v>
      </c>
      <c r="U9" s="25">
        <v>1817843</v>
      </c>
      <c r="V9" s="16" t="s">
        <v>110</v>
      </c>
      <c r="W9" s="25">
        <v>1817843</v>
      </c>
    </row>
    <row r="10" spans="1:23" ht="16.5" customHeight="1" x14ac:dyDescent="0.25">
      <c r="A10" s="7"/>
      <c r="B10" s="7" t="s">
        <v>122</v>
      </c>
      <c r="C10" s="7"/>
      <c r="D10" s="7"/>
      <c r="E10" s="7"/>
      <c r="F10" s="7"/>
      <c r="G10" s="7"/>
      <c r="H10" s="7"/>
      <c r="I10" s="7"/>
      <c r="J10" s="7"/>
      <c r="K10" s="7"/>
      <c r="L10" s="9" t="s">
        <v>106</v>
      </c>
      <c r="M10" s="18">
        <v>670899</v>
      </c>
      <c r="N10" s="18">
        <v>608947</v>
      </c>
      <c r="O10" s="18">
        <v>720364</v>
      </c>
      <c r="P10" s="18">
        <v>442227</v>
      </c>
      <c r="Q10" s="18">
        <v>470643</v>
      </c>
      <c r="R10" s="21">
        <v>69403</v>
      </c>
      <c r="S10" s="21">
        <v>93932</v>
      </c>
      <c r="T10" s="21">
        <v>36428</v>
      </c>
      <c r="U10" s="25">
        <v>3112844</v>
      </c>
      <c r="V10" s="16" t="s">
        <v>110</v>
      </c>
      <c r="W10" s="25">
        <v>3112844</v>
      </c>
    </row>
    <row r="11" spans="1:23" ht="16.5" customHeight="1" x14ac:dyDescent="0.25">
      <c r="A11" s="7"/>
      <c r="B11" s="7" t="s">
        <v>123</v>
      </c>
      <c r="C11" s="7"/>
      <c r="D11" s="7"/>
      <c r="E11" s="7"/>
      <c r="F11" s="7"/>
      <c r="G11" s="7"/>
      <c r="H11" s="7"/>
      <c r="I11" s="7"/>
      <c r="J11" s="7"/>
      <c r="K11" s="7"/>
      <c r="L11" s="9" t="s">
        <v>106</v>
      </c>
      <c r="M11" s="25">
        <v>1281782</v>
      </c>
      <c r="N11" s="18">
        <v>709790</v>
      </c>
      <c r="O11" s="18">
        <v>782749</v>
      </c>
      <c r="P11" s="18">
        <v>554001</v>
      </c>
      <c r="Q11" s="18">
        <v>481978</v>
      </c>
      <c r="R11" s="18">
        <v>106985</v>
      </c>
      <c r="S11" s="21">
        <v>96545</v>
      </c>
      <c r="T11" s="21">
        <v>70596</v>
      </c>
      <c r="U11" s="25">
        <v>4084425</v>
      </c>
      <c r="V11" s="16" t="s">
        <v>110</v>
      </c>
      <c r="W11" s="25">
        <v>4084425</v>
      </c>
    </row>
    <row r="12" spans="1:23" ht="16.5" customHeight="1" x14ac:dyDescent="0.25">
      <c r="A12" s="7"/>
      <c r="B12" s="7" t="s">
        <v>124</v>
      </c>
      <c r="C12" s="7"/>
      <c r="D12" s="7"/>
      <c r="E12" s="7"/>
      <c r="F12" s="7"/>
      <c r="G12" s="7"/>
      <c r="H12" s="7"/>
      <c r="I12" s="7"/>
      <c r="J12" s="7"/>
      <c r="K12" s="7"/>
      <c r="L12" s="9" t="s">
        <v>106</v>
      </c>
      <c r="M12" s="25">
        <v>1516860</v>
      </c>
      <c r="N12" s="18">
        <v>787069</v>
      </c>
      <c r="O12" s="18">
        <v>800625</v>
      </c>
      <c r="P12" s="18">
        <v>578779</v>
      </c>
      <c r="Q12" s="18">
        <v>442720</v>
      </c>
      <c r="R12" s="18">
        <v>119969</v>
      </c>
      <c r="S12" s="21">
        <v>52223</v>
      </c>
      <c r="T12" s="21">
        <v>66373</v>
      </c>
      <c r="U12" s="25">
        <v>4364618</v>
      </c>
      <c r="V12" s="16" t="s">
        <v>110</v>
      </c>
      <c r="W12" s="25">
        <v>4364618</v>
      </c>
    </row>
    <row r="13" spans="1:23" ht="16.5" customHeight="1" x14ac:dyDescent="0.25">
      <c r="A13" s="7"/>
      <c r="B13" s="7" t="s">
        <v>125</v>
      </c>
      <c r="C13" s="7"/>
      <c r="D13" s="7"/>
      <c r="E13" s="7"/>
      <c r="F13" s="7"/>
      <c r="G13" s="7"/>
      <c r="H13" s="7"/>
      <c r="I13" s="7"/>
      <c r="J13" s="7"/>
      <c r="K13" s="7"/>
      <c r="L13" s="9" t="s">
        <v>106</v>
      </c>
      <c r="M13" s="25">
        <v>1454455</v>
      </c>
      <c r="N13" s="18">
        <v>765768</v>
      </c>
      <c r="O13" s="18">
        <v>759277</v>
      </c>
      <c r="P13" s="18">
        <v>575554</v>
      </c>
      <c r="Q13" s="18">
        <v>414297</v>
      </c>
      <c r="R13" s="18">
        <v>116186</v>
      </c>
      <c r="S13" s="21">
        <v>67421</v>
      </c>
      <c r="T13" s="21">
        <v>68202</v>
      </c>
      <c r="U13" s="25">
        <v>4221160</v>
      </c>
      <c r="V13" s="16" t="s">
        <v>110</v>
      </c>
      <c r="W13" s="25">
        <v>4221160</v>
      </c>
    </row>
    <row r="14" spans="1:23" ht="16.5" customHeight="1" x14ac:dyDescent="0.25">
      <c r="A14" s="7"/>
      <c r="B14" s="7" t="s">
        <v>126</v>
      </c>
      <c r="C14" s="7"/>
      <c r="D14" s="7"/>
      <c r="E14" s="7"/>
      <c r="F14" s="7"/>
      <c r="G14" s="7"/>
      <c r="H14" s="7"/>
      <c r="I14" s="7"/>
      <c r="J14" s="7"/>
      <c r="K14" s="7"/>
      <c r="L14" s="9" t="s">
        <v>106</v>
      </c>
      <c r="M14" s="25">
        <v>1342948</v>
      </c>
      <c r="N14" s="18">
        <v>754085</v>
      </c>
      <c r="O14" s="18">
        <v>709422</v>
      </c>
      <c r="P14" s="18">
        <v>543649</v>
      </c>
      <c r="Q14" s="18">
        <v>360201</v>
      </c>
      <c r="R14" s="18">
        <v>111050</v>
      </c>
      <c r="S14" s="21">
        <v>63036</v>
      </c>
      <c r="T14" s="21">
        <v>60795</v>
      </c>
      <c r="U14" s="25">
        <v>3945186</v>
      </c>
      <c r="V14" s="16" t="s">
        <v>110</v>
      </c>
      <c r="W14" s="25">
        <v>3945186</v>
      </c>
    </row>
    <row r="15" spans="1:23" ht="16.5" customHeight="1" x14ac:dyDescent="0.25">
      <c r="A15" s="7"/>
      <c r="B15" s="7" t="s">
        <v>118</v>
      </c>
      <c r="C15" s="7"/>
      <c r="D15" s="7"/>
      <c r="E15" s="7"/>
      <c r="F15" s="7"/>
      <c r="G15" s="7"/>
      <c r="H15" s="7"/>
      <c r="I15" s="7"/>
      <c r="J15" s="7"/>
      <c r="K15" s="7"/>
      <c r="L15" s="9" t="s">
        <v>106</v>
      </c>
      <c r="M15" s="25">
        <v>1320954</v>
      </c>
      <c r="N15" s="18">
        <v>731762</v>
      </c>
      <c r="O15" s="18">
        <v>724152</v>
      </c>
      <c r="P15" s="18">
        <v>478537</v>
      </c>
      <c r="Q15" s="18">
        <v>338871</v>
      </c>
      <c r="R15" s="18">
        <v>107582</v>
      </c>
      <c r="S15" s="21">
        <v>65316</v>
      </c>
      <c r="T15" s="21">
        <v>53467</v>
      </c>
      <c r="U15" s="25">
        <v>3820641</v>
      </c>
      <c r="V15" s="16" t="s">
        <v>110</v>
      </c>
      <c r="W15" s="25">
        <v>3820641</v>
      </c>
    </row>
    <row r="16" spans="1:23" ht="16.5" customHeight="1" x14ac:dyDescent="0.25">
      <c r="A16" s="7"/>
      <c r="B16" s="7" t="s">
        <v>119</v>
      </c>
      <c r="C16" s="7"/>
      <c r="D16" s="7"/>
      <c r="E16" s="7"/>
      <c r="F16" s="7"/>
      <c r="G16" s="7"/>
      <c r="H16" s="7"/>
      <c r="I16" s="7"/>
      <c r="J16" s="7"/>
      <c r="K16" s="7"/>
      <c r="L16" s="9" t="s">
        <v>106</v>
      </c>
      <c r="M16" s="25">
        <v>1260351</v>
      </c>
      <c r="N16" s="18">
        <v>709239</v>
      </c>
      <c r="O16" s="18">
        <v>621966</v>
      </c>
      <c r="P16" s="18">
        <v>444354</v>
      </c>
      <c r="Q16" s="18">
        <v>312030</v>
      </c>
      <c r="R16" s="18">
        <v>103531</v>
      </c>
      <c r="S16" s="21">
        <v>62792</v>
      </c>
      <c r="T16" s="21">
        <v>43940</v>
      </c>
      <c r="U16" s="25">
        <v>3558203</v>
      </c>
      <c r="V16" s="16" t="s">
        <v>110</v>
      </c>
      <c r="W16" s="25">
        <v>3558203</v>
      </c>
    </row>
    <row r="17" spans="1:23" ht="16.5" customHeight="1" x14ac:dyDescent="0.25">
      <c r="A17" s="7" t="s">
        <v>255</v>
      </c>
      <c r="B17" s="7"/>
      <c r="C17" s="7"/>
      <c r="D17" s="7"/>
      <c r="E17" s="7"/>
      <c r="F17" s="7"/>
      <c r="G17" s="7"/>
      <c r="H17" s="7"/>
      <c r="I17" s="7"/>
      <c r="J17" s="7"/>
      <c r="K17" s="7"/>
      <c r="L17" s="9"/>
      <c r="M17" s="10"/>
      <c r="N17" s="10"/>
      <c r="O17" s="10"/>
      <c r="P17" s="10"/>
      <c r="Q17" s="10"/>
      <c r="R17" s="10"/>
      <c r="S17" s="10"/>
      <c r="T17" s="10"/>
      <c r="U17" s="10"/>
      <c r="V17" s="10"/>
      <c r="W17" s="10"/>
    </row>
    <row r="18" spans="1:23" ht="16.5" customHeight="1" x14ac:dyDescent="0.25">
      <c r="A18" s="7"/>
      <c r="B18" s="7" t="s">
        <v>105</v>
      </c>
      <c r="C18" s="7"/>
      <c r="D18" s="7"/>
      <c r="E18" s="7"/>
      <c r="F18" s="7"/>
      <c r="G18" s="7"/>
      <c r="H18" s="7"/>
      <c r="I18" s="7"/>
      <c r="J18" s="7"/>
      <c r="K18" s="7"/>
      <c r="L18" s="9" t="s">
        <v>106</v>
      </c>
      <c r="M18" s="21">
        <v>13808</v>
      </c>
      <c r="N18" s="21">
        <v>76791</v>
      </c>
      <c r="O18" s="21">
        <v>10623</v>
      </c>
      <c r="P18" s="21">
        <v>46836</v>
      </c>
      <c r="Q18" s="16" t="s">
        <v>110</v>
      </c>
      <c r="R18" s="16" t="s">
        <v>110</v>
      </c>
      <c r="S18" s="20">
        <v>283</v>
      </c>
      <c r="T18" s="16" t="s">
        <v>110</v>
      </c>
      <c r="U18" s="18">
        <v>148341</v>
      </c>
      <c r="V18" s="18">
        <v>113926</v>
      </c>
      <c r="W18" s="18">
        <v>262267</v>
      </c>
    </row>
    <row r="19" spans="1:23" ht="16.5" customHeight="1" x14ac:dyDescent="0.25">
      <c r="A19" s="7"/>
      <c r="B19" s="7" t="s">
        <v>107</v>
      </c>
      <c r="C19" s="7"/>
      <c r="D19" s="7"/>
      <c r="E19" s="7"/>
      <c r="F19" s="7"/>
      <c r="G19" s="7"/>
      <c r="H19" s="7"/>
      <c r="I19" s="7"/>
      <c r="J19" s="7"/>
      <c r="K19" s="7"/>
      <c r="L19" s="9" t="s">
        <v>106</v>
      </c>
      <c r="M19" s="21">
        <v>44881</v>
      </c>
      <c r="N19" s="21">
        <v>57568</v>
      </c>
      <c r="O19" s="21">
        <v>10774</v>
      </c>
      <c r="P19" s="18">
        <v>113074</v>
      </c>
      <c r="Q19" s="16" t="s">
        <v>110</v>
      </c>
      <c r="R19" s="20">
        <v>834</v>
      </c>
      <c r="S19" s="16" t="s">
        <v>110</v>
      </c>
      <c r="T19" s="16" t="s">
        <v>110</v>
      </c>
      <c r="U19" s="18">
        <v>227131</v>
      </c>
      <c r="V19" s="21">
        <v>17912</v>
      </c>
      <c r="W19" s="18">
        <v>245042</v>
      </c>
    </row>
    <row r="20" spans="1:23" ht="16.5" customHeight="1" x14ac:dyDescent="0.25">
      <c r="A20" s="7"/>
      <c r="B20" s="7" t="s">
        <v>121</v>
      </c>
      <c r="C20" s="7"/>
      <c r="D20" s="7"/>
      <c r="E20" s="7"/>
      <c r="F20" s="7"/>
      <c r="G20" s="7"/>
      <c r="H20" s="7"/>
      <c r="I20" s="7"/>
      <c r="J20" s="7"/>
      <c r="K20" s="7"/>
      <c r="L20" s="9" t="s">
        <v>106</v>
      </c>
      <c r="M20" s="21">
        <v>45379</v>
      </c>
      <c r="N20" s="18">
        <v>212855</v>
      </c>
      <c r="O20" s="21">
        <v>50054</v>
      </c>
      <c r="P20" s="18">
        <v>153953</v>
      </c>
      <c r="Q20" s="21">
        <v>22816</v>
      </c>
      <c r="R20" s="21">
        <v>12064</v>
      </c>
      <c r="S20" s="21">
        <v>19943</v>
      </c>
      <c r="T20" s="21">
        <v>10832</v>
      </c>
      <c r="U20" s="18">
        <v>527897</v>
      </c>
      <c r="V20" s="21">
        <v>45346</v>
      </c>
      <c r="W20" s="18">
        <v>573242</v>
      </c>
    </row>
    <row r="21" spans="1:23" ht="16.5" customHeight="1" x14ac:dyDescent="0.25">
      <c r="A21" s="7"/>
      <c r="B21" s="7" t="s">
        <v>122</v>
      </c>
      <c r="C21" s="7"/>
      <c r="D21" s="7"/>
      <c r="E21" s="7"/>
      <c r="F21" s="7"/>
      <c r="G21" s="7"/>
      <c r="H21" s="7"/>
      <c r="I21" s="7"/>
      <c r="J21" s="7"/>
      <c r="K21" s="7"/>
      <c r="L21" s="9" t="s">
        <v>106</v>
      </c>
      <c r="M21" s="18">
        <v>155301</v>
      </c>
      <c r="N21" s="18">
        <v>526300</v>
      </c>
      <c r="O21" s="21">
        <v>84054</v>
      </c>
      <c r="P21" s="18">
        <v>150976</v>
      </c>
      <c r="Q21" s="21">
        <v>39549</v>
      </c>
      <c r="R21" s="21">
        <v>14915</v>
      </c>
      <c r="S21" s="21">
        <v>20019</v>
      </c>
      <c r="T21" s="21">
        <v>11428</v>
      </c>
      <c r="U21" s="25">
        <v>1002542</v>
      </c>
      <c r="V21" s="21">
        <v>80064</v>
      </c>
      <c r="W21" s="25">
        <v>1082606</v>
      </c>
    </row>
    <row r="22" spans="1:23" ht="16.5" customHeight="1" x14ac:dyDescent="0.25">
      <c r="A22" s="7"/>
      <c r="B22" s="7" t="s">
        <v>123</v>
      </c>
      <c r="C22" s="7"/>
      <c r="D22" s="7"/>
      <c r="E22" s="7"/>
      <c r="F22" s="7"/>
      <c r="G22" s="7"/>
      <c r="H22" s="7"/>
      <c r="I22" s="7"/>
      <c r="J22" s="7"/>
      <c r="K22" s="7"/>
      <c r="L22" s="9" t="s">
        <v>106</v>
      </c>
      <c r="M22" s="18">
        <v>209218</v>
      </c>
      <c r="N22" s="18">
        <v>647452</v>
      </c>
      <c r="O22" s="18">
        <v>125412</v>
      </c>
      <c r="P22" s="18">
        <v>157267</v>
      </c>
      <c r="Q22" s="21">
        <v>51231</v>
      </c>
      <c r="R22" s="21">
        <v>16390</v>
      </c>
      <c r="S22" s="21">
        <v>18489</v>
      </c>
      <c r="T22" s="21">
        <v>12771</v>
      </c>
      <c r="U22" s="25">
        <v>1238230</v>
      </c>
      <c r="V22" s="21">
        <v>89701</v>
      </c>
      <c r="W22" s="25">
        <v>1327931</v>
      </c>
    </row>
    <row r="23" spans="1:23" ht="16.5" customHeight="1" x14ac:dyDescent="0.25">
      <c r="A23" s="7"/>
      <c r="B23" s="7" t="s">
        <v>124</v>
      </c>
      <c r="C23" s="7"/>
      <c r="D23" s="7"/>
      <c r="E23" s="7"/>
      <c r="F23" s="7"/>
      <c r="G23" s="7"/>
      <c r="H23" s="7"/>
      <c r="I23" s="7"/>
      <c r="J23" s="7"/>
      <c r="K23" s="7"/>
      <c r="L23" s="9" t="s">
        <v>106</v>
      </c>
      <c r="M23" s="18">
        <v>271431</v>
      </c>
      <c r="N23" s="18">
        <v>765185</v>
      </c>
      <c r="O23" s="18">
        <v>134292</v>
      </c>
      <c r="P23" s="18">
        <v>154306</v>
      </c>
      <c r="Q23" s="21">
        <v>64099</v>
      </c>
      <c r="R23" s="21">
        <v>16813</v>
      </c>
      <c r="S23" s="21">
        <v>14454</v>
      </c>
      <c r="T23" s="23">
        <v>9704</v>
      </c>
      <c r="U23" s="25">
        <v>1430284</v>
      </c>
      <c r="V23" s="21">
        <v>80605</v>
      </c>
      <c r="W23" s="25">
        <v>1510889</v>
      </c>
    </row>
    <row r="24" spans="1:23" ht="16.5" customHeight="1" x14ac:dyDescent="0.25">
      <c r="A24" s="7"/>
      <c r="B24" s="7" t="s">
        <v>125</v>
      </c>
      <c r="C24" s="7"/>
      <c r="D24" s="7"/>
      <c r="E24" s="7"/>
      <c r="F24" s="7"/>
      <c r="G24" s="7"/>
      <c r="H24" s="7"/>
      <c r="I24" s="7"/>
      <c r="J24" s="7"/>
      <c r="K24" s="7"/>
      <c r="L24" s="9" t="s">
        <v>106</v>
      </c>
      <c r="M24" s="18">
        <v>260620</v>
      </c>
      <c r="N24" s="18">
        <v>715592</v>
      </c>
      <c r="O24" s="18">
        <v>111039</v>
      </c>
      <c r="P24" s="18">
        <v>148546</v>
      </c>
      <c r="Q24" s="21">
        <v>63398</v>
      </c>
      <c r="R24" s="21">
        <v>17400</v>
      </c>
      <c r="S24" s="21">
        <v>13847</v>
      </c>
      <c r="T24" s="23">
        <v>8485</v>
      </c>
      <c r="U24" s="25">
        <v>1338927</v>
      </c>
      <c r="V24" s="21">
        <v>86116</v>
      </c>
      <c r="W24" s="25">
        <v>1425043</v>
      </c>
    </row>
    <row r="25" spans="1:23" ht="16.5" customHeight="1" x14ac:dyDescent="0.25">
      <c r="A25" s="7"/>
      <c r="B25" s="7" t="s">
        <v>126</v>
      </c>
      <c r="C25" s="7"/>
      <c r="D25" s="7"/>
      <c r="E25" s="7"/>
      <c r="F25" s="7"/>
      <c r="G25" s="7"/>
      <c r="H25" s="7"/>
      <c r="I25" s="7"/>
      <c r="J25" s="7"/>
      <c r="K25" s="7"/>
      <c r="L25" s="9" t="s">
        <v>106</v>
      </c>
      <c r="M25" s="18">
        <v>277512</v>
      </c>
      <c r="N25" s="18">
        <v>687080</v>
      </c>
      <c r="O25" s="18">
        <v>116957</v>
      </c>
      <c r="P25" s="18">
        <v>124395</v>
      </c>
      <c r="Q25" s="21">
        <v>66592</v>
      </c>
      <c r="R25" s="21">
        <v>17061</v>
      </c>
      <c r="S25" s="21">
        <v>16199</v>
      </c>
      <c r="T25" s="21">
        <v>13829</v>
      </c>
      <c r="U25" s="25">
        <v>1319624</v>
      </c>
      <c r="V25" s="21">
        <v>85177</v>
      </c>
      <c r="W25" s="25">
        <v>1404801</v>
      </c>
    </row>
    <row r="26" spans="1:23" ht="16.5" customHeight="1" x14ac:dyDescent="0.25">
      <c r="A26" s="7"/>
      <c r="B26" s="7" t="s">
        <v>118</v>
      </c>
      <c r="C26" s="7"/>
      <c r="D26" s="7"/>
      <c r="E26" s="7"/>
      <c r="F26" s="7"/>
      <c r="G26" s="7"/>
      <c r="H26" s="7"/>
      <c r="I26" s="7"/>
      <c r="J26" s="7"/>
      <c r="K26" s="7"/>
      <c r="L26" s="9" t="s">
        <v>106</v>
      </c>
      <c r="M26" s="18">
        <v>263165</v>
      </c>
      <c r="N26" s="18">
        <v>643524</v>
      </c>
      <c r="O26" s="18">
        <v>123034</v>
      </c>
      <c r="P26" s="18">
        <v>125268</v>
      </c>
      <c r="Q26" s="21">
        <v>66143</v>
      </c>
      <c r="R26" s="21">
        <v>22313</v>
      </c>
      <c r="S26" s="21">
        <v>10448</v>
      </c>
      <c r="T26" s="21">
        <v>13865</v>
      </c>
      <c r="U26" s="25">
        <v>1267760</v>
      </c>
      <c r="V26" s="21">
        <v>79262</v>
      </c>
      <c r="W26" s="25">
        <v>1347022</v>
      </c>
    </row>
    <row r="27" spans="1:23" ht="16.5" customHeight="1" x14ac:dyDescent="0.25">
      <c r="A27" s="7"/>
      <c r="B27" s="7" t="s">
        <v>119</v>
      </c>
      <c r="C27" s="7"/>
      <c r="D27" s="7"/>
      <c r="E27" s="7"/>
      <c r="F27" s="7"/>
      <c r="G27" s="7"/>
      <c r="H27" s="7"/>
      <c r="I27" s="7"/>
      <c r="J27" s="7"/>
      <c r="K27" s="7"/>
      <c r="L27" s="9" t="s">
        <v>106</v>
      </c>
      <c r="M27" s="18">
        <v>227589</v>
      </c>
      <c r="N27" s="18">
        <v>515530</v>
      </c>
      <c r="O27" s="18">
        <v>138193</v>
      </c>
      <c r="P27" s="18">
        <v>103278</v>
      </c>
      <c r="Q27" s="21">
        <v>63736</v>
      </c>
      <c r="R27" s="21">
        <v>20948</v>
      </c>
      <c r="S27" s="21">
        <v>10622</v>
      </c>
      <c r="T27" s="21">
        <v>11874</v>
      </c>
      <c r="U27" s="25">
        <v>1091769</v>
      </c>
      <c r="V27" s="21">
        <v>75595</v>
      </c>
      <c r="W27" s="25">
        <v>1167364</v>
      </c>
    </row>
    <row r="28" spans="1:23" ht="16.5" customHeight="1" x14ac:dyDescent="0.25">
      <c r="A28" s="7" t="s">
        <v>256</v>
      </c>
      <c r="B28" s="7"/>
      <c r="C28" s="7"/>
      <c r="D28" s="7"/>
      <c r="E28" s="7"/>
      <c r="F28" s="7"/>
      <c r="G28" s="7"/>
      <c r="H28" s="7"/>
      <c r="I28" s="7"/>
      <c r="J28" s="7"/>
      <c r="K28" s="7"/>
      <c r="L28" s="9"/>
      <c r="M28" s="10"/>
      <c r="N28" s="10"/>
      <c r="O28" s="10"/>
      <c r="P28" s="10"/>
      <c r="Q28" s="10"/>
      <c r="R28" s="10"/>
      <c r="S28" s="10"/>
      <c r="T28" s="10"/>
      <c r="U28" s="10"/>
      <c r="V28" s="10"/>
      <c r="W28" s="10"/>
    </row>
    <row r="29" spans="1:23" ht="16.5" customHeight="1" x14ac:dyDescent="0.25">
      <c r="A29" s="7"/>
      <c r="B29" s="7" t="s">
        <v>105</v>
      </c>
      <c r="C29" s="7"/>
      <c r="D29" s="7"/>
      <c r="E29" s="7"/>
      <c r="F29" s="7"/>
      <c r="G29" s="7"/>
      <c r="H29" s="7"/>
      <c r="I29" s="7"/>
      <c r="J29" s="7"/>
      <c r="K29" s="7"/>
      <c r="L29" s="9" t="s">
        <v>106</v>
      </c>
      <c r="M29" s="20">
        <v>596</v>
      </c>
      <c r="N29" s="23">
        <v>6894</v>
      </c>
      <c r="O29" s="23">
        <v>5032</v>
      </c>
      <c r="P29" s="23">
        <v>1239</v>
      </c>
      <c r="Q29" s="16" t="s">
        <v>110</v>
      </c>
      <c r="R29" s="16" t="s">
        <v>110</v>
      </c>
      <c r="S29" s="16" t="s">
        <v>110</v>
      </c>
      <c r="T29" s="16" t="s">
        <v>110</v>
      </c>
      <c r="U29" s="21">
        <v>13762</v>
      </c>
      <c r="V29" s="20">
        <v>339</v>
      </c>
      <c r="W29" s="21">
        <v>14101</v>
      </c>
    </row>
    <row r="30" spans="1:23" ht="16.5" customHeight="1" x14ac:dyDescent="0.25">
      <c r="A30" s="7"/>
      <c r="B30" s="7" t="s">
        <v>107</v>
      </c>
      <c r="C30" s="7"/>
      <c r="D30" s="7"/>
      <c r="E30" s="7"/>
      <c r="F30" s="7"/>
      <c r="G30" s="7"/>
      <c r="H30" s="7"/>
      <c r="I30" s="7"/>
      <c r="J30" s="7"/>
      <c r="K30" s="7"/>
      <c r="L30" s="9" t="s">
        <v>106</v>
      </c>
      <c r="M30" s="23">
        <v>3072</v>
      </c>
      <c r="N30" s="21">
        <v>10945</v>
      </c>
      <c r="O30" s="21">
        <v>12999</v>
      </c>
      <c r="P30" s="21">
        <v>61980</v>
      </c>
      <c r="Q30" s="16" t="s">
        <v>110</v>
      </c>
      <c r="R30" s="20">
        <v>931</v>
      </c>
      <c r="S30" s="23">
        <v>2154</v>
      </c>
      <c r="T30" s="16" t="s">
        <v>110</v>
      </c>
      <c r="U30" s="21">
        <v>92080</v>
      </c>
      <c r="V30" s="34">
        <v>50</v>
      </c>
      <c r="W30" s="21">
        <v>92129</v>
      </c>
    </row>
    <row r="31" spans="1:23" ht="16.5" customHeight="1" x14ac:dyDescent="0.25">
      <c r="A31" s="7"/>
      <c r="B31" s="7" t="s">
        <v>121</v>
      </c>
      <c r="C31" s="7"/>
      <c r="D31" s="7"/>
      <c r="E31" s="7"/>
      <c r="F31" s="7"/>
      <c r="G31" s="7"/>
      <c r="H31" s="7"/>
      <c r="I31" s="7"/>
      <c r="J31" s="7"/>
      <c r="K31" s="7"/>
      <c r="L31" s="9" t="s">
        <v>106</v>
      </c>
      <c r="M31" s="23">
        <v>4652</v>
      </c>
      <c r="N31" s="21">
        <v>16064</v>
      </c>
      <c r="O31" s="21">
        <v>94956</v>
      </c>
      <c r="P31" s="18">
        <v>116454</v>
      </c>
      <c r="Q31" s="21">
        <v>21517</v>
      </c>
      <c r="R31" s="23">
        <v>5495</v>
      </c>
      <c r="S31" s="21">
        <v>11141</v>
      </c>
      <c r="T31" s="23">
        <v>1879</v>
      </c>
      <c r="U31" s="18">
        <v>272158</v>
      </c>
      <c r="V31" s="20">
        <v>634</v>
      </c>
      <c r="W31" s="18">
        <v>272792</v>
      </c>
    </row>
    <row r="32" spans="1:23" ht="16.5" customHeight="1" x14ac:dyDescent="0.25">
      <c r="A32" s="7"/>
      <c r="B32" s="7" t="s">
        <v>122</v>
      </c>
      <c r="C32" s="7"/>
      <c r="D32" s="7"/>
      <c r="E32" s="7"/>
      <c r="F32" s="7"/>
      <c r="G32" s="7"/>
      <c r="H32" s="7"/>
      <c r="I32" s="7"/>
      <c r="J32" s="7"/>
      <c r="K32" s="7"/>
      <c r="L32" s="9" t="s">
        <v>106</v>
      </c>
      <c r="M32" s="18">
        <v>117719</v>
      </c>
      <c r="N32" s="18">
        <v>111940</v>
      </c>
      <c r="O32" s="18">
        <v>185342</v>
      </c>
      <c r="P32" s="18">
        <v>132214</v>
      </c>
      <c r="Q32" s="21">
        <v>52598</v>
      </c>
      <c r="R32" s="21">
        <v>13970</v>
      </c>
      <c r="S32" s="21">
        <v>11642</v>
      </c>
      <c r="T32" s="23">
        <v>6474</v>
      </c>
      <c r="U32" s="18">
        <v>631900</v>
      </c>
      <c r="V32" s="20">
        <v>702</v>
      </c>
      <c r="W32" s="18">
        <v>632602</v>
      </c>
    </row>
    <row r="33" spans="1:23" ht="16.5" customHeight="1" x14ac:dyDescent="0.25">
      <c r="A33" s="7"/>
      <c r="B33" s="7" t="s">
        <v>123</v>
      </c>
      <c r="C33" s="7"/>
      <c r="D33" s="7"/>
      <c r="E33" s="7"/>
      <c r="F33" s="7"/>
      <c r="G33" s="7"/>
      <c r="H33" s="7"/>
      <c r="I33" s="7"/>
      <c r="J33" s="7"/>
      <c r="K33" s="7"/>
      <c r="L33" s="9" t="s">
        <v>106</v>
      </c>
      <c r="M33" s="18">
        <v>342062</v>
      </c>
      <c r="N33" s="21">
        <v>44445</v>
      </c>
      <c r="O33" s="18">
        <v>241897</v>
      </c>
      <c r="P33" s="18">
        <v>157442</v>
      </c>
      <c r="Q33" s="21">
        <v>57241</v>
      </c>
      <c r="R33" s="21">
        <v>22522</v>
      </c>
      <c r="S33" s="23">
        <v>9615</v>
      </c>
      <c r="T33" s="23">
        <v>8123</v>
      </c>
      <c r="U33" s="18">
        <v>883348</v>
      </c>
      <c r="V33" s="20">
        <v>738</v>
      </c>
      <c r="W33" s="18">
        <v>884086</v>
      </c>
    </row>
    <row r="34" spans="1:23" ht="16.5" customHeight="1" x14ac:dyDescent="0.25">
      <c r="A34" s="7"/>
      <c r="B34" s="7" t="s">
        <v>124</v>
      </c>
      <c r="C34" s="7"/>
      <c r="D34" s="7"/>
      <c r="E34" s="7"/>
      <c r="F34" s="7"/>
      <c r="G34" s="7"/>
      <c r="H34" s="7"/>
      <c r="I34" s="7"/>
      <c r="J34" s="7"/>
      <c r="K34" s="7"/>
      <c r="L34" s="9" t="s">
        <v>106</v>
      </c>
      <c r="M34" s="18">
        <v>435710</v>
      </c>
      <c r="N34" s="21">
        <v>43188</v>
      </c>
      <c r="O34" s="18">
        <v>254375</v>
      </c>
      <c r="P34" s="18">
        <v>130691</v>
      </c>
      <c r="Q34" s="21">
        <v>54290</v>
      </c>
      <c r="R34" s="21">
        <v>26336</v>
      </c>
      <c r="S34" s="21">
        <v>10562</v>
      </c>
      <c r="T34" s="23">
        <v>7258</v>
      </c>
      <c r="U34" s="18">
        <v>962409</v>
      </c>
      <c r="V34" s="20">
        <v>609</v>
      </c>
      <c r="W34" s="18">
        <v>963018</v>
      </c>
    </row>
    <row r="35" spans="1:23" ht="16.5" customHeight="1" x14ac:dyDescent="0.25">
      <c r="A35" s="7"/>
      <c r="B35" s="7" t="s">
        <v>125</v>
      </c>
      <c r="C35" s="7"/>
      <c r="D35" s="7"/>
      <c r="E35" s="7"/>
      <c r="F35" s="7"/>
      <c r="G35" s="7"/>
      <c r="H35" s="7"/>
      <c r="I35" s="7"/>
      <c r="J35" s="7"/>
      <c r="K35" s="7"/>
      <c r="L35" s="9" t="s">
        <v>106</v>
      </c>
      <c r="M35" s="18">
        <v>409953</v>
      </c>
      <c r="N35" s="21">
        <v>46317</v>
      </c>
      <c r="O35" s="18">
        <v>213876</v>
      </c>
      <c r="P35" s="18">
        <v>121845</v>
      </c>
      <c r="Q35" s="21">
        <v>52052</v>
      </c>
      <c r="R35" s="21">
        <v>25559</v>
      </c>
      <c r="S35" s="23">
        <v>9991</v>
      </c>
      <c r="T35" s="23">
        <v>6674</v>
      </c>
      <c r="U35" s="18">
        <v>886266</v>
      </c>
      <c r="V35" s="20">
        <v>753</v>
      </c>
      <c r="W35" s="18">
        <v>887019</v>
      </c>
    </row>
    <row r="36" spans="1:23" ht="16.5" customHeight="1" x14ac:dyDescent="0.25">
      <c r="A36" s="7"/>
      <c r="B36" s="7" t="s">
        <v>126</v>
      </c>
      <c r="C36" s="7"/>
      <c r="D36" s="7"/>
      <c r="E36" s="7"/>
      <c r="F36" s="7"/>
      <c r="G36" s="7"/>
      <c r="H36" s="7"/>
      <c r="I36" s="7"/>
      <c r="J36" s="7"/>
      <c r="K36" s="7"/>
      <c r="L36" s="9" t="s">
        <v>106</v>
      </c>
      <c r="M36" s="18">
        <v>368534</v>
      </c>
      <c r="N36" s="21">
        <v>51095</v>
      </c>
      <c r="O36" s="18">
        <v>195680</v>
      </c>
      <c r="P36" s="18">
        <v>108152</v>
      </c>
      <c r="Q36" s="21">
        <v>48286</v>
      </c>
      <c r="R36" s="21">
        <v>27483</v>
      </c>
      <c r="S36" s="21">
        <v>12371</v>
      </c>
      <c r="T36" s="23">
        <v>5923</v>
      </c>
      <c r="U36" s="18">
        <v>817523</v>
      </c>
      <c r="V36" s="23">
        <v>2703</v>
      </c>
      <c r="W36" s="18">
        <v>820226</v>
      </c>
    </row>
    <row r="37" spans="1:23" ht="16.5" customHeight="1" x14ac:dyDescent="0.25">
      <c r="A37" s="7"/>
      <c r="B37" s="7" t="s">
        <v>118</v>
      </c>
      <c r="C37" s="7"/>
      <c r="D37" s="7"/>
      <c r="E37" s="7"/>
      <c r="F37" s="7"/>
      <c r="G37" s="7"/>
      <c r="H37" s="7"/>
      <c r="I37" s="7"/>
      <c r="J37" s="7"/>
      <c r="K37" s="7"/>
      <c r="L37" s="9" t="s">
        <v>106</v>
      </c>
      <c r="M37" s="18">
        <v>338250</v>
      </c>
      <c r="N37" s="21">
        <v>51324</v>
      </c>
      <c r="O37" s="18">
        <v>168453</v>
      </c>
      <c r="P37" s="21">
        <v>98342</v>
      </c>
      <c r="Q37" s="21">
        <v>43616</v>
      </c>
      <c r="R37" s="21">
        <v>27272</v>
      </c>
      <c r="S37" s="23">
        <v>9547</v>
      </c>
      <c r="T37" s="23">
        <v>3471</v>
      </c>
      <c r="U37" s="18">
        <v>740277</v>
      </c>
      <c r="V37" s="23">
        <v>1124</v>
      </c>
      <c r="W37" s="18">
        <v>741401</v>
      </c>
    </row>
    <row r="38" spans="1:23" ht="16.5" customHeight="1" x14ac:dyDescent="0.25">
      <c r="A38" s="7"/>
      <c r="B38" s="7" t="s">
        <v>119</v>
      </c>
      <c r="C38" s="7"/>
      <c r="D38" s="7"/>
      <c r="E38" s="7"/>
      <c r="F38" s="7"/>
      <c r="G38" s="7"/>
      <c r="H38" s="7"/>
      <c r="I38" s="7"/>
      <c r="J38" s="7"/>
      <c r="K38" s="7"/>
      <c r="L38" s="9" t="s">
        <v>106</v>
      </c>
      <c r="M38" s="18">
        <v>304799</v>
      </c>
      <c r="N38" s="18">
        <v>177598</v>
      </c>
      <c r="O38" s="18">
        <v>153006</v>
      </c>
      <c r="P38" s="21">
        <v>91038</v>
      </c>
      <c r="Q38" s="21">
        <v>44258</v>
      </c>
      <c r="R38" s="21">
        <v>26242</v>
      </c>
      <c r="S38" s="23">
        <v>8692</v>
      </c>
      <c r="T38" s="23">
        <v>5930</v>
      </c>
      <c r="U38" s="18">
        <v>811562</v>
      </c>
      <c r="V38" s="23">
        <v>7054</v>
      </c>
      <c r="W38" s="18">
        <v>818616</v>
      </c>
    </row>
    <row r="39" spans="1:23" ht="16.5" customHeight="1" x14ac:dyDescent="0.25">
      <c r="A39" s="7" t="s">
        <v>257</v>
      </c>
      <c r="B39" s="7"/>
      <c r="C39" s="7"/>
      <c r="D39" s="7"/>
      <c r="E39" s="7"/>
      <c r="F39" s="7"/>
      <c r="G39" s="7"/>
      <c r="H39" s="7"/>
      <c r="I39" s="7"/>
      <c r="J39" s="7"/>
      <c r="K39" s="7"/>
      <c r="L39" s="9"/>
      <c r="M39" s="10"/>
      <c r="N39" s="10"/>
      <c r="O39" s="10"/>
      <c r="P39" s="10"/>
      <c r="Q39" s="10"/>
      <c r="R39" s="10"/>
      <c r="S39" s="10"/>
      <c r="T39" s="10"/>
      <c r="U39" s="10"/>
      <c r="V39" s="10"/>
      <c r="W39" s="10"/>
    </row>
    <row r="40" spans="1:23" ht="16.5" customHeight="1" x14ac:dyDescent="0.25">
      <c r="A40" s="7"/>
      <c r="B40" s="7" t="s">
        <v>105</v>
      </c>
      <c r="C40" s="7"/>
      <c r="D40" s="7"/>
      <c r="E40" s="7"/>
      <c r="F40" s="7"/>
      <c r="G40" s="7"/>
      <c r="H40" s="7"/>
      <c r="I40" s="7"/>
      <c r="J40" s="7"/>
      <c r="K40" s="7"/>
      <c r="L40" s="9" t="s">
        <v>106</v>
      </c>
      <c r="M40" s="16" t="s">
        <v>110</v>
      </c>
      <c r="N40" s="23">
        <v>1328</v>
      </c>
      <c r="O40" s="23">
        <v>6649</v>
      </c>
      <c r="P40" s="21">
        <v>10868</v>
      </c>
      <c r="Q40" s="16" t="s">
        <v>110</v>
      </c>
      <c r="R40" s="16" t="s">
        <v>110</v>
      </c>
      <c r="S40" s="16" t="s">
        <v>110</v>
      </c>
      <c r="T40" s="16" t="s">
        <v>110</v>
      </c>
      <c r="U40" s="21">
        <v>18844</v>
      </c>
      <c r="V40" s="16" t="s">
        <v>110</v>
      </c>
      <c r="W40" s="21">
        <v>18844</v>
      </c>
    </row>
    <row r="41" spans="1:23" ht="16.5" customHeight="1" x14ac:dyDescent="0.25">
      <c r="A41" s="7"/>
      <c r="B41" s="7" t="s">
        <v>107</v>
      </c>
      <c r="C41" s="7"/>
      <c r="D41" s="7"/>
      <c r="E41" s="7"/>
      <c r="F41" s="7"/>
      <c r="G41" s="7"/>
      <c r="H41" s="7"/>
      <c r="I41" s="7"/>
      <c r="J41" s="7"/>
      <c r="K41" s="7"/>
      <c r="L41" s="9" t="s">
        <v>106</v>
      </c>
      <c r="M41" s="16" t="s">
        <v>110</v>
      </c>
      <c r="N41" s="23">
        <v>5877</v>
      </c>
      <c r="O41" s="23">
        <v>7340</v>
      </c>
      <c r="P41" s="21">
        <v>30392</v>
      </c>
      <c r="Q41" s="16" t="s">
        <v>110</v>
      </c>
      <c r="R41" s="34">
        <v>18</v>
      </c>
      <c r="S41" s="16" t="s">
        <v>110</v>
      </c>
      <c r="T41" s="16" t="s">
        <v>110</v>
      </c>
      <c r="U41" s="21">
        <v>43627</v>
      </c>
      <c r="V41" s="23">
        <v>2778</v>
      </c>
      <c r="W41" s="21">
        <v>46405</v>
      </c>
    </row>
    <row r="42" spans="1:23" ht="16.5" customHeight="1" x14ac:dyDescent="0.25">
      <c r="A42" s="7"/>
      <c r="B42" s="7" t="s">
        <v>121</v>
      </c>
      <c r="C42" s="7"/>
      <c r="D42" s="7"/>
      <c r="E42" s="7"/>
      <c r="F42" s="7"/>
      <c r="G42" s="7"/>
      <c r="H42" s="7"/>
      <c r="I42" s="7"/>
      <c r="J42" s="7"/>
      <c r="K42" s="7"/>
      <c r="L42" s="9" t="s">
        <v>106</v>
      </c>
      <c r="M42" s="23">
        <v>2746</v>
      </c>
      <c r="N42" s="21">
        <v>31192</v>
      </c>
      <c r="O42" s="21">
        <v>37806</v>
      </c>
      <c r="P42" s="21">
        <v>42396</v>
      </c>
      <c r="Q42" s="21">
        <v>11170</v>
      </c>
      <c r="R42" s="23">
        <v>2957</v>
      </c>
      <c r="S42" s="16" t="s">
        <v>110</v>
      </c>
      <c r="T42" s="23">
        <v>1175</v>
      </c>
      <c r="U42" s="18">
        <v>129443</v>
      </c>
      <c r="V42" s="23">
        <v>3252</v>
      </c>
      <c r="W42" s="18">
        <v>132695</v>
      </c>
    </row>
    <row r="43" spans="1:23" ht="16.5" customHeight="1" x14ac:dyDescent="0.25">
      <c r="A43" s="7"/>
      <c r="B43" s="7" t="s">
        <v>122</v>
      </c>
      <c r="C43" s="7"/>
      <c r="D43" s="7"/>
      <c r="E43" s="7"/>
      <c r="F43" s="7"/>
      <c r="G43" s="7"/>
      <c r="H43" s="7"/>
      <c r="I43" s="7"/>
      <c r="J43" s="7"/>
      <c r="K43" s="7"/>
      <c r="L43" s="9" t="s">
        <v>106</v>
      </c>
      <c r="M43" s="21">
        <v>65777</v>
      </c>
      <c r="N43" s="21">
        <v>74336</v>
      </c>
      <c r="O43" s="21">
        <v>89123</v>
      </c>
      <c r="P43" s="21">
        <v>44440</v>
      </c>
      <c r="Q43" s="21">
        <v>52077</v>
      </c>
      <c r="R43" s="23">
        <v>7519</v>
      </c>
      <c r="S43" s="16" t="s">
        <v>110</v>
      </c>
      <c r="T43" s="23">
        <v>2838</v>
      </c>
      <c r="U43" s="18">
        <v>336110</v>
      </c>
      <c r="V43" s="23">
        <v>7071</v>
      </c>
      <c r="W43" s="18">
        <v>343182</v>
      </c>
    </row>
    <row r="44" spans="1:23" ht="16.5" customHeight="1" x14ac:dyDescent="0.25">
      <c r="A44" s="7"/>
      <c r="B44" s="7" t="s">
        <v>123</v>
      </c>
      <c r="C44" s="7"/>
      <c r="D44" s="7"/>
      <c r="E44" s="7"/>
      <c r="F44" s="7"/>
      <c r="G44" s="7"/>
      <c r="H44" s="7"/>
      <c r="I44" s="7"/>
      <c r="J44" s="7"/>
      <c r="K44" s="7"/>
      <c r="L44" s="9" t="s">
        <v>106</v>
      </c>
      <c r="M44" s="18">
        <v>155550</v>
      </c>
      <c r="N44" s="18">
        <v>101936</v>
      </c>
      <c r="O44" s="18">
        <v>106107</v>
      </c>
      <c r="P44" s="21">
        <v>42754</v>
      </c>
      <c r="Q44" s="21">
        <v>58624</v>
      </c>
      <c r="R44" s="23">
        <v>9611</v>
      </c>
      <c r="S44" s="20">
        <v>311</v>
      </c>
      <c r="T44" s="23">
        <v>4190</v>
      </c>
      <c r="U44" s="18">
        <v>479082</v>
      </c>
      <c r="V44" s="23">
        <v>7146</v>
      </c>
      <c r="W44" s="18">
        <v>486227</v>
      </c>
    </row>
    <row r="45" spans="1:23" ht="16.5" customHeight="1" x14ac:dyDescent="0.25">
      <c r="A45" s="7"/>
      <c r="B45" s="7" t="s">
        <v>124</v>
      </c>
      <c r="C45" s="7"/>
      <c r="D45" s="7"/>
      <c r="E45" s="7"/>
      <c r="F45" s="7"/>
      <c r="G45" s="7"/>
      <c r="H45" s="7"/>
      <c r="I45" s="7"/>
      <c r="J45" s="7"/>
      <c r="K45" s="7"/>
      <c r="L45" s="9" t="s">
        <v>106</v>
      </c>
      <c r="M45" s="18">
        <v>180938</v>
      </c>
      <c r="N45" s="18">
        <v>117487</v>
      </c>
      <c r="O45" s="18">
        <v>109125</v>
      </c>
      <c r="P45" s="21">
        <v>41729</v>
      </c>
      <c r="Q45" s="21">
        <v>60108</v>
      </c>
      <c r="R45" s="23">
        <v>9818</v>
      </c>
      <c r="S45" s="23">
        <v>2107</v>
      </c>
      <c r="T45" s="23">
        <v>2916</v>
      </c>
      <c r="U45" s="18">
        <v>524229</v>
      </c>
      <c r="V45" s="23">
        <v>8514</v>
      </c>
      <c r="W45" s="18">
        <v>532743</v>
      </c>
    </row>
    <row r="46" spans="1:23" ht="16.5" customHeight="1" x14ac:dyDescent="0.25">
      <c r="A46" s="7"/>
      <c r="B46" s="7" t="s">
        <v>125</v>
      </c>
      <c r="C46" s="7"/>
      <c r="D46" s="7"/>
      <c r="E46" s="7"/>
      <c r="F46" s="7"/>
      <c r="G46" s="7"/>
      <c r="H46" s="7"/>
      <c r="I46" s="7"/>
      <c r="J46" s="7"/>
      <c r="K46" s="7"/>
      <c r="L46" s="9" t="s">
        <v>106</v>
      </c>
      <c r="M46" s="18">
        <v>174524</v>
      </c>
      <c r="N46" s="18">
        <v>116354</v>
      </c>
      <c r="O46" s="18">
        <v>113284</v>
      </c>
      <c r="P46" s="21">
        <v>17911</v>
      </c>
      <c r="Q46" s="21">
        <v>58612</v>
      </c>
      <c r="R46" s="23">
        <v>9772</v>
      </c>
      <c r="S46" s="21">
        <v>10121</v>
      </c>
      <c r="T46" s="23">
        <v>2939</v>
      </c>
      <c r="U46" s="18">
        <v>503515</v>
      </c>
      <c r="V46" s="23">
        <v>9234</v>
      </c>
      <c r="W46" s="18">
        <v>512749</v>
      </c>
    </row>
    <row r="47" spans="1:23" ht="16.5" customHeight="1" x14ac:dyDescent="0.25">
      <c r="A47" s="7"/>
      <c r="B47" s="7" t="s">
        <v>126</v>
      </c>
      <c r="C47" s="7"/>
      <c r="D47" s="7"/>
      <c r="E47" s="7"/>
      <c r="F47" s="7"/>
      <c r="G47" s="7"/>
      <c r="H47" s="7"/>
      <c r="I47" s="7"/>
      <c r="J47" s="7"/>
      <c r="K47" s="7"/>
      <c r="L47" s="9" t="s">
        <v>106</v>
      </c>
      <c r="M47" s="18">
        <v>162869</v>
      </c>
      <c r="N47" s="18">
        <v>110156</v>
      </c>
      <c r="O47" s="18">
        <v>104852</v>
      </c>
      <c r="P47" s="21">
        <v>17196</v>
      </c>
      <c r="Q47" s="21">
        <v>57310</v>
      </c>
      <c r="R47" s="23">
        <v>9347</v>
      </c>
      <c r="S47" s="23">
        <v>9135</v>
      </c>
      <c r="T47" s="23">
        <v>2560</v>
      </c>
      <c r="U47" s="18">
        <v>473424</v>
      </c>
      <c r="V47" s="23">
        <v>9687</v>
      </c>
      <c r="W47" s="18">
        <v>483112</v>
      </c>
    </row>
    <row r="48" spans="1:23" ht="16.5" customHeight="1" x14ac:dyDescent="0.25">
      <c r="A48" s="7"/>
      <c r="B48" s="7" t="s">
        <v>118</v>
      </c>
      <c r="C48" s="7"/>
      <c r="D48" s="7"/>
      <c r="E48" s="7"/>
      <c r="F48" s="7"/>
      <c r="G48" s="7"/>
      <c r="H48" s="7"/>
      <c r="I48" s="7"/>
      <c r="J48" s="7"/>
      <c r="K48" s="7"/>
      <c r="L48" s="9" t="s">
        <v>106</v>
      </c>
      <c r="M48" s="18">
        <v>167712</v>
      </c>
      <c r="N48" s="18">
        <v>109210</v>
      </c>
      <c r="O48" s="21">
        <v>94753</v>
      </c>
      <c r="P48" s="21">
        <v>40946</v>
      </c>
      <c r="Q48" s="21">
        <v>38599</v>
      </c>
      <c r="R48" s="23">
        <v>8337</v>
      </c>
      <c r="S48" s="23">
        <v>8548</v>
      </c>
      <c r="T48" s="23">
        <v>3719</v>
      </c>
      <c r="U48" s="18">
        <v>471823</v>
      </c>
      <c r="V48" s="23">
        <v>9947</v>
      </c>
      <c r="W48" s="18">
        <v>481770</v>
      </c>
    </row>
    <row r="49" spans="1:23" ht="16.5" customHeight="1" x14ac:dyDescent="0.25">
      <c r="A49" s="7"/>
      <c r="B49" s="7" t="s">
        <v>119</v>
      </c>
      <c r="C49" s="7"/>
      <c r="D49" s="7"/>
      <c r="E49" s="7"/>
      <c r="F49" s="7"/>
      <c r="G49" s="7"/>
      <c r="H49" s="7"/>
      <c r="I49" s="7"/>
      <c r="J49" s="7"/>
      <c r="K49" s="7"/>
      <c r="L49" s="9" t="s">
        <v>106</v>
      </c>
      <c r="M49" s="18">
        <v>147147</v>
      </c>
      <c r="N49" s="18">
        <v>106016</v>
      </c>
      <c r="O49" s="21">
        <v>91810</v>
      </c>
      <c r="P49" s="21">
        <v>38750</v>
      </c>
      <c r="Q49" s="21">
        <v>27405</v>
      </c>
      <c r="R49" s="23">
        <v>9013</v>
      </c>
      <c r="S49" s="23">
        <v>9196</v>
      </c>
      <c r="T49" s="23">
        <v>3422</v>
      </c>
      <c r="U49" s="18">
        <v>432758</v>
      </c>
      <c r="V49" s="21">
        <v>10117</v>
      </c>
      <c r="W49" s="18">
        <v>442875</v>
      </c>
    </row>
    <row r="50" spans="1:23" ht="16.5" customHeight="1" x14ac:dyDescent="0.25">
      <c r="A50" s="7" t="s">
        <v>258</v>
      </c>
      <c r="B50" s="7"/>
      <c r="C50" s="7"/>
      <c r="D50" s="7"/>
      <c r="E50" s="7"/>
      <c r="F50" s="7"/>
      <c r="G50" s="7"/>
      <c r="H50" s="7"/>
      <c r="I50" s="7"/>
      <c r="J50" s="7"/>
      <c r="K50" s="7"/>
      <c r="L50" s="9"/>
      <c r="M50" s="10"/>
      <c r="N50" s="10"/>
      <c r="O50" s="10"/>
      <c r="P50" s="10"/>
      <c r="Q50" s="10"/>
      <c r="R50" s="10"/>
      <c r="S50" s="10"/>
      <c r="T50" s="10"/>
      <c r="U50" s="10"/>
      <c r="V50" s="10"/>
      <c r="W50" s="10"/>
    </row>
    <row r="51" spans="1:23" ht="16.5" customHeight="1" x14ac:dyDescent="0.25">
      <c r="A51" s="7"/>
      <c r="B51" s="7" t="s">
        <v>105</v>
      </c>
      <c r="C51" s="7"/>
      <c r="D51" s="7"/>
      <c r="E51" s="7"/>
      <c r="F51" s="7"/>
      <c r="G51" s="7"/>
      <c r="H51" s="7"/>
      <c r="I51" s="7"/>
      <c r="J51" s="7"/>
      <c r="K51" s="7"/>
      <c r="L51" s="9" t="s">
        <v>106</v>
      </c>
      <c r="M51" s="16" t="s">
        <v>110</v>
      </c>
      <c r="N51" s="17" t="s">
        <v>128</v>
      </c>
      <c r="O51" s="17" t="s">
        <v>128</v>
      </c>
      <c r="P51" s="16" t="s">
        <v>110</v>
      </c>
      <c r="Q51" s="16" t="s">
        <v>110</v>
      </c>
      <c r="R51" s="16" t="s">
        <v>110</v>
      </c>
      <c r="S51" s="16" t="s">
        <v>110</v>
      </c>
      <c r="T51" s="16" t="s">
        <v>110</v>
      </c>
      <c r="U51" s="16" t="s">
        <v>110</v>
      </c>
      <c r="V51" s="18">
        <v>826234</v>
      </c>
      <c r="W51" s="18">
        <v>826234</v>
      </c>
    </row>
    <row r="52" spans="1:23" ht="16.5" customHeight="1" x14ac:dyDescent="0.25">
      <c r="A52" s="7"/>
      <c r="B52" s="7" t="s">
        <v>107</v>
      </c>
      <c r="C52" s="7"/>
      <c r="D52" s="7"/>
      <c r="E52" s="7"/>
      <c r="F52" s="7"/>
      <c r="G52" s="7"/>
      <c r="H52" s="7"/>
      <c r="I52" s="7"/>
      <c r="J52" s="7"/>
      <c r="K52" s="7"/>
      <c r="L52" s="9" t="s">
        <v>106</v>
      </c>
      <c r="M52" s="16" t="s">
        <v>110</v>
      </c>
      <c r="N52" s="17" t="s">
        <v>128</v>
      </c>
      <c r="O52" s="17" t="s">
        <v>128</v>
      </c>
      <c r="P52" s="17" t="s">
        <v>128</v>
      </c>
      <c r="Q52" s="16" t="s">
        <v>110</v>
      </c>
      <c r="R52" s="16" t="s">
        <v>110</v>
      </c>
      <c r="S52" s="17" t="s">
        <v>128</v>
      </c>
      <c r="T52" s="16" t="s">
        <v>110</v>
      </c>
      <c r="U52" s="16" t="s">
        <v>110</v>
      </c>
      <c r="V52" s="18">
        <v>894251</v>
      </c>
      <c r="W52" s="18">
        <v>894251</v>
      </c>
    </row>
    <row r="53" spans="1:23" ht="16.5" customHeight="1" x14ac:dyDescent="0.25">
      <c r="A53" s="7"/>
      <c r="B53" s="7" t="s">
        <v>121</v>
      </c>
      <c r="C53" s="7"/>
      <c r="D53" s="7"/>
      <c r="E53" s="7"/>
      <c r="F53" s="7"/>
      <c r="G53" s="7"/>
      <c r="H53" s="7"/>
      <c r="I53" s="7"/>
      <c r="J53" s="7"/>
      <c r="K53" s="7"/>
      <c r="L53" s="9" t="s">
        <v>106</v>
      </c>
      <c r="M53" s="16" t="s">
        <v>110</v>
      </c>
      <c r="N53" s="17" t="s">
        <v>128</v>
      </c>
      <c r="O53" s="16" t="s">
        <v>110</v>
      </c>
      <c r="P53" s="17" t="s">
        <v>128</v>
      </c>
      <c r="Q53" s="17" t="s">
        <v>128</v>
      </c>
      <c r="R53" s="16" t="s">
        <v>110</v>
      </c>
      <c r="S53" s="23">
        <v>1537</v>
      </c>
      <c r="T53" s="17" t="s">
        <v>128</v>
      </c>
      <c r="U53" s="23">
        <v>1537</v>
      </c>
      <c r="V53" s="18">
        <v>814636</v>
      </c>
      <c r="W53" s="18">
        <v>816172</v>
      </c>
    </row>
    <row r="54" spans="1:23" ht="16.5" customHeight="1" x14ac:dyDescent="0.25">
      <c r="A54" s="7"/>
      <c r="B54" s="7" t="s">
        <v>122</v>
      </c>
      <c r="C54" s="7"/>
      <c r="D54" s="7"/>
      <c r="E54" s="7"/>
      <c r="F54" s="7"/>
      <c r="G54" s="7"/>
      <c r="H54" s="7"/>
      <c r="I54" s="7"/>
      <c r="J54" s="7"/>
      <c r="K54" s="7"/>
      <c r="L54" s="9" t="s">
        <v>106</v>
      </c>
      <c r="M54" s="16" t="s">
        <v>110</v>
      </c>
      <c r="N54" s="17" t="s">
        <v>128</v>
      </c>
      <c r="O54" s="17" t="s">
        <v>128</v>
      </c>
      <c r="P54" s="16" t="s">
        <v>110</v>
      </c>
      <c r="Q54" s="17" t="s">
        <v>128</v>
      </c>
      <c r="R54" s="17" t="s">
        <v>128</v>
      </c>
      <c r="S54" s="23">
        <v>1662</v>
      </c>
      <c r="T54" s="17" t="s">
        <v>128</v>
      </c>
      <c r="U54" s="23">
        <v>1662</v>
      </c>
      <c r="V54" s="18">
        <v>753946</v>
      </c>
      <c r="W54" s="18">
        <v>755607</v>
      </c>
    </row>
    <row r="55" spans="1:23" ht="16.5" customHeight="1" x14ac:dyDescent="0.25">
      <c r="A55" s="7"/>
      <c r="B55" s="7" t="s">
        <v>123</v>
      </c>
      <c r="C55" s="7"/>
      <c r="D55" s="7"/>
      <c r="E55" s="7"/>
      <c r="F55" s="7"/>
      <c r="G55" s="7"/>
      <c r="H55" s="7"/>
      <c r="I55" s="7"/>
      <c r="J55" s="7"/>
      <c r="K55" s="7"/>
      <c r="L55" s="9" t="s">
        <v>106</v>
      </c>
      <c r="M55" s="17" t="s">
        <v>128</v>
      </c>
      <c r="N55" s="17" t="s">
        <v>128</v>
      </c>
      <c r="O55" s="17" t="s">
        <v>128</v>
      </c>
      <c r="P55" s="17" t="s">
        <v>128</v>
      </c>
      <c r="Q55" s="17" t="s">
        <v>128</v>
      </c>
      <c r="R55" s="17" t="s">
        <v>128</v>
      </c>
      <c r="S55" s="23">
        <v>1702</v>
      </c>
      <c r="T55" s="17" t="s">
        <v>128</v>
      </c>
      <c r="U55" s="23">
        <v>1702</v>
      </c>
      <c r="V55" s="18">
        <v>750736</v>
      </c>
      <c r="W55" s="18">
        <v>752438</v>
      </c>
    </row>
    <row r="56" spans="1:23" ht="16.5" customHeight="1" x14ac:dyDescent="0.25">
      <c r="A56" s="7"/>
      <c r="B56" s="7" t="s">
        <v>124</v>
      </c>
      <c r="C56" s="7"/>
      <c r="D56" s="7"/>
      <c r="E56" s="7"/>
      <c r="F56" s="7"/>
      <c r="G56" s="7"/>
      <c r="H56" s="7"/>
      <c r="I56" s="7"/>
      <c r="J56" s="7"/>
      <c r="K56" s="7"/>
      <c r="L56" s="9" t="s">
        <v>106</v>
      </c>
      <c r="M56" s="17" t="s">
        <v>128</v>
      </c>
      <c r="N56" s="17" t="s">
        <v>128</v>
      </c>
      <c r="O56" s="17" t="s">
        <v>128</v>
      </c>
      <c r="P56" s="17" t="s">
        <v>128</v>
      </c>
      <c r="Q56" s="17" t="s">
        <v>128</v>
      </c>
      <c r="R56" s="17" t="s">
        <v>128</v>
      </c>
      <c r="S56" s="17" t="s">
        <v>128</v>
      </c>
      <c r="T56" s="17" t="s">
        <v>128</v>
      </c>
      <c r="U56" s="17" t="s">
        <v>128</v>
      </c>
      <c r="V56" s="18">
        <v>768341</v>
      </c>
      <c r="W56" s="18">
        <v>768341</v>
      </c>
    </row>
    <row r="57" spans="1:23" ht="16.5" customHeight="1" x14ac:dyDescent="0.25">
      <c r="A57" s="7"/>
      <c r="B57" s="7" t="s">
        <v>125</v>
      </c>
      <c r="C57" s="7"/>
      <c r="D57" s="7"/>
      <c r="E57" s="7"/>
      <c r="F57" s="7"/>
      <c r="G57" s="7"/>
      <c r="H57" s="7"/>
      <c r="I57" s="7"/>
      <c r="J57" s="7"/>
      <c r="K57" s="7"/>
      <c r="L57" s="9" t="s">
        <v>106</v>
      </c>
      <c r="M57" s="17" t="s">
        <v>128</v>
      </c>
      <c r="N57" s="17" t="s">
        <v>128</v>
      </c>
      <c r="O57" s="17" t="s">
        <v>128</v>
      </c>
      <c r="P57" s="17" t="s">
        <v>128</v>
      </c>
      <c r="Q57" s="17" t="s">
        <v>128</v>
      </c>
      <c r="R57" s="17" t="s">
        <v>128</v>
      </c>
      <c r="S57" s="20">
        <v>119</v>
      </c>
      <c r="T57" s="17" t="s">
        <v>128</v>
      </c>
      <c r="U57" s="20">
        <v>119</v>
      </c>
      <c r="V57" s="18">
        <v>780373</v>
      </c>
      <c r="W57" s="18">
        <v>780492</v>
      </c>
    </row>
    <row r="58" spans="1:23" ht="16.5" customHeight="1" x14ac:dyDescent="0.25">
      <c r="A58" s="7"/>
      <c r="B58" s="7" t="s">
        <v>126</v>
      </c>
      <c r="C58" s="7"/>
      <c r="D58" s="7"/>
      <c r="E58" s="7"/>
      <c r="F58" s="7"/>
      <c r="G58" s="7"/>
      <c r="H58" s="7"/>
      <c r="I58" s="7"/>
      <c r="J58" s="7"/>
      <c r="K58" s="7"/>
      <c r="L58" s="9" t="s">
        <v>106</v>
      </c>
      <c r="M58" s="17" t="s">
        <v>128</v>
      </c>
      <c r="N58" s="17" t="s">
        <v>128</v>
      </c>
      <c r="O58" s="17" t="s">
        <v>128</v>
      </c>
      <c r="P58" s="17" t="s">
        <v>128</v>
      </c>
      <c r="Q58" s="17" t="s">
        <v>128</v>
      </c>
      <c r="R58" s="17" t="s">
        <v>128</v>
      </c>
      <c r="S58" s="17" t="s">
        <v>128</v>
      </c>
      <c r="T58" s="17" t="s">
        <v>128</v>
      </c>
      <c r="U58" s="17" t="s">
        <v>128</v>
      </c>
      <c r="V58" s="18">
        <v>736249</v>
      </c>
      <c r="W58" s="18">
        <v>736249</v>
      </c>
    </row>
    <row r="59" spans="1:23" ht="16.5" customHeight="1" x14ac:dyDescent="0.25">
      <c r="A59" s="7"/>
      <c r="B59" s="7" t="s">
        <v>118</v>
      </c>
      <c r="C59" s="7"/>
      <c r="D59" s="7"/>
      <c r="E59" s="7"/>
      <c r="F59" s="7"/>
      <c r="G59" s="7"/>
      <c r="H59" s="7"/>
      <c r="I59" s="7"/>
      <c r="J59" s="7"/>
      <c r="K59" s="7"/>
      <c r="L59" s="9" t="s">
        <v>106</v>
      </c>
      <c r="M59" s="17" t="s">
        <v>128</v>
      </c>
      <c r="N59" s="17" t="s">
        <v>128</v>
      </c>
      <c r="O59" s="17" t="s">
        <v>128</v>
      </c>
      <c r="P59" s="17" t="s">
        <v>128</v>
      </c>
      <c r="Q59" s="17" t="s">
        <v>128</v>
      </c>
      <c r="R59" s="17" t="s">
        <v>128</v>
      </c>
      <c r="S59" s="17" t="s">
        <v>128</v>
      </c>
      <c r="T59" s="17" t="s">
        <v>128</v>
      </c>
      <c r="U59" s="17" t="s">
        <v>128</v>
      </c>
      <c r="V59" s="18">
        <v>766048</v>
      </c>
      <c r="W59" s="18">
        <v>766048</v>
      </c>
    </row>
    <row r="60" spans="1:23" ht="16.5" customHeight="1" x14ac:dyDescent="0.25">
      <c r="A60" s="7"/>
      <c r="B60" s="7" t="s">
        <v>119</v>
      </c>
      <c r="C60" s="7"/>
      <c r="D60" s="7"/>
      <c r="E60" s="7"/>
      <c r="F60" s="7"/>
      <c r="G60" s="7"/>
      <c r="H60" s="7"/>
      <c r="I60" s="7"/>
      <c r="J60" s="7"/>
      <c r="K60" s="7"/>
      <c r="L60" s="9" t="s">
        <v>106</v>
      </c>
      <c r="M60" s="17" t="s">
        <v>128</v>
      </c>
      <c r="N60" s="17" t="s">
        <v>128</v>
      </c>
      <c r="O60" s="17" t="s">
        <v>128</v>
      </c>
      <c r="P60" s="17" t="s">
        <v>128</v>
      </c>
      <c r="Q60" s="17" t="s">
        <v>128</v>
      </c>
      <c r="R60" s="17" t="s">
        <v>128</v>
      </c>
      <c r="S60" s="17" t="s">
        <v>128</v>
      </c>
      <c r="T60" s="17" t="s">
        <v>128</v>
      </c>
      <c r="U60" s="17" t="s">
        <v>128</v>
      </c>
      <c r="V60" s="18">
        <v>851834</v>
      </c>
      <c r="W60" s="18">
        <v>851834</v>
      </c>
    </row>
    <row r="61" spans="1:23" ht="16.5" customHeight="1" x14ac:dyDescent="0.25">
      <c r="A61" s="7" t="s">
        <v>259</v>
      </c>
      <c r="B61" s="7"/>
      <c r="C61" s="7"/>
      <c r="D61" s="7"/>
      <c r="E61" s="7"/>
      <c r="F61" s="7"/>
      <c r="G61" s="7"/>
      <c r="H61" s="7"/>
      <c r="I61" s="7"/>
      <c r="J61" s="7"/>
      <c r="K61" s="7"/>
      <c r="L61" s="9"/>
      <c r="M61" s="10"/>
      <c r="N61" s="10"/>
      <c r="O61" s="10"/>
      <c r="P61" s="10"/>
      <c r="Q61" s="10"/>
      <c r="R61" s="10"/>
      <c r="S61" s="10"/>
      <c r="T61" s="10"/>
      <c r="U61" s="10"/>
      <c r="V61" s="10"/>
      <c r="W61" s="10"/>
    </row>
    <row r="62" spans="1:23" ht="16.5" customHeight="1" x14ac:dyDescent="0.25">
      <c r="A62" s="7"/>
      <c r="B62" s="7" t="s">
        <v>105</v>
      </c>
      <c r="C62" s="7"/>
      <c r="D62" s="7"/>
      <c r="E62" s="7"/>
      <c r="F62" s="7"/>
      <c r="G62" s="7"/>
      <c r="H62" s="7"/>
      <c r="I62" s="7"/>
      <c r="J62" s="7"/>
      <c r="K62" s="7"/>
      <c r="L62" s="9" t="s">
        <v>106</v>
      </c>
      <c r="M62" s="16" t="s">
        <v>110</v>
      </c>
      <c r="N62" s="21">
        <v>12922</v>
      </c>
      <c r="O62" s="21">
        <v>18624</v>
      </c>
      <c r="P62" s="21">
        <v>14000</v>
      </c>
      <c r="Q62" s="16" t="s">
        <v>110</v>
      </c>
      <c r="R62" s="23">
        <v>1078</v>
      </c>
      <c r="S62" s="23">
        <v>2415</v>
      </c>
      <c r="T62" s="20">
        <v>494</v>
      </c>
      <c r="U62" s="21">
        <v>49532</v>
      </c>
      <c r="V62" s="21">
        <v>80834</v>
      </c>
      <c r="W62" s="18">
        <v>130366</v>
      </c>
    </row>
    <row r="63" spans="1:23" ht="16.5" customHeight="1" x14ac:dyDescent="0.25">
      <c r="A63" s="7"/>
      <c r="B63" s="7" t="s">
        <v>107</v>
      </c>
      <c r="C63" s="7"/>
      <c r="D63" s="7"/>
      <c r="E63" s="7"/>
      <c r="F63" s="7"/>
      <c r="G63" s="7"/>
      <c r="H63" s="7"/>
      <c r="I63" s="7"/>
      <c r="J63" s="7"/>
      <c r="K63" s="7"/>
      <c r="L63" s="9" t="s">
        <v>106</v>
      </c>
      <c r="M63" s="16" t="s">
        <v>110</v>
      </c>
      <c r="N63" s="21">
        <v>13596</v>
      </c>
      <c r="O63" s="21">
        <v>22755</v>
      </c>
      <c r="P63" s="21">
        <v>14071</v>
      </c>
      <c r="Q63" s="16" t="s">
        <v>110</v>
      </c>
      <c r="R63" s="23">
        <v>1075</v>
      </c>
      <c r="S63" s="23">
        <v>1499</v>
      </c>
      <c r="T63" s="20">
        <v>588</v>
      </c>
      <c r="U63" s="21">
        <v>53584</v>
      </c>
      <c r="V63" s="21">
        <v>61179</v>
      </c>
      <c r="W63" s="18">
        <v>114763</v>
      </c>
    </row>
    <row r="64" spans="1:23" ht="16.5" customHeight="1" x14ac:dyDescent="0.25">
      <c r="A64" s="7"/>
      <c r="B64" s="7" t="s">
        <v>121</v>
      </c>
      <c r="C64" s="7"/>
      <c r="D64" s="7"/>
      <c r="E64" s="7"/>
      <c r="F64" s="7"/>
      <c r="G64" s="7"/>
      <c r="H64" s="7"/>
      <c r="I64" s="7"/>
      <c r="J64" s="7"/>
      <c r="K64" s="7"/>
      <c r="L64" s="9" t="s">
        <v>106</v>
      </c>
      <c r="M64" s="20">
        <v>444</v>
      </c>
      <c r="N64" s="21">
        <v>24335</v>
      </c>
      <c r="O64" s="21">
        <v>11964</v>
      </c>
      <c r="P64" s="21">
        <v>19379</v>
      </c>
      <c r="Q64" s="23">
        <v>1986</v>
      </c>
      <c r="R64" s="23">
        <v>2309</v>
      </c>
      <c r="S64" s="23">
        <v>4924</v>
      </c>
      <c r="T64" s="20">
        <v>561</v>
      </c>
      <c r="U64" s="21">
        <v>65903</v>
      </c>
      <c r="V64" s="21">
        <v>35218</v>
      </c>
      <c r="W64" s="18">
        <v>101121</v>
      </c>
    </row>
    <row r="65" spans="1:23" ht="16.5" customHeight="1" x14ac:dyDescent="0.25">
      <c r="A65" s="7"/>
      <c r="B65" s="7" t="s">
        <v>122</v>
      </c>
      <c r="C65" s="7"/>
      <c r="D65" s="7"/>
      <c r="E65" s="7"/>
      <c r="F65" s="7"/>
      <c r="G65" s="7"/>
      <c r="H65" s="7"/>
      <c r="I65" s="7"/>
      <c r="J65" s="7"/>
      <c r="K65" s="7"/>
      <c r="L65" s="9" t="s">
        <v>106</v>
      </c>
      <c r="M65" s="21">
        <v>34787</v>
      </c>
      <c r="N65" s="21">
        <v>29259</v>
      </c>
      <c r="O65" s="21">
        <v>30194</v>
      </c>
      <c r="P65" s="21">
        <v>18832</v>
      </c>
      <c r="Q65" s="23">
        <v>2284</v>
      </c>
      <c r="R65" s="23">
        <v>2437</v>
      </c>
      <c r="S65" s="23">
        <v>5340</v>
      </c>
      <c r="T65" s="20">
        <v>636</v>
      </c>
      <c r="U65" s="18">
        <v>123769</v>
      </c>
      <c r="V65" s="21">
        <v>30412</v>
      </c>
      <c r="W65" s="18">
        <v>154181</v>
      </c>
    </row>
    <row r="66" spans="1:23" ht="16.5" customHeight="1" x14ac:dyDescent="0.25">
      <c r="A66" s="7"/>
      <c r="B66" s="7" t="s">
        <v>123</v>
      </c>
      <c r="C66" s="7"/>
      <c r="D66" s="7"/>
      <c r="E66" s="7"/>
      <c r="F66" s="7"/>
      <c r="G66" s="7"/>
      <c r="H66" s="7"/>
      <c r="I66" s="7"/>
      <c r="J66" s="7"/>
      <c r="K66" s="7"/>
      <c r="L66" s="9" t="s">
        <v>106</v>
      </c>
      <c r="M66" s="21">
        <v>12105</v>
      </c>
      <c r="N66" s="21">
        <v>11735</v>
      </c>
      <c r="O66" s="21">
        <v>16347</v>
      </c>
      <c r="P66" s="23">
        <v>8287</v>
      </c>
      <c r="Q66" s="23">
        <v>2480</v>
      </c>
      <c r="R66" s="23">
        <v>2428</v>
      </c>
      <c r="S66" s="23">
        <v>5155</v>
      </c>
      <c r="T66" s="20">
        <v>444</v>
      </c>
      <c r="U66" s="21">
        <v>58982</v>
      </c>
      <c r="V66" s="21">
        <v>26904</v>
      </c>
      <c r="W66" s="21">
        <v>85885</v>
      </c>
    </row>
    <row r="67" spans="1:23" ht="16.5" customHeight="1" x14ac:dyDescent="0.25">
      <c r="A67" s="7"/>
      <c r="B67" s="7" t="s">
        <v>124</v>
      </c>
      <c r="C67" s="7"/>
      <c r="D67" s="7"/>
      <c r="E67" s="7"/>
      <c r="F67" s="7"/>
      <c r="G67" s="7"/>
      <c r="H67" s="7"/>
      <c r="I67" s="7"/>
      <c r="J67" s="7"/>
      <c r="K67" s="7"/>
      <c r="L67" s="9" t="s">
        <v>106</v>
      </c>
      <c r="M67" s="21">
        <v>11845</v>
      </c>
      <c r="N67" s="23">
        <v>9908</v>
      </c>
      <c r="O67" s="21">
        <v>14239</v>
      </c>
      <c r="P67" s="23">
        <v>6839</v>
      </c>
      <c r="Q67" s="23">
        <v>2108</v>
      </c>
      <c r="R67" s="23">
        <v>2581</v>
      </c>
      <c r="S67" s="23">
        <v>1592</v>
      </c>
      <c r="T67" s="20">
        <v>393</v>
      </c>
      <c r="U67" s="21">
        <v>49505</v>
      </c>
      <c r="V67" s="21">
        <v>20647</v>
      </c>
      <c r="W67" s="21">
        <v>70153</v>
      </c>
    </row>
    <row r="68" spans="1:23" ht="16.5" customHeight="1" x14ac:dyDescent="0.25">
      <c r="A68" s="7"/>
      <c r="B68" s="7" t="s">
        <v>125</v>
      </c>
      <c r="C68" s="7"/>
      <c r="D68" s="7"/>
      <c r="E68" s="7"/>
      <c r="F68" s="7"/>
      <c r="G68" s="7"/>
      <c r="H68" s="7"/>
      <c r="I68" s="7"/>
      <c r="J68" s="7"/>
      <c r="K68" s="7"/>
      <c r="L68" s="9" t="s">
        <v>106</v>
      </c>
      <c r="M68" s="21">
        <v>11055</v>
      </c>
      <c r="N68" s="21">
        <v>10075</v>
      </c>
      <c r="O68" s="21">
        <v>12773</v>
      </c>
      <c r="P68" s="23">
        <v>6165</v>
      </c>
      <c r="Q68" s="23">
        <v>2008</v>
      </c>
      <c r="R68" s="23">
        <v>2502</v>
      </c>
      <c r="S68" s="23">
        <v>1402</v>
      </c>
      <c r="T68" s="20">
        <v>641</v>
      </c>
      <c r="U68" s="21">
        <v>46621</v>
      </c>
      <c r="V68" s="21">
        <v>21038</v>
      </c>
      <c r="W68" s="21">
        <v>67659</v>
      </c>
    </row>
    <row r="69" spans="1:23" ht="16.5" customHeight="1" x14ac:dyDescent="0.25">
      <c r="A69" s="7"/>
      <c r="B69" s="7" t="s">
        <v>126</v>
      </c>
      <c r="C69" s="7"/>
      <c r="D69" s="7"/>
      <c r="E69" s="7"/>
      <c r="F69" s="7"/>
      <c r="G69" s="7"/>
      <c r="H69" s="7"/>
      <c r="I69" s="7"/>
      <c r="J69" s="7"/>
      <c r="K69" s="7"/>
      <c r="L69" s="9" t="s">
        <v>106</v>
      </c>
      <c r="M69" s="21">
        <v>12706</v>
      </c>
      <c r="N69" s="23">
        <v>9830</v>
      </c>
      <c r="O69" s="21">
        <v>16485</v>
      </c>
      <c r="P69" s="23">
        <v>7157</v>
      </c>
      <c r="Q69" s="23">
        <v>1938</v>
      </c>
      <c r="R69" s="23">
        <v>2751</v>
      </c>
      <c r="S69" s="23">
        <v>1372</v>
      </c>
      <c r="T69" s="20">
        <v>476</v>
      </c>
      <c r="U69" s="21">
        <v>52714</v>
      </c>
      <c r="V69" s="21">
        <v>20791</v>
      </c>
      <c r="W69" s="21">
        <v>73505</v>
      </c>
    </row>
    <row r="70" spans="1:23" ht="16.5" customHeight="1" x14ac:dyDescent="0.25">
      <c r="A70" s="7"/>
      <c r="B70" s="7" t="s">
        <v>118</v>
      </c>
      <c r="C70" s="7"/>
      <c r="D70" s="7"/>
      <c r="E70" s="7"/>
      <c r="F70" s="7"/>
      <c r="G70" s="7"/>
      <c r="H70" s="7"/>
      <c r="I70" s="7"/>
      <c r="J70" s="7"/>
      <c r="K70" s="7"/>
      <c r="L70" s="9" t="s">
        <v>106</v>
      </c>
      <c r="M70" s="21">
        <v>12481</v>
      </c>
      <c r="N70" s="23">
        <v>9336</v>
      </c>
      <c r="O70" s="21">
        <v>16587</v>
      </c>
      <c r="P70" s="23">
        <v>6204</v>
      </c>
      <c r="Q70" s="23">
        <v>1834</v>
      </c>
      <c r="R70" s="23">
        <v>2892</v>
      </c>
      <c r="S70" s="23">
        <v>1626</v>
      </c>
      <c r="T70" s="20">
        <v>336</v>
      </c>
      <c r="U70" s="21">
        <v>51297</v>
      </c>
      <c r="V70" s="21">
        <v>20662</v>
      </c>
      <c r="W70" s="21">
        <v>71960</v>
      </c>
    </row>
    <row r="71" spans="1:23" ht="16.5" customHeight="1" x14ac:dyDescent="0.25">
      <c r="A71" s="7"/>
      <c r="B71" s="7" t="s">
        <v>119</v>
      </c>
      <c r="C71" s="7"/>
      <c r="D71" s="7"/>
      <c r="E71" s="7"/>
      <c r="F71" s="7"/>
      <c r="G71" s="7"/>
      <c r="H71" s="7"/>
      <c r="I71" s="7"/>
      <c r="J71" s="7"/>
      <c r="K71" s="7"/>
      <c r="L71" s="9" t="s">
        <v>106</v>
      </c>
      <c r="M71" s="21">
        <v>11974</v>
      </c>
      <c r="N71" s="23">
        <v>9793</v>
      </c>
      <c r="O71" s="21">
        <v>13634</v>
      </c>
      <c r="P71" s="23">
        <v>4927</v>
      </c>
      <c r="Q71" s="23">
        <v>1601</v>
      </c>
      <c r="R71" s="23">
        <v>2958</v>
      </c>
      <c r="S71" s="23">
        <v>1438</v>
      </c>
      <c r="T71" s="20">
        <v>272</v>
      </c>
      <c r="U71" s="21">
        <v>46597</v>
      </c>
      <c r="V71" s="21">
        <v>21392</v>
      </c>
      <c r="W71" s="21">
        <v>67989</v>
      </c>
    </row>
    <row r="72" spans="1:23" ht="16.5" customHeight="1" x14ac:dyDescent="0.25">
      <c r="A72" s="7" t="s">
        <v>260</v>
      </c>
      <c r="B72" s="7"/>
      <c r="C72" s="7"/>
      <c r="D72" s="7"/>
      <c r="E72" s="7"/>
      <c r="F72" s="7"/>
      <c r="G72" s="7"/>
      <c r="H72" s="7"/>
      <c r="I72" s="7"/>
      <c r="J72" s="7"/>
      <c r="K72" s="7"/>
      <c r="L72" s="9"/>
      <c r="M72" s="10"/>
      <c r="N72" s="10"/>
      <c r="O72" s="10"/>
      <c r="P72" s="10"/>
      <c r="Q72" s="10"/>
      <c r="R72" s="10"/>
      <c r="S72" s="10"/>
      <c r="T72" s="10"/>
      <c r="U72" s="10"/>
      <c r="V72" s="10"/>
      <c r="W72" s="10"/>
    </row>
    <row r="73" spans="1:23" ht="16.5" customHeight="1" x14ac:dyDescent="0.25">
      <c r="A73" s="7"/>
      <c r="B73" s="7" t="s">
        <v>105</v>
      </c>
      <c r="C73" s="7"/>
      <c r="D73" s="7"/>
      <c r="E73" s="7"/>
      <c r="F73" s="7"/>
      <c r="G73" s="7"/>
      <c r="H73" s="7"/>
      <c r="I73" s="7"/>
      <c r="J73" s="7"/>
      <c r="K73" s="7"/>
      <c r="L73" s="9" t="s">
        <v>106</v>
      </c>
      <c r="M73" s="16" t="s">
        <v>110</v>
      </c>
      <c r="N73" s="23">
        <v>9718</v>
      </c>
      <c r="O73" s="23">
        <v>4710</v>
      </c>
      <c r="P73" s="21">
        <v>39249</v>
      </c>
      <c r="Q73" s="16" t="s">
        <v>110</v>
      </c>
      <c r="R73" s="16" t="s">
        <v>110</v>
      </c>
      <c r="S73" s="20">
        <v>704</v>
      </c>
      <c r="T73" s="16" t="s">
        <v>110</v>
      </c>
      <c r="U73" s="21">
        <v>54381</v>
      </c>
      <c r="V73" s="21">
        <v>12480</v>
      </c>
      <c r="W73" s="21">
        <v>66861</v>
      </c>
    </row>
    <row r="74" spans="1:23" ht="16.5" customHeight="1" x14ac:dyDescent="0.25">
      <c r="A74" s="7"/>
      <c r="B74" s="7" t="s">
        <v>107</v>
      </c>
      <c r="C74" s="7"/>
      <c r="D74" s="7"/>
      <c r="E74" s="7"/>
      <c r="F74" s="7"/>
      <c r="G74" s="7"/>
      <c r="H74" s="7"/>
      <c r="I74" s="7"/>
      <c r="J74" s="7"/>
      <c r="K74" s="7"/>
      <c r="L74" s="9" t="s">
        <v>106</v>
      </c>
      <c r="M74" s="16" t="s">
        <v>110</v>
      </c>
      <c r="N74" s="21">
        <v>23344</v>
      </c>
      <c r="O74" s="23">
        <v>9569</v>
      </c>
      <c r="P74" s="21">
        <v>31815</v>
      </c>
      <c r="Q74" s="16" t="s">
        <v>110</v>
      </c>
      <c r="R74" s="16">
        <v>6</v>
      </c>
      <c r="S74" s="20">
        <v>973</v>
      </c>
      <c r="T74" s="16" t="s">
        <v>110</v>
      </c>
      <c r="U74" s="21">
        <v>65707</v>
      </c>
      <c r="V74" s="21">
        <v>37803</v>
      </c>
      <c r="W74" s="18">
        <v>103510</v>
      </c>
    </row>
    <row r="75" spans="1:23" ht="16.5" customHeight="1" x14ac:dyDescent="0.25">
      <c r="A75" s="7"/>
      <c r="B75" s="7" t="s">
        <v>121</v>
      </c>
      <c r="C75" s="7"/>
      <c r="D75" s="7"/>
      <c r="E75" s="7"/>
      <c r="F75" s="7"/>
      <c r="G75" s="7"/>
      <c r="H75" s="7"/>
      <c r="I75" s="7"/>
      <c r="J75" s="7"/>
      <c r="K75" s="7"/>
      <c r="L75" s="9" t="s">
        <v>106</v>
      </c>
      <c r="M75" s="16" t="s">
        <v>110</v>
      </c>
      <c r="N75" s="21">
        <v>46413</v>
      </c>
      <c r="O75" s="21">
        <v>25751</v>
      </c>
      <c r="P75" s="21">
        <v>55980</v>
      </c>
      <c r="Q75" s="21">
        <v>38485</v>
      </c>
      <c r="R75" s="20">
        <v>347</v>
      </c>
      <c r="S75" s="21">
        <v>10064</v>
      </c>
      <c r="T75" s="23">
        <v>2639</v>
      </c>
      <c r="U75" s="18">
        <v>179679</v>
      </c>
      <c r="V75" s="21">
        <v>27526</v>
      </c>
      <c r="W75" s="18">
        <v>207205</v>
      </c>
    </row>
    <row r="76" spans="1:23" ht="16.5" customHeight="1" x14ac:dyDescent="0.25">
      <c r="A76" s="7"/>
      <c r="B76" s="7" t="s">
        <v>122</v>
      </c>
      <c r="C76" s="7"/>
      <c r="D76" s="7"/>
      <c r="E76" s="7"/>
      <c r="F76" s="7"/>
      <c r="G76" s="7"/>
      <c r="H76" s="7"/>
      <c r="I76" s="7"/>
      <c r="J76" s="7"/>
      <c r="K76" s="7"/>
      <c r="L76" s="9" t="s">
        <v>106</v>
      </c>
      <c r="M76" s="21">
        <v>75003</v>
      </c>
      <c r="N76" s="21">
        <v>65604</v>
      </c>
      <c r="O76" s="21">
        <v>38977</v>
      </c>
      <c r="P76" s="21">
        <v>43585</v>
      </c>
      <c r="Q76" s="21">
        <v>46692</v>
      </c>
      <c r="R76" s="20">
        <v>140</v>
      </c>
      <c r="S76" s="23">
        <v>9669</v>
      </c>
      <c r="T76" s="23">
        <v>3147</v>
      </c>
      <c r="U76" s="18">
        <v>282818</v>
      </c>
      <c r="V76" s="21">
        <v>40838</v>
      </c>
      <c r="W76" s="18">
        <v>323656</v>
      </c>
    </row>
    <row r="77" spans="1:23" ht="16.5" customHeight="1" x14ac:dyDescent="0.25">
      <c r="A77" s="7"/>
      <c r="B77" s="7" t="s">
        <v>123</v>
      </c>
      <c r="C77" s="7"/>
      <c r="D77" s="7"/>
      <c r="E77" s="7"/>
      <c r="F77" s="7"/>
      <c r="G77" s="7"/>
      <c r="H77" s="7"/>
      <c r="I77" s="7"/>
      <c r="J77" s="7"/>
      <c r="K77" s="7"/>
      <c r="L77" s="9" t="s">
        <v>106</v>
      </c>
      <c r="M77" s="21">
        <v>56871</v>
      </c>
      <c r="N77" s="21">
        <v>73324</v>
      </c>
      <c r="O77" s="21">
        <v>46112</v>
      </c>
      <c r="P77" s="21">
        <v>39086</v>
      </c>
      <c r="Q77" s="21">
        <v>50529</v>
      </c>
      <c r="R77" s="20">
        <v>274</v>
      </c>
      <c r="S77" s="21">
        <v>15071</v>
      </c>
      <c r="T77" s="23">
        <v>4627</v>
      </c>
      <c r="U77" s="18">
        <v>285895</v>
      </c>
      <c r="V77" s="21">
        <v>44064</v>
      </c>
      <c r="W77" s="18">
        <v>329959</v>
      </c>
    </row>
    <row r="78" spans="1:23" ht="16.5" customHeight="1" x14ac:dyDescent="0.25">
      <c r="A78" s="7"/>
      <c r="B78" s="7" t="s">
        <v>124</v>
      </c>
      <c r="C78" s="7"/>
      <c r="D78" s="7"/>
      <c r="E78" s="7"/>
      <c r="F78" s="7"/>
      <c r="G78" s="7"/>
      <c r="H78" s="7"/>
      <c r="I78" s="7"/>
      <c r="J78" s="7"/>
      <c r="K78" s="7"/>
      <c r="L78" s="9" t="s">
        <v>106</v>
      </c>
      <c r="M78" s="21">
        <v>79380</v>
      </c>
      <c r="N78" s="21">
        <v>70971</v>
      </c>
      <c r="O78" s="21">
        <v>49368</v>
      </c>
      <c r="P78" s="21">
        <v>34414</v>
      </c>
      <c r="Q78" s="21">
        <v>53547</v>
      </c>
      <c r="R78" s="20">
        <v>339</v>
      </c>
      <c r="S78" s="21">
        <v>11701</v>
      </c>
      <c r="T78" s="23">
        <v>3724</v>
      </c>
      <c r="U78" s="18">
        <v>303443</v>
      </c>
      <c r="V78" s="21">
        <v>49033</v>
      </c>
      <c r="W78" s="18">
        <v>352476</v>
      </c>
    </row>
    <row r="79" spans="1:23" ht="16.5" customHeight="1" x14ac:dyDescent="0.25">
      <c r="A79" s="7"/>
      <c r="B79" s="7" t="s">
        <v>125</v>
      </c>
      <c r="C79" s="7"/>
      <c r="D79" s="7"/>
      <c r="E79" s="7"/>
      <c r="F79" s="7"/>
      <c r="G79" s="7"/>
      <c r="H79" s="7"/>
      <c r="I79" s="7"/>
      <c r="J79" s="7"/>
      <c r="K79" s="7"/>
      <c r="L79" s="9" t="s">
        <v>106</v>
      </c>
      <c r="M79" s="21">
        <v>72856</v>
      </c>
      <c r="N79" s="21">
        <v>53379</v>
      </c>
      <c r="O79" s="21">
        <v>44141</v>
      </c>
      <c r="P79" s="21">
        <v>50394</v>
      </c>
      <c r="Q79" s="21">
        <v>55779</v>
      </c>
      <c r="R79" s="20">
        <v>488</v>
      </c>
      <c r="S79" s="23">
        <v>7673</v>
      </c>
      <c r="T79" s="23">
        <v>3562</v>
      </c>
      <c r="U79" s="18">
        <v>288272</v>
      </c>
      <c r="V79" s="21">
        <v>46910</v>
      </c>
      <c r="W79" s="18">
        <v>335182</v>
      </c>
    </row>
    <row r="80" spans="1:23" ht="16.5" customHeight="1" x14ac:dyDescent="0.25">
      <c r="A80" s="7"/>
      <c r="B80" s="7" t="s">
        <v>126</v>
      </c>
      <c r="C80" s="7"/>
      <c r="D80" s="7"/>
      <c r="E80" s="7"/>
      <c r="F80" s="7"/>
      <c r="G80" s="7"/>
      <c r="H80" s="7"/>
      <c r="I80" s="7"/>
      <c r="J80" s="7"/>
      <c r="K80" s="7"/>
      <c r="L80" s="9" t="s">
        <v>106</v>
      </c>
      <c r="M80" s="21">
        <v>39856</v>
      </c>
      <c r="N80" s="21">
        <v>54150</v>
      </c>
      <c r="O80" s="21">
        <v>37767</v>
      </c>
      <c r="P80" s="21">
        <v>36891</v>
      </c>
      <c r="Q80" s="21">
        <v>52745</v>
      </c>
      <c r="R80" s="20">
        <v>862</v>
      </c>
      <c r="S80" s="23">
        <v>6005</v>
      </c>
      <c r="T80" s="23">
        <v>3959</v>
      </c>
      <c r="U80" s="18">
        <v>232235</v>
      </c>
      <c r="V80" s="21">
        <v>74422</v>
      </c>
      <c r="W80" s="18">
        <v>306657</v>
      </c>
    </row>
    <row r="81" spans="1:23" ht="16.5" customHeight="1" x14ac:dyDescent="0.25">
      <c r="A81" s="7"/>
      <c r="B81" s="7" t="s">
        <v>118</v>
      </c>
      <c r="C81" s="7"/>
      <c r="D81" s="7"/>
      <c r="E81" s="7"/>
      <c r="F81" s="7"/>
      <c r="G81" s="7"/>
      <c r="H81" s="7"/>
      <c r="I81" s="7"/>
      <c r="J81" s="7"/>
      <c r="K81" s="7"/>
      <c r="L81" s="9" t="s">
        <v>106</v>
      </c>
      <c r="M81" s="21">
        <v>37729</v>
      </c>
      <c r="N81" s="21">
        <v>49222</v>
      </c>
      <c r="O81" s="21">
        <v>39226</v>
      </c>
      <c r="P81" s="21">
        <v>25029</v>
      </c>
      <c r="Q81" s="21">
        <v>40471</v>
      </c>
      <c r="R81" s="20">
        <v>414</v>
      </c>
      <c r="S81" s="23">
        <v>1482</v>
      </c>
      <c r="T81" s="23">
        <v>3384</v>
      </c>
      <c r="U81" s="18">
        <v>196957</v>
      </c>
      <c r="V81" s="21">
        <v>84597</v>
      </c>
      <c r="W81" s="18">
        <v>281554</v>
      </c>
    </row>
    <row r="82" spans="1:23" ht="16.5" customHeight="1" x14ac:dyDescent="0.25">
      <c r="A82" s="7"/>
      <c r="B82" s="7" t="s">
        <v>119</v>
      </c>
      <c r="C82" s="7"/>
      <c r="D82" s="7"/>
      <c r="E82" s="7"/>
      <c r="F82" s="7"/>
      <c r="G82" s="7"/>
      <c r="H82" s="7"/>
      <c r="I82" s="7"/>
      <c r="J82" s="7"/>
      <c r="K82" s="7"/>
      <c r="L82" s="9" t="s">
        <v>106</v>
      </c>
      <c r="M82" s="21">
        <v>49086</v>
      </c>
      <c r="N82" s="21">
        <v>52339</v>
      </c>
      <c r="O82" s="21">
        <v>26920</v>
      </c>
      <c r="P82" s="21">
        <v>34257</v>
      </c>
      <c r="Q82" s="21">
        <v>39454</v>
      </c>
      <c r="R82" s="20">
        <v>575</v>
      </c>
      <c r="S82" s="23">
        <v>2180</v>
      </c>
      <c r="T82" s="23">
        <v>4206</v>
      </c>
      <c r="U82" s="18">
        <v>209016</v>
      </c>
      <c r="V82" s="21">
        <v>63615</v>
      </c>
      <c r="W82" s="18">
        <v>272631</v>
      </c>
    </row>
    <row r="83" spans="1:23" ht="16.5" customHeight="1" x14ac:dyDescent="0.25">
      <c r="A83" s="7" t="s">
        <v>261</v>
      </c>
      <c r="B83" s="7"/>
      <c r="C83" s="7"/>
      <c r="D83" s="7"/>
      <c r="E83" s="7"/>
      <c r="F83" s="7"/>
      <c r="G83" s="7"/>
      <c r="H83" s="7"/>
      <c r="I83" s="7"/>
      <c r="J83" s="7"/>
      <c r="K83" s="7"/>
      <c r="L83" s="9"/>
      <c r="M83" s="10"/>
      <c r="N83" s="10"/>
      <c r="O83" s="10"/>
      <c r="P83" s="10"/>
      <c r="Q83" s="10"/>
      <c r="R83" s="10"/>
      <c r="S83" s="10"/>
      <c r="T83" s="10"/>
      <c r="U83" s="10"/>
      <c r="V83" s="10"/>
      <c r="W83" s="10"/>
    </row>
    <row r="84" spans="1:23" ht="16.5" customHeight="1" x14ac:dyDescent="0.25">
      <c r="A84" s="7"/>
      <c r="B84" s="7" t="s">
        <v>262</v>
      </c>
      <c r="C84" s="7"/>
      <c r="D84" s="7"/>
      <c r="E84" s="7"/>
      <c r="F84" s="7"/>
      <c r="G84" s="7"/>
      <c r="H84" s="7"/>
      <c r="I84" s="7"/>
      <c r="J84" s="7"/>
      <c r="K84" s="7"/>
      <c r="L84" s="9" t="s">
        <v>106</v>
      </c>
      <c r="M84" s="25">
        <v>3435279</v>
      </c>
      <c r="N84" s="25">
        <v>3000910</v>
      </c>
      <c r="O84" s="25">
        <v>2301632</v>
      </c>
      <c r="P84" s="25">
        <v>1045567</v>
      </c>
      <c r="Q84" s="18">
        <v>782089</v>
      </c>
      <c r="R84" s="18">
        <v>244021</v>
      </c>
      <c r="S84" s="18">
        <v>179129</v>
      </c>
      <c r="T84" s="18">
        <v>122216</v>
      </c>
      <c r="U84" s="24">
        <v>11110842</v>
      </c>
      <c r="V84" s="24">
        <v>13975165</v>
      </c>
      <c r="W84" s="24">
        <v>25086007</v>
      </c>
    </row>
    <row r="85" spans="1:23" ht="16.5" customHeight="1" x14ac:dyDescent="0.25">
      <c r="A85" s="7"/>
      <c r="B85" s="7" t="s">
        <v>263</v>
      </c>
      <c r="C85" s="7"/>
      <c r="D85" s="7"/>
      <c r="E85" s="7"/>
      <c r="F85" s="7"/>
      <c r="G85" s="7"/>
      <c r="H85" s="7"/>
      <c r="I85" s="7"/>
      <c r="J85" s="7"/>
      <c r="K85" s="7"/>
      <c r="L85" s="9" t="s">
        <v>106</v>
      </c>
      <c r="M85" s="25">
        <v>3477811</v>
      </c>
      <c r="N85" s="25">
        <v>2743368</v>
      </c>
      <c r="O85" s="25">
        <v>2051816</v>
      </c>
      <c r="P85" s="25">
        <v>1057105</v>
      </c>
      <c r="Q85" s="18">
        <v>763460</v>
      </c>
      <c r="R85" s="18">
        <v>247634</v>
      </c>
      <c r="S85" s="18">
        <v>175617</v>
      </c>
      <c r="T85" s="18">
        <v>116765</v>
      </c>
      <c r="U85" s="24">
        <v>10633577</v>
      </c>
      <c r="V85" s="25">
        <v>8225008</v>
      </c>
      <c r="W85" s="24">
        <v>18858585</v>
      </c>
    </row>
    <row r="86" spans="1:23" ht="16.5" customHeight="1" x14ac:dyDescent="0.25">
      <c r="A86" s="7"/>
      <c r="B86" s="7" t="s">
        <v>264</v>
      </c>
      <c r="C86" s="7"/>
      <c r="D86" s="7"/>
      <c r="E86" s="7"/>
      <c r="F86" s="7"/>
      <c r="G86" s="7"/>
      <c r="H86" s="7"/>
      <c r="I86" s="7"/>
      <c r="J86" s="7"/>
      <c r="K86" s="7"/>
      <c r="L86" s="9" t="s">
        <v>106</v>
      </c>
      <c r="M86" s="18">
        <v>189590</v>
      </c>
      <c r="N86" s="18">
        <v>689122</v>
      </c>
      <c r="O86" s="18">
        <v>680143</v>
      </c>
      <c r="P86" s="18">
        <v>788345</v>
      </c>
      <c r="Q86" s="18">
        <v>414728</v>
      </c>
      <c r="R86" s="21">
        <v>50640</v>
      </c>
      <c r="S86" s="18">
        <v>146126</v>
      </c>
      <c r="T86" s="21">
        <v>35766</v>
      </c>
      <c r="U86" s="25">
        <v>2994458</v>
      </c>
      <c r="V86" s="18">
        <v>926611</v>
      </c>
      <c r="W86" s="25">
        <v>3921069</v>
      </c>
    </row>
    <row r="87" spans="1:23" ht="16.5" customHeight="1" x14ac:dyDescent="0.25">
      <c r="A87" s="7"/>
      <c r="B87" s="7" t="s">
        <v>265</v>
      </c>
      <c r="C87" s="7"/>
      <c r="D87" s="7"/>
      <c r="E87" s="7"/>
      <c r="F87" s="7"/>
      <c r="G87" s="7"/>
      <c r="H87" s="7"/>
      <c r="I87" s="7"/>
      <c r="J87" s="7"/>
      <c r="K87" s="7"/>
      <c r="L87" s="9" t="s">
        <v>106</v>
      </c>
      <c r="M87" s="25">
        <v>1119486</v>
      </c>
      <c r="N87" s="25">
        <v>1416385</v>
      </c>
      <c r="O87" s="25">
        <v>1148055</v>
      </c>
      <c r="P87" s="18">
        <v>832274</v>
      </c>
      <c r="Q87" s="18">
        <v>663844</v>
      </c>
      <c r="R87" s="18">
        <v>108384</v>
      </c>
      <c r="S87" s="18">
        <v>142263</v>
      </c>
      <c r="T87" s="21">
        <v>60952</v>
      </c>
      <c r="U87" s="25">
        <v>5491644</v>
      </c>
      <c r="V87" s="18">
        <v>913033</v>
      </c>
      <c r="W87" s="25">
        <v>6404677</v>
      </c>
    </row>
    <row r="88" spans="1:23" ht="16.5" customHeight="1" x14ac:dyDescent="0.25">
      <c r="A88" s="7"/>
      <c r="B88" s="7" t="s">
        <v>266</v>
      </c>
      <c r="C88" s="7"/>
      <c r="D88" s="7"/>
      <c r="E88" s="7"/>
      <c r="F88" s="7"/>
      <c r="G88" s="7"/>
      <c r="H88" s="7"/>
      <c r="I88" s="7"/>
      <c r="J88" s="7"/>
      <c r="K88" s="7"/>
      <c r="L88" s="9" t="s">
        <v>106</v>
      </c>
      <c r="M88" s="25">
        <v>2057588</v>
      </c>
      <c r="N88" s="25">
        <v>1588682</v>
      </c>
      <c r="O88" s="25">
        <v>1318623</v>
      </c>
      <c r="P88" s="18">
        <v>958837</v>
      </c>
      <c r="Q88" s="18">
        <v>702084</v>
      </c>
      <c r="R88" s="18">
        <v>158209</v>
      </c>
      <c r="S88" s="18">
        <v>146888</v>
      </c>
      <c r="T88" s="18">
        <v>100751</v>
      </c>
      <c r="U88" s="25">
        <v>7031663</v>
      </c>
      <c r="V88" s="18">
        <v>919288</v>
      </c>
      <c r="W88" s="25">
        <v>7950951</v>
      </c>
    </row>
    <row r="89" spans="1:23" ht="16.5" customHeight="1" x14ac:dyDescent="0.25">
      <c r="A89" s="7"/>
      <c r="B89" s="7" t="s">
        <v>267</v>
      </c>
      <c r="C89" s="7"/>
      <c r="D89" s="7"/>
      <c r="E89" s="7"/>
      <c r="F89" s="7"/>
      <c r="G89" s="7"/>
      <c r="H89" s="7"/>
      <c r="I89" s="7"/>
      <c r="J89" s="7"/>
      <c r="K89" s="7"/>
      <c r="L89" s="9" t="s">
        <v>106</v>
      </c>
      <c r="M89" s="25">
        <v>2496164</v>
      </c>
      <c r="N89" s="25">
        <v>1793808</v>
      </c>
      <c r="O89" s="25">
        <v>1362024</v>
      </c>
      <c r="P89" s="18">
        <v>946758</v>
      </c>
      <c r="Q89" s="18">
        <v>676871</v>
      </c>
      <c r="R89" s="18">
        <v>175855</v>
      </c>
      <c r="S89" s="21">
        <v>92639</v>
      </c>
      <c r="T89" s="21">
        <v>90369</v>
      </c>
      <c r="U89" s="25">
        <v>7634488</v>
      </c>
      <c r="V89" s="18">
        <v>927749</v>
      </c>
      <c r="W89" s="25">
        <v>8562237</v>
      </c>
    </row>
    <row r="90" spans="1:23" ht="16.5" customHeight="1" x14ac:dyDescent="0.25">
      <c r="A90" s="7"/>
      <c r="B90" s="7" t="s">
        <v>268</v>
      </c>
      <c r="C90" s="7"/>
      <c r="D90" s="7"/>
      <c r="E90" s="7"/>
      <c r="F90" s="7"/>
      <c r="G90" s="7"/>
      <c r="H90" s="7"/>
      <c r="I90" s="7"/>
      <c r="J90" s="7"/>
      <c r="K90" s="7"/>
      <c r="L90" s="9" t="s">
        <v>106</v>
      </c>
      <c r="M90" s="25">
        <v>2383462</v>
      </c>
      <c r="N90" s="25">
        <v>1707485</v>
      </c>
      <c r="O90" s="25">
        <v>1254390</v>
      </c>
      <c r="P90" s="18">
        <v>920414</v>
      </c>
      <c r="Q90" s="18">
        <v>646145</v>
      </c>
      <c r="R90" s="18">
        <v>171907</v>
      </c>
      <c r="S90" s="18">
        <v>106837</v>
      </c>
      <c r="T90" s="21">
        <v>90502</v>
      </c>
      <c r="U90" s="25">
        <v>7281141</v>
      </c>
      <c r="V90" s="18">
        <v>944425</v>
      </c>
      <c r="W90" s="25">
        <v>8225566</v>
      </c>
    </row>
    <row r="91" spans="1:23" ht="16.5" customHeight="1" x14ac:dyDescent="0.25">
      <c r="A91" s="7"/>
      <c r="B91" s="7" t="s">
        <v>269</v>
      </c>
      <c r="C91" s="7"/>
      <c r="D91" s="7"/>
      <c r="E91" s="7"/>
      <c r="F91" s="7"/>
      <c r="G91" s="7"/>
      <c r="H91" s="7"/>
      <c r="I91" s="7"/>
      <c r="J91" s="7"/>
      <c r="K91" s="7"/>
      <c r="L91" s="9" t="s">
        <v>106</v>
      </c>
      <c r="M91" s="25">
        <v>2204425</v>
      </c>
      <c r="N91" s="25">
        <v>1666396</v>
      </c>
      <c r="O91" s="25">
        <v>1181162</v>
      </c>
      <c r="P91" s="18">
        <v>837440</v>
      </c>
      <c r="Q91" s="18">
        <v>587071</v>
      </c>
      <c r="R91" s="18">
        <v>168553</v>
      </c>
      <c r="S91" s="18">
        <v>108117</v>
      </c>
      <c r="T91" s="21">
        <v>87542</v>
      </c>
      <c r="U91" s="25">
        <v>6840705</v>
      </c>
      <c r="V91" s="18">
        <v>929029</v>
      </c>
      <c r="W91" s="25">
        <v>7769735</v>
      </c>
    </row>
    <row r="92" spans="1:23" ht="16.5" customHeight="1" x14ac:dyDescent="0.25">
      <c r="A92" s="7"/>
      <c r="B92" s="7" t="s">
        <v>118</v>
      </c>
      <c r="C92" s="7"/>
      <c r="D92" s="7"/>
      <c r="E92" s="7"/>
      <c r="F92" s="7"/>
      <c r="G92" s="7"/>
      <c r="H92" s="7"/>
      <c r="I92" s="7"/>
      <c r="J92" s="7"/>
      <c r="K92" s="7"/>
      <c r="L92" s="9" t="s">
        <v>106</v>
      </c>
      <c r="M92" s="25">
        <v>2140291</v>
      </c>
      <c r="N92" s="25">
        <v>1594378</v>
      </c>
      <c r="O92" s="25">
        <v>1166205</v>
      </c>
      <c r="P92" s="18">
        <v>774327</v>
      </c>
      <c r="Q92" s="18">
        <v>529533</v>
      </c>
      <c r="R92" s="18">
        <v>168811</v>
      </c>
      <c r="S92" s="21">
        <v>96966</v>
      </c>
      <c r="T92" s="21">
        <v>78243</v>
      </c>
      <c r="U92" s="25">
        <v>6548754</v>
      </c>
      <c r="V92" s="18">
        <v>961642</v>
      </c>
      <c r="W92" s="25">
        <v>7510396</v>
      </c>
    </row>
    <row r="93" spans="1:23" ht="16.5" customHeight="1" x14ac:dyDescent="0.25">
      <c r="A93" s="14"/>
      <c r="B93" s="14" t="s">
        <v>119</v>
      </c>
      <c r="C93" s="14"/>
      <c r="D93" s="14"/>
      <c r="E93" s="14"/>
      <c r="F93" s="14"/>
      <c r="G93" s="14"/>
      <c r="H93" s="14"/>
      <c r="I93" s="14"/>
      <c r="J93" s="14"/>
      <c r="K93" s="14"/>
      <c r="L93" s="15" t="s">
        <v>106</v>
      </c>
      <c r="M93" s="26">
        <v>2000946</v>
      </c>
      <c r="N93" s="26">
        <v>1570515</v>
      </c>
      <c r="O93" s="26">
        <v>1045528</v>
      </c>
      <c r="P93" s="19">
        <v>716604</v>
      </c>
      <c r="Q93" s="19">
        <v>488484</v>
      </c>
      <c r="R93" s="19">
        <v>163266</v>
      </c>
      <c r="S93" s="22">
        <v>94921</v>
      </c>
      <c r="T93" s="22">
        <v>69643</v>
      </c>
      <c r="U93" s="26">
        <v>6149906</v>
      </c>
      <c r="V93" s="26">
        <v>1029608</v>
      </c>
      <c r="W93" s="26">
        <v>7179513</v>
      </c>
    </row>
    <row r="94" spans="1:23" ht="4.5" customHeight="1" x14ac:dyDescent="0.25">
      <c r="A94" s="27"/>
      <c r="B94" s="27"/>
      <c r="C94" s="2"/>
      <c r="D94" s="2"/>
      <c r="E94" s="2"/>
      <c r="F94" s="2"/>
      <c r="G94" s="2"/>
      <c r="H94" s="2"/>
      <c r="I94" s="2"/>
      <c r="J94" s="2"/>
      <c r="K94" s="2"/>
      <c r="L94" s="2"/>
      <c r="M94" s="2"/>
      <c r="N94" s="2"/>
      <c r="O94" s="2"/>
      <c r="P94" s="2"/>
      <c r="Q94" s="2"/>
      <c r="R94" s="2"/>
      <c r="S94" s="2"/>
      <c r="T94" s="2"/>
      <c r="U94" s="2"/>
      <c r="V94" s="2"/>
      <c r="W94" s="2"/>
    </row>
    <row r="95" spans="1:23" ht="16.5" customHeight="1" x14ac:dyDescent="0.25">
      <c r="A95" s="27"/>
      <c r="B95" s="27"/>
      <c r="C95" s="67" t="s">
        <v>138</v>
      </c>
      <c r="D95" s="67"/>
      <c r="E95" s="67"/>
      <c r="F95" s="67"/>
      <c r="G95" s="67"/>
      <c r="H95" s="67"/>
      <c r="I95" s="67"/>
      <c r="J95" s="67"/>
      <c r="K95" s="67"/>
      <c r="L95" s="67"/>
      <c r="M95" s="67"/>
      <c r="N95" s="67"/>
      <c r="O95" s="67"/>
      <c r="P95" s="67"/>
      <c r="Q95" s="67"/>
      <c r="R95" s="67"/>
      <c r="S95" s="67"/>
      <c r="T95" s="67"/>
      <c r="U95" s="67"/>
      <c r="V95" s="67"/>
      <c r="W95" s="67"/>
    </row>
    <row r="96" spans="1:23" ht="4.5" customHeight="1" x14ac:dyDescent="0.25">
      <c r="A96" s="27"/>
      <c r="B96" s="27"/>
      <c r="C96" s="2"/>
      <c r="D96" s="2"/>
      <c r="E96" s="2"/>
      <c r="F96" s="2"/>
      <c r="G96" s="2"/>
      <c r="H96" s="2"/>
      <c r="I96" s="2"/>
      <c r="J96" s="2"/>
      <c r="K96" s="2"/>
      <c r="L96" s="2"/>
      <c r="M96" s="2"/>
      <c r="N96" s="2"/>
      <c r="O96" s="2"/>
      <c r="P96" s="2"/>
      <c r="Q96" s="2"/>
      <c r="R96" s="2"/>
      <c r="S96" s="2"/>
      <c r="T96" s="2"/>
      <c r="U96" s="2"/>
      <c r="V96" s="2"/>
      <c r="W96" s="2"/>
    </row>
    <row r="97" spans="1:23" ht="29.4" customHeight="1" x14ac:dyDescent="0.25">
      <c r="A97" s="27" t="s">
        <v>139</v>
      </c>
      <c r="B97" s="27"/>
      <c r="C97" s="67" t="s">
        <v>140</v>
      </c>
      <c r="D97" s="67"/>
      <c r="E97" s="67"/>
      <c r="F97" s="67"/>
      <c r="G97" s="67"/>
      <c r="H97" s="67"/>
      <c r="I97" s="67"/>
      <c r="J97" s="67"/>
      <c r="K97" s="67"/>
      <c r="L97" s="67"/>
      <c r="M97" s="67"/>
      <c r="N97" s="67"/>
      <c r="O97" s="67"/>
      <c r="P97" s="67"/>
      <c r="Q97" s="67"/>
      <c r="R97" s="67"/>
      <c r="S97" s="67"/>
      <c r="T97" s="67"/>
      <c r="U97" s="67"/>
      <c r="V97" s="67"/>
      <c r="W97" s="67"/>
    </row>
    <row r="98" spans="1:23" ht="16.5" customHeight="1" x14ac:dyDescent="0.25">
      <c r="A98" s="27" t="s">
        <v>141</v>
      </c>
      <c r="B98" s="27"/>
      <c r="C98" s="67" t="s">
        <v>270</v>
      </c>
      <c r="D98" s="67"/>
      <c r="E98" s="67"/>
      <c r="F98" s="67"/>
      <c r="G98" s="67"/>
      <c r="H98" s="67"/>
      <c r="I98" s="67"/>
      <c r="J98" s="67"/>
      <c r="K98" s="67"/>
      <c r="L98" s="67"/>
      <c r="M98" s="67"/>
      <c r="N98" s="67"/>
      <c r="O98" s="67"/>
      <c r="P98" s="67"/>
      <c r="Q98" s="67"/>
      <c r="R98" s="67"/>
      <c r="S98" s="67"/>
      <c r="T98" s="67"/>
      <c r="U98" s="67"/>
      <c r="V98" s="67"/>
      <c r="W98" s="67"/>
    </row>
    <row r="99" spans="1:23" ht="68.099999999999994" customHeight="1" x14ac:dyDescent="0.25">
      <c r="A99" s="27"/>
      <c r="B99" s="27"/>
      <c r="C99" s="67" t="s">
        <v>142</v>
      </c>
      <c r="D99" s="67"/>
      <c r="E99" s="67"/>
      <c r="F99" s="67"/>
      <c r="G99" s="67"/>
      <c r="H99" s="67"/>
      <c r="I99" s="67"/>
      <c r="J99" s="67"/>
      <c r="K99" s="67"/>
      <c r="L99" s="67"/>
      <c r="M99" s="67"/>
      <c r="N99" s="67"/>
      <c r="O99" s="67"/>
      <c r="P99" s="67"/>
      <c r="Q99" s="67"/>
      <c r="R99" s="67"/>
      <c r="S99" s="67"/>
      <c r="T99" s="67"/>
      <c r="U99" s="67"/>
      <c r="V99" s="67"/>
      <c r="W99" s="67"/>
    </row>
    <row r="100" spans="1:23" ht="29.4" customHeight="1" x14ac:dyDescent="0.25">
      <c r="A100" s="27" t="s">
        <v>144</v>
      </c>
      <c r="B100" s="27"/>
      <c r="C100" s="67" t="s">
        <v>271</v>
      </c>
      <c r="D100" s="67"/>
      <c r="E100" s="67"/>
      <c r="F100" s="67"/>
      <c r="G100" s="67"/>
      <c r="H100" s="67"/>
      <c r="I100" s="67"/>
      <c r="J100" s="67"/>
      <c r="K100" s="67"/>
      <c r="L100" s="67"/>
      <c r="M100" s="67"/>
      <c r="N100" s="67"/>
      <c r="O100" s="67"/>
      <c r="P100" s="67"/>
      <c r="Q100" s="67"/>
      <c r="R100" s="67"/>
      <c r="S100" s="67"/>
      <c r="T100" s="67"/>
      <c r="U100" s="67"/>
      <c r="V100" s="67"/>
      <c r="W100" s="67"/>
    </row>
    <row r="101" spans="1:23" ht="16.5" customHeight="1" x14ac:dyDescent="0.25">
      <c r="A101" s="27" t="s">
        <v>146</v>
      </c>
      <c r="B101" s="27"/>
      <c r="C101" s="67" t="s">
        <v>272</v>
      </c>
      <c r="D101" s="67"/>
      <c r="E101" s="67"/>
      <c r="F101" s="67"/>
      <c r="G101" s="67"/>
      <c r="H101" s="67"/>
      <c r="I101" s="67"/>
      <c r="J101" s="67"/>
      <c r="K101" s="67"/>
      <c r="L101" s="67"/>
      <c r="M101" s="67"/>
      <c r="N101" s="67"/>
      <c r="O101" s="67"/>
      <c r="P101" s="67"/>
      <c r="Q101" s="67"/>
      <c r="R101" s="67"/>
      <c r="S101" s="67"/>
      <c r="T101" s="67"/>
      <c r="U101" s="67"/>
      <c r="V101" s="67"/>
      <c r="W101" s="67"/>
    </row>
    <row r="102" spans="1:23" ht="29.4" customHeight="1" x14ac:dyDescent="0.25">
      <c r="A102" s="27" t="s">
        <v>150</v>
      </c>
      <c r="B102" s="27"/>
      <c r="C102" s="67" t="s">
        <v>147</v>
      </c>
      <c r="D102" s="67"/>
      <c r="E102" s="67"/>
      <c r="F102" s="67"/>
      <c r="G102" s="67"/>
      <c r="H102" s="67"/>
      <c r="I102" s="67"/>
      <c r="J102" s="67"/>
      <c r="K102" s="67"/>
      <c r="L102" s="67"/>
      <c r="M102" s="67"/>
      <c r="N102" s="67"/>
      <c r="O102" s="67"/>
      <c r="P102" s="67"/>
      <c r="Q102" s="67"/>
      <c r="R102" s="67"/>
      <c r="S102" s="67"/>
      <c r="T102" s="67"/>
      <c r="U102" s="67"/>
      <c r="V102" s="67"/>
      <c r="W102" s="67"/>
    </row>
    <row r="103" spans="1:23" ht="16.5" customHeight="1" x14ac:dyDescent="0.25">
      <c r="A103" s="27"/>
      <c r="B103" s="27"/>
      <c r="C103" s="67" t="s">
        <v>273</v>
      </c>
      <c r="D103" s="67"/>
      <c r="E103" s="67"/>
      <c r="F103" s="67"/>
      <c r="G103" s="67"/>
      <c r="H103" s="67"/>
      <c r="I103" s="67"/>
      <c r="J103" s="67"/>
      <c r="K103" s="67"/>
      <c r="L103" s="67"/>
      <c r="M103" s="67"/>
      <c r="N103" s="67"/>
      <c r="O103" s="67"/>
      <c r="P103" s="67"/>
      <c r="Q103" s="67"/>
      <c r="R103" s="67"/>
      <c r="S103" s="67"/>
      <c r="T103" s="67"/>
      <c r="U103" s="67"/>
      <c r="V103" s="67"/>
      <c r="W103" s="67"/>
    </row>
    <row r="104" spans="1:23" ht="55.2" customHeight="1" x14ac:dyDescent="0.25">
      <c r="A104" s="27"/>
      <c r="B104" s="27"/>
      <c r="C104" s="67" t="s">
        <v>274</v>
      </c>
      <c r="D104" s="67"/>
      <c r="E104" s="67"/>
      <c r="F104" s="67"/>
      <c r="G104" s="67"/>
      <c r="H104" s="67"/>
      <c r="I104" s="67"/>
      <c r="J104" s="67"/>
      <c r="K104" s="67"/>
      <c r="L104" s="67"/>
      <c r="M104" s="67"/>
      <c r="N104" s="67"/>
      <c r="O104" s="67"/>
      <c r="P104" s="67"/>
      <c r="Q104" s="67"/>
      <c r="R104" s="67"/>
      <c r="S104" s="67"/>
      <c r="T104" s="67"/>
      <c r="U104" s="67"/>
      <c r="V104" s="67"/>
      <c r="W104" s="67"/>
    </row>
    <row r="105" spans="1:23" ht="29.4" customHeight="1" x14ac:dyDescent="0.25">
      <c r="A105" s="27"/>
      <c r="B105" s="27"/>
      <c r="C105" s="67" t="s">
        <v>149</v>
      </c>
      <c r="D105" s="67"/>
      <c r="E105" s="67"/>
      <c r="F105" s="67"/>
      <c r="G105" s="67"/>
      <c r="H105" s="67"/>
      <c r="I105" s="67"/>
      <c r="J105" s="67"/>
      <c r="K105" s="67"/>
      <c r="L105" s="67"/>
      <c r="M105" s="67"/>
      <c r="N105" s="67"/>
      <c r="O105" s="67"/>
      <c r="P105" s="67"/>
      <c r="Q105" s="67"/>
      <c r="R105" s="67"/>
      <c r="S105" s="67"/>
      <c r="T105" s="67"/>
      <c r="U105" s="67"/>
      <c r="V105" s="67"/>
      <c r="W105" s="67"/>
    </row>
    <row r="106" spans="1:23" ht="16.5" customHeight="1" x14ac:dyDescent="0.25">
      <c r="A106" s="27" t="s">
        <v>152</v>
      </c>
      <c r="B106" s="27"/>
      <c r="C106" s="67" t="s">
        <v>151</v>
      </c>
      <c r="D106" s="67"/>
      <c r="E106" s="67"/>
      <c r="F106" s="67"/>
      <c r="G106" s="67"/>
      <c r="H106" s="67"/>
      <c r="I106" s="67"/>
      <c r="J106" s="67"/>
      <c r="K106" s="67"/>
      <c r="L106" s="67"/>
      <c r="M106" s="67"/>
      <c r="N106" s="67"/>
      <c r="O106" s="67"/>
      <c r="P106" s="67"/>
      <c r="Q106" s="67"/>
      <c r="R106" s="67"/>
      <c r="S106" s="67"/>
      <c r="T106" s="67"/>
      <c r="U106" s="67"/>
      <c r="V106" s="67"/>
      <c r="W106" s="67"/>
    </row>
    <row r="107" spans="1:23" ht="16.5" customHeight="1" x14ac:dyDescent="0.25">
      <c r="A107" s="27"/>
      <c r="B107" s="27"/>
      <c r="C107" s="67" t="s">
        <v>194</v>
      </c>
      <c r="D107" s="67"/>
      <c r="E107" s="67"/>
      <c r="F107" s="67"/>
      <c r="G107" s="67"/>
      <c r="H107" s="67"/>
      <c r="I107" s="67"/>
      <c r="J107" s="67"/>
      <c r="K107" s="67"/>
      <c r="L107" s="67"/>
      <c r="M107" s="67"/>
      <c r="N107" s="67"/>
      <c r="O107" s="67"/>
      <c r="P107" s="67"/>
      <c r="Q107" s="67"/>
      <c r="R107" s="67"/>
      <c r="S107" s="67"/>
      <c r="T107" s="67"/>
      <c r="U107" s="67"/>
      <c r="V107" s="67"/>
      <c r="W107" s="67"/>
    </row>
    <row r="108" spans="1:23" ht="29.4" customHeight="1" x14ac:dyDescent="0.25">
      <c r="A108" s="27"/>
      <c r="B108" s="27"/>
      <c r="C108" s="67" t="s">
        <v>275</v>
      </c>
      <c r="D108" s="67"/>
      <c r="E108" s="67"/>
      <c r="F108" s="67"/>
      <c r="G108" s="67"/>
      <c r="H108" s="67"/>
      <c r="I108" s="67"/>
      <c r="J108" s="67"/>
      <c r="K108" s="67"/>
      <c r="L108" s="67"/>
      <c r="M108" s="67"/>
      <c r="N108" s="67"/>
      <c r="O108" s="67"/>
      <c r="P108" s="67"/>
      <c r="Q108" s="67"/>
      <c r="R108" s="67"/>
      <c r="S108" s="67"/>
      <c r="T108" s="67"/>
      <c r="U108" s="67"/>
      <c r="V108" s="67"/>
      <c r="W108" s="67"/>
    </row>
    <row r="109" spans="1:23" ht="93.9" customHeight="1" x14ac:dyDescent="0.25">
      <c r="A109" s="27" t="s">
        <v>155</v>
      </c>
      <c r="B109" s="27"/>
      <c r="C109" s="67" t="s">
        <v>154</v>
      </c>
      <c r="D109" s="67"/>
      <c r="E109" s="67"/>
      <c r="F109" s="67"/>
      <c r="G109" s="67"/>
      <c r="H109" s="67"/>
      <c r="I109" s="67"/>
      <c r="J109" s="67"/>
      <c r="K109" s="67"/>
      <c r="L109" s="67"/>
      <c r="M109" s="67"/>
      <c r="N109" s="67"/>
      <c r="O109" s="67"/>
      <c r="P109" s="67"/>
      <c r="Q109" s="67"/>
      <c r="R109" s="67"/>
      <c r="S109" s="67"/>
      <c r="T109" s="67"/>
      <c r="U109" s="67"/>
      <c r="V109" s="67"/>
      <c r="W109" s="67"/>
    </row>
    <row r="110" spans="1:23" ht="29.4" customHeight="1" x14ac:dyDescent="0.25">
      <c r="A110" s="27"/>
      <c r="B110" s="27"/>
      <c r="C110" s="67" t="s">
        <v>276</v>
      </c>
      <c r="D110" s="67"/>
      <c r="E110" s="67"/>
      <c r="F110" s="67"/>
      <c r="G110" s="67"/>
      <c r="H110" s="67"/>
      <c r="I110" s="67"/>
      <c r="J110" s="67"/>
      <c r="K110" s="67"/>
      <c r="L110" s="67"/>
      <c r="M110" s="67"/>
      <c r="N110" s="67"/>
      <c r="O110" s="67"/>
      <c r="P110" s="67"/>
      <c r="Q110" s="67"/>
      <c r="R110" s="67"/>
      <c r="S110" s="67"/>
      <c r="T110" s="67"/>
      <c r="U110" s="67"/>
      <c r="V110" s="67"/>
      <c r="W110" s="67"/>
    </row>
    <row r="111" spans="1:23" ht="16.5" customHeight="1" x14ac:dyDescent="0.25">
      <c r="A111" s="27"/>
      <c r="B111" s="27"/>
      <c r="C111" s="67" t="s">
        <v>277</v>
      </c>
      <c r="D111" s="67"/>
      <c r="E111" s="67"/>
      <c r="F111" s="67"/>
      <c r="G111" s="67"/>
      <c r="H111" s="67"/>
      <c r="I111" s="67"/>
      <c r="J111" s="67"/>
      <c r="K111" s="67"/>
      <c r="L111" s="67"/>
      <c r="M111" s="67"/>
      <c r="N111" s="67"/>
      <c r="O111" s="67"/>
      <c r="P111" s="67"/>
      <c r="Q111" s="67"/>
      <c r="R111" s="67"/>
      <c r="S111" s="67"/>
      <c r="T111" s="67"/>
      <c r="U111" s="67"/>
      <c r="V111" s="67"/>
      <c r="W111" s="67"/>
    </row>
    <row r="112" spans="1:23" ht="16.5" customHeight="1" x14ac:dyDescent="0.25">
      <c r="A112" s="27" t="s">
        <v>157</v>
      </c>
      <c r="B112" s="27"/>
      <c r="C112" s="67" t="s">
        <v>278</v>
      </c>
      <c r="D112" s="67"/>
      <c r="E112" s="67"/>
      <c r="F112" s="67"/>
      <c r="G112" s="67"/>
      <c r="H112" s="67"/>
      <c r="I112" s="67"/>
      <c r="J112" s="67"/>
      <c r="K112" s="67"/>
      <c r="L112" s="67"/>
      <c r="M112" s="67"/>
      <c r="N112" s="67"/>
      <c r="O112" s="67"/>
      <c r="P112" s="67"/>
      <c r="Q112" s="67"/>
      <c r="R112" s="67"/>
      <c r="S112" s="67"/>
      <c r="T112" s="67"/>
      <c r="U112" s="67"/>
      <c r="V112" s="67"/>
      <c r="W112" s="67"/>
    </row>
    <row r="113" spans="1:23" ht="16.5" customHeight="1" x14ac:dyDescent="0.25">
      <c r="A113" s="27" t="s">
        <v>159</v>
      </c>
      <c r="B113" s="27"/>
      <c r="C113" s="67" t="s">
        <v>156</v>
      </c>
      <c r="D113" s="67"/>
      <c r="E113" s="67"/>
      <c r="F113" s="67"/>
      <c r="G113" s="67"/>
      <c r="H113" s="67"/>
      <c r="I113" s="67"/>
      <c r="J113" s="67"/>
      <c r="K113" s="67"/>
      <c r="L113" s="67"/>
      <c r="M113" s="67"/>
      <c r="N113" s="67"/>
      <c r="O113" s="67"/>
      <c r="P113" s="67"/>
      <c r="Q113" s="67"/>
      <c r="R113" s="67"/>
      <c r="S113" s="67"/>
      <c r="T113" s="67"/>
      <c r="U113" s="67"/>
      <c r="V113" s="67"/>
      <c r="W113" s="67"/>
    </row>
    <row r="114" spans="1:23" ht="29.4" customHeight="1" x14ac:dyDescent="0.25">
      <c r="A114" s="27" t="s">
        <v>161</v>
      </c>
      <c r="B114" s="27"/>
      <c r="C114" s="67" t="s">
        <v>160</v>
      </c>
      <c r="D114" s="67"/>
      <c r="E114" s="67"/>
      <c r="F114" s="67"/>
      <c r="G114" s="67"/>
      <c r="H114" s="67"/>
      <c r="I114" s="67"/>
      <c r="J114" s="67"/>
      <c r="K114" s="67"/>
      <c r="L114" s="67"/>
      <c r="M114" s="67"/>
      <c r="N114" s="67"/>
      <c r="O114" s="67"/>
      <c r="P114" s="67"/>
      <c r="Q114" s="67"/>
      <c r="R114" s="67"/>
      <c r="S114" s="67"/>
      <c r="T114" s="67"/>
      <c r="U114" s="67"/>
      <c r="V114" s="67"/>
      <c r="W114" s="67"/>
    </row>
    <row r="115" spans="1:23" ht="16.5" customHeight="1" x14ac:dyDescent="0.25">
      <c r="A115" s="27" t="s">
        <v>163</v>
      </c>
      <c r="B115" s="27"/>
      <c r="C115" s="67" t="s">
        <v>279</v>
      </c>
      <c r="D115" s="67"/>
      <c r="E115" s="67"/>
      <c r="F115" s="67"/>
      <c r="G115" s="67"/>
      <c r="H115" s="67"/>
      <c r="I115" s="67"/>
      <c r="J115" s="67"/>
      <c r="K115" s="67"/>
      <c r="L115" s="67"/>
      <c r="M115" s="67"/>
      <c r="N115" s="67"/>
      <c r="O115" s="67"/>
      <c r="P115" s="67"/>
      <c r="Q115" s="67"/>
      <c r="R115" s="67"/>
      <c r="S115" s="67"/>
      <c r="T115" s="67"/>
      <c r="U115" s="67"/>
      <c r="V115" s="67"/>
      <c r="W115" s="67"/>
    </row>
    <row r="116" spans="1:23" ht="158.4" customHeight="1" x14ac:dyDescent="0.25">
      <c r="A116" s="27" t="s">
        <v>165</v>
      </c>
      <c r="B116" s="27"/>
      <c r="C116" s="67" t="s">
        <v>164</v>
      </c>
      <c r="D116" s="67"/>
      <c r="E116" s="67"/>
      <c r="F116" s="67"/>
      <c r="G116" s="67"/>
      <c r="H116" s="67"/>
      <c r="I116" s="67"/>
      <c r="J116" s="67"/>
      <c r="K116" s="67"/>
      <c r="L116" s="67"/>
      <c r="M116" s="67"/>
      <c r="N116" s="67"/>
      <c r="O116" s="67"/>
      <c r="P116" s="67"/>
      <c r="Q116" s="67"/>
      <c r="R116" s="67"/>
      <c r="S116" s="67"/>
      <c r="T116" s="67"/>
      <c r="U116" s="67"/>
      <c r="V116" s="67"/>
      <c r="W116" s="67"/>
    </row>
    <row r="117" spans="1:23" ht="29.4" customHeight="1" x14ac:dyDescent="0.25">
      <c r="A117" s="27" t="s">
        <v>199</v>
      </c>
      <c r="B117" s="27"/>
      <c r="C117" s="67" t="s">
        <v>166</v>
      </c>
      <c r="D117" s="67"/>
      <c r="E117" s="67"/>
      <c r="F117" s="67"/>
      <c r="G117" s="67"/>
      <c r="H117" s="67"/>
      <c r="I117" s="67"/>
      <c r="J117" s="67"/>
      <c r="K117" s="67"/>
      <c r="L117" s="67"/>
      <c r="M117" s="67"/>
      <c r="N117" s="67"/>
      <c r="O117" s="67"/>
      <c r="P117" s="67"/>
      <c r="Q117" s="67"/>
      <c r="R117" s="67"/>
      <c r="S117" s="67"/>
      <c r="T117" s="67"/>
      <c r="U117" s="67"/>
      <c r="V117" s="67"/>
      <c r="W117" s="67"/>
    </row>
    <row r="118" spans="1:23" ht="42.45" customHeight="1" x14ac:dyDescent="0.25">
      <c r="A118" s="27" t="s">
        <v>200</v>
      </c>
      <c r="B118" s="27"/>
      <c r="C118" s="67" t="s">
        <v>280</v>
      </c>
      <c r="D118" s="67"/>
      <c r="E118" s="67"/>
      <c r="F118" s="67"/>
      <c r="G118" s="67"/>
      <c r="H118" s="67"/>
      <c r="I118" s="67"/>
      <c r="J118" s="67"/>
      <c r="K118" s="67"/>
      <c r="L118" s="67"/>
      <c r="M118" s="67"/>
      <c r="N118" s="67"/>
      <c r="O118" s="67"/>
      <c r="P118" s="67"/>
      <c r="Q118" s="67"/>
      <c r="R118" s="67"/>
      <c r="S118" s="67"/>
      <c r="T118" s="67"/>
      <c r="U118" s="67"/>
      <c r="V118" s="67"/>
      <c r="W118" s="67"/>
    </row>
    <row r="119" spans="1:23" ht="4.5" customHeight="1" x14ac:dyDescent="0.25"/>
    <row r="120" spans="1:23" ht="55.2" customHeight="1" x14ac:dyDescent="0.25">
      <c r="A120" s="28" t="s">
        <v>167</v>
      </c>
      <c r="B120" s="27"/>
      <c r="C120" s="27"/>
      <c r="D120" s="27"/>
      <c r="E120" s="67" t="s">
        <v>202</v>
      </c>
      <c r="F120" s="67"/>
      <c r="G120" s="67"/>
      <c r="H120" s="67"/>
      <c r="I120" s="67"/>
      <c r="J120" s="67"/>
      <c r="K120" s="67"/>
      <c r="L120" s="67"/>
      <c r="M120" s="67"/>
      <c r="N120" s="67"/>
      <c r="O120" s="67"/>
      <c r="P120" s="67"/>
      <c r="Q120" s="67"/>
      <c r="R120" s="67"/>
      <c r="S120" s="67"/>
      <c r="T120" s="67"/>
      <c r="U120" s="67"/>
      <c r="V120" s="67"/>
      <c r="W120" s="67"/>
    </row>
  </sheetData>
  <mergeCells count="25">
    <mergeCell ref="K1:W1"/>
    <mergeCell ref="C95:W95"/>
    <mergeCell ref="C97:W97"/>
    <mergeCell ref="C98:W98"/>
    <mergeCell ref="C99:W99"/>
    <mergeCell ref="C100:W100"/>
    <mergeCell ref="C101:W101"/>
    <mergeCell ref="C102:W102"/>
    <mergeCell ref="C103:W103"/>
    <mergeCell ref="C104:W104"/>
    <mergeCell ref="C105:W105"/>
    <mergeCell ref="C106:W106"/>
    <mergeCell ref="C107:W107"/>
    <mergeCell ref="C108:W108"/>
    <mergeCell ref="C109:W109"/>
    <mergeCell ref="C110:W110"/>
    <mergeCell ref="C111:W111"/>
    <mergeCell ref="C112:W112"/>
    <mergeCell ref="C113:W113"/>
    <mergeCell ref="C114:W114"/>
    <mergeCell ref="C115:W115"/>
    <mergeCell ref="C116:W116"/>
    <mergeCell ref="C117:W117"/>
    <mergeCell ref="C118:W118"/>
    <mergeCell ref="E120:W120"/>
  </mergeCells>
  <pageMargins left="0.7" right="0.7" top="0.75" bottom="0.75" header="0.3" footer="0.3"/>
  <pageSetup paperSize="9" fitToHeight="0" orientation="landscape" horizontalDpi="300" verticalDpi="300"/>
  <headerFooter scaleWithDoc="0" alignWithMargins="0">
    <oddHeader>&amp;C&amp;"Arial"&amp;8TABLE 15A.5</oddHeader>
    <oddFooter>&amp;L&amp;"Arial"&amp;8REPORT ON
GOVERNMENT
SERVICES 2022&amp;R&amp;"Arial"&amp;8SERVICES FOR PEOPLE
WITH DISABILITY
PAGE &amp;B&amp;P&amp;B</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Q79"/>
  <sheetViews>
    <sheetView showGridLines="0" zoomScaleNormal="100" workbookViewId="0"/>
  </sheetViews>
  <sheetFormatPr defaultRowHeight="13.2" x14ac:dyDescent="0.25"/>
  <cols>
    <col min="1" max="10" width="1.6640625" customWidth="1"/>
    <col min="11" max="11" width="16" customWidth="1"/>
    <col min="12" max="12" width="6.6640625" customWidth="1"/>
    <col min="13" max="13" width="8.33203125" customWidth="1"/>
    <col min="14" max="14" width="8.44140625" customWidth="1"/>
    <col min="15" max="15" width="3.109375" customWidth="1"/>
    <col min="16" max="16" width="11" customWidth="1"/>
    <col min="17" max="17" width="9.44140625" customWidth="1"/>
  </cols>
  <sheetData>
    <row r="1" spans="1:17" ht="50.4" customHeight="1" x14ac:dyDescent="0.25">
      <c r="A1" s="8" t="s">
        <v>814</v>
      </c>
      <c r="B1" s="8"/>
      <c r="C1" s="8"/>
      <c r="D1" s="8"/>
      <c r="E1" s="8"/>
      <c r="F1" s="8"/>
      <c r="G1" s="8"/>
      <c r="H1" s="8"/>
      <c r="I1" s="8"/>
      <c r="J1" s="8"/>
      <c r="K1" s="72" t="s">
        <v>815</v>
      </c>
      <c r="L1" s="73"/>
      <c r="M1" s="73"/>
      <c r="N1" s="73"/>
      <c r="O1" s="73"/>
      <c r="P1" s="73"/>
      <c r="Q1" s="73"/>
    </row>
    <row r="2" spans="1:17" ht="68.099999999999994" customHeight="1" x14ac:dyDescent="0.25">
      <c r="A2" s="14"/>
      <c r="B2" s="14"/>
      <c r="C2" s="14"/>
      <c r="D2" s="14"/>
      <c r="E2" s="14"/>
      <c r="F2" s="14"/>
      <c r="G2" s="14"/>
      <c r="H2" s="14"/>
      <c r="I2" s="14"/>
      <c r="J2" s="14"/>
      <c r="K2" s="14"/>
      <c r="L2" s="14"/>
      <c r="M2" s="79" t="s">
        <v>816</v>
      </c>
      <c r="N2" s="80"/>
      <c r="O2" s="7"/>
      <c r="P2" s="79" t="s">
        <v>817</v>
      </c>
      <c r="Q2" s="80"/>
    </row>
    <row r="3" spans="1:17" ht="16.5" customHeight="1" x14ac:dyDescent="0.25">
      <c r="A3" s="11"/>
      <c r="B3" s="11"/>
      <c r="C3" s="11"/>
      <c r="D3" s="11"/>
      <c r="E3" s="11"/>
      <c r="F3" s="11"/>
      <c r="G3" s="11"/>
      <c r="H3" s="11"/>
      <c r="I3" s="11"/>
      <c r="J3" s="11"/>
      <c r="K3" s="11"/>
      <c r="L3" s="12" t="s">
        <v>92</v>
      </c>
      <c r="M3" s="75" t="s">
        <v>103</v>
      </c>
      <c r="N3" s="76"/>
      <c r="O3" s="63"/>
      <c r="P3" s="75" t="s">
        <v>296</v>
      </c>
      <c r="Q3" s="76"/>
    </row>
    <row r="4" spans="1:17" ht="16.5" customHeight="1" x14ac:dyDescent="0.25">
      <c r="A4" s="7" t="s">
        <v>297</v>
      </c>
      <c r="B4" s="7"/>
      <c r="C4" s="7"/>
      <c r="D4" s="7"/>
      <c r="E4" s="7"/>
      <c r="F4" s="7"/>
      <c r="G4" s="7"/>
      <c r="H4" s="7"/>
      <c r="I4" s="7"/>
      <c r="J4" s="7"/>
      <c r="K4" s="7"/>
      <c r="L4" s="9"/>
      <c r="M4" s="10"/>
      <c r="N4" s="7"/>
      <c r="O4" s="7"/>
      <c r="P4" s="10"/>
      <c r="Q4" s="7"/>
    </row>
    <row r="5" spans="1:17" ht="16.5" customHeight="1" x14ac:dyDescent="0.25">
      <c r="A5" s="7"/>
      <c r="B5" s="7" t="s">
        <v>764</v>
      </c>
      <c r="C5" s="7"/>
      <c r="D5" s="7"/>
      <c r="E5" s="7"/>
      <c r="F5" s="7"/>
      <c r="G5" s="7"/>
      <c r="H5" s="7"/>
      <c r="I5" s="7"/>
      <c r="J5" s="7"/>
      <c r="K5" s="7"/>
      <c r="L5" s="9"/>
      <c r="M5" s="10"/>
      <c r="N5" s="7"/>
      <c r="O5" s="7"/>
      <c r="P5" s="10"/>
      <c r="Q5" s="7"/>
    </row>
    <row r="6" spans="1:17" ht="16.5" customHeight="1" x14ac:dyDescent="0.25">
      <c r="A6" s="7"/>
      <c r="B6" s="7"/>
      <c r="C6" s="7" t="s">
        <v>789</v>
      </c>
      <c r="D6" s="7"/>
      <c r="E6" s="7"/>
      <c r="F6" s="7"/>
      <c r="G6" s="7"/>
      <c r="H6" s="7"/>
      <c r="I6" s="7"/>
      <c r="J6" s="7"/>
      <c r="K6" s="7"/>
      <c r="L6" s="9"/>
      <c r="M6" s="10"/>
      <c r="N6" s="7"/>
      <c r="O6" s="7"/>
      <c r="P6" s="10"/>
      <c r="Q6" s="7"/>
    </row>
    <row r="7" spans="1:17" ht="16.5" customHeight="1" x14ac:dyDescent="0.25">
      <c r="A7" s="7"/>
      <c r="B7" s="7"/>
      <c r="C7" s="7"/>
      <c r="D7" s="7" t="s">
        <v>818</v>
      </c>
      <c r="E7" s="7"/>
      <c r="F7" s="7"/>
      <c r="G7" s="7"/>
      <c r="H7" s="7"/>
      <c r="I7" s="7"/>
      <c r="J7" s="7"/>
      <c r="K7" s="7"/>
      <c r="L7" s="9" t="s">
        <v>300</v>
      </c>
      <c r="M7" s="32">
        <v>12.4</v>
      </c>
      <c r="N7" s="53">
        <v>5.5</v>
      </c>
      <c r="O7" s="7"/>
      <c r="P7" s="29">
        <v>369.5</v>
      </c>
      <c r="Q7" s="51">
        <v>27.5</v>
      </c>
    </row>
    <row r="8" spans="1:17" ht="16.5" customHeight="1" x14ac:dyDescent="0.25">
      <c r="A8" s="7"/>
      <c r="B8" s="7"/>
      <c r="C8" s="7"/>
      <c r="D8" s="7" t="s">
        <v>819</v>
      </c>
      <c r="E8" s="7"/>
      <c r="F8" s="7"/>
      <c r="G8" s="7"/>
      <c r="H8" s="7"/>
      <c r="I8" s="7"/>
      <c r="J8" s="7"/>
      <c r="K8" s="7"/>
      <c r="L8" s="9" t="s">
        <v>300</v>
      </c>
      <c r="M8" s="47">
        <v>5.5</v>
      </c>
      <c r="N8" s="53">
        <v>3.3</v>
      </c>
      <c r="O8" s="7"/>
      <c r="P8" s="29">
        <v>200.8</v>
      </c>
      <c r="Q8" s="51">
        <v>21.7</v>
      </c>
    </row>
    <row r="9" spans="1:17" ht="16.5" customHeight="1" x14ac:dyDescent="0.25">
      <c r="A9" s="7"/>
      <c r="B9" s="7"/>
      <c r="C9" s="7"/>
      <c r="D9" s="7" t="s">
        <v>453</v>
      </c>
      <c r="E9" s="7"/>
      <c r="F9" s="7"/>
      <c r="G9" s="7"/>
      <c r="H9" s="7"/>
      <c r="I9" s="7"/>
      <c r="J9" s="7"/>
      <c r="K9" s="7"/>
      <c r="L9" s="9" t="s">
        <v>300</v>
      </c>
      <c r="M9" s="32">
        <v>16.5</v>
      </c>
      <c r="N9" s="53">
        <v>6.6</v>
      </c>
      <c r="O9" s="7"/>
      <c r="P9" s="29">
        <v>569.29999999999995</v>
      </c>
      <c r="Q9" s="51">
        <v>35.700000000000003</v>
      </c>
    </row>
    <row r="10" spans="1:17" ht="16.5" customHeight="1" x14ac:dyDescent="0.25">
      <c r="A10" s="7"/>
      <c r="B10" s="7"/>
      <c r="C10" s="7" t="s">
        <v>770</v>
      </c>
      <c r="D10" s="7"/>
      <c r="E10" s="7"/>
      <c r="F10" s="7"/>
      <c r="G10" s="7"/>
      <c r="H10" s="7"/>
      <c r="I10" s="7"/>
      <c r="J10" s="7"/>
      <c r="K10" s="7"/>
      <c r="L10" s="9"/>
      <c r="M10" s="10"/>
      <c r="N10" s="7"/>
      <c r="O10" s="7"/>
      <c r="P10" s="10"/>
      <c r="Q10" s="7"/>
    </row>
    <row r="11" spans="1:17" ht="16.5" customHeight="1" x14ac:dyDescent="0.25">
      <c r="A11" s="7"/>
      <c r="B11" s="7"/>
      <c r="C11" s="7"/>
      <c r="D11" s="7" t="s">
        <v>818</v>
      </c>
      <c r="E11" s="7"/>
      <c r="F11" s="7"/>
      <c r="G11" s="7"/>
      <c r="H11" s="7"/>
      <c r="I11" s="7"/>
      <c r="J11" s="7"/>
      <c r="K11" s="7"/>
      <c r="L11" s="9" t="s">
        <v>300</v>
      </c>
      <c r="M11" s="29">
        <v>181</v>
      </c>
      <c r="N11" s="51">
        <v>21</v>
      </c>
      <c r="O11" s="7"/>
      <c r="P11" s="41">
        <v>7702.1</v>
      </c>
      <c r="Q11" s="64">
        <v>120.8</v>
      </c>
    </row>
    <row r="12" spans="1:17" ht="16.5" customHeight="1" x14ac:dyDescent="0.25">
      <c r="A12" s="7"/>
      <c r="B12" s="7"/>
      <c r="C12" s="7"/>
      <c r="D12" s="7" t="s">
        <v>819</v>
      </c>
      <c r="E12" s="7"/>
      <c r="F12" s="7"/>
      <c r="G12" s="7"/>
      <c r="H12" s="7"/>
      <c r="I12" s="7"/>
      <c r="J12" s="7"/>
      <c r="K12" s="7"/>
      <c r="L12" s="9" t="s">
        <v>300</v>
      </c>
      <c r="M12" s="32">
        <v>51.6</v>
      </c>
      <c r="N12" s="51">
        <v>11</v>
      </c>
      <c r="O12" s="7"/>
      <c r="P12" s="41">
        <v>3810.7</v>
      </c>
      <c r="Q12" s="64">
        <v>112.1</v>
      </c>
    </row>
    <row r="13" spans="1:17" ht="16.5" customHeight="1" x14ac:dyDescent="0.25">
      <c r="A13" s="7"/>
      <c r="B13" s="7"/>
      <c r="C13" s="7"/>
      <c r="D13" s="7" t="s">
        <v>453</v>
      </c>
      <c r="E13" s="7"/>
      <c r="F13" s="7"/>
      <c r="G13" s="7"/>
      <c r="H13" s="7"/>
      <c r="I13" s="7"/>
      <c r="J13" s="7"/>
      <c r="K13" s="7"/>
      <c r="L13" s="9" t="s">
        <v>300</v>
      </c>
      <c r="M13" s="29">
        <v>233.1</v>
      </c>
      <c r="N13" s="51">
        <v>23.3</v>
      </c>
      <c r="O13" s="7"/>
      <c r="P13" s="42">
        <v>11514.6</v>
      </c>
      <c r="Q13" s="51">
        <v>90.3</v>
      </c>
    </row>
    <row r="14" spans="1:17" ht="16.5" customHeight="1" x14ac:dyDescent="0.25">
      <c r="A14" s="7"/>
      <c r="B14" s="7" t="s">
        <v>771</v>
      </c>
      <c r="C14" s="7"/>
      <c r="D14" s="7"/>
      <c r="E14" s="7"/>
      <c r="F14" s="7"/>
      <c r="G14" s="7"/>
      <c r="H14" s="7"/>
      <c r="I14" s="7"/>
      <c r="J14" s="7"/>
      <c r="K14" s="7"/>
      <c r="L14" s="9"/>
      <c r="M14" s="10"/>
      <c r="N14" s="7"/>
      <c r="O14" s="7"/>
      <c r="P14" s="10"/>
      <c r="Q14" s="7"/>
    </row>
    <row r="15" spans="1:17" ht="16.5" customHeight="1" x14ac:dyDescent="0.25">
      <c r="A15" s="7"/>
      <c r="B15" s="7"/>
      <c r="C15" s="7" t="s">
        <v>789</v>
      </c>
      <c r="D15" s="7"/>
      <c r="E15" s="7"/>
      <c r="F15" s="7"/>
      <c r="G15" s="7"/>
      <c r="H15" s="7"/>
      <c r="I15" s="7"/>
      <c r="J15" s="7"/>
      <c r="K15" s="7"/>
      <c r="L15" s="9"/>
      <c r="M15" s="10"/>
      <c r="N15" s="7"/>
      <c r="O15" s="7"/>
      <c r="P15" s="10"/>
      <c r="Q15" s="7"/>
    </row>
    <row r="16" spans="1:17" ht="16.5" customHeight="1" x14ac:dyDescent="0.25">
      <c r="A16" s="7"/>
      <c r="B16" s="7"/>
      <c r="C16" s="7"/>
      <c r="D16" s="7" t="s">
        <v>818</v>
      </c>
      <c r="E16" s="7"/>
      <c r="F16" s="7"/>
      <c r="G16" s="7"/>
      <c r="H16" s="7"/>
      <c r="I16" s="7"/>
      <c r="J16" s="7"/>
      <c r="K16" s="7"/>
      <c r="L16" s="9" t="s">
        <v>216</v>
      </c>
      <c r="M16" s="31">
        <v>5.3</v>
      </c>
      <c r="N16" s="53">
        <v>2.2999999999999998</v>
      </c>
      <c r="O16" s="7"/>
      <c r="P16" s="31">
        <v>3.2</v>
      </c>
      <c r="Q16" s="53">
        <v>0.3</v>
      </c>
    </row>
    <row r="17" spans="1:17" ht="16.5" customHeight="1" x14ac:dyDescent="0.25">
      <c r="A17" s="7"/>
      <c r="B17" s="7"/>
      <c r="C17" s="7"/>
      <c r="D17" s="7" t="s">
        <v>819</v>
      </c>
      <c r="E17" s="7"/>
      <c r="F17" s="7"/>
      <c r="G17" s="7"/>
      <c r="H17" s="7"/>
      <c r="I17" s="7"/>
      <c r="J17" s="7"/>
      <c r="K17" s="7"/>
      <c r="L17" s="9" t="s">
        <v>216</v>
      </c>
      <c r="M17" s="44">
        <v>10.7</v>
      </c>
      <c r="N17" s="53">
        <v>6.3</v>
      </c>
      <c r="O17" s="7"/>
      <c r="P17" s="31">
        <v>1.7</v>
      </c>
      <c r="Q17" s="53">
        <v>0.2</v>
      </c>
    </row>
    <row r="18" spans="1:17" ht="16.5" customHeight="1" x14ac:dyDescent="0.25">
      <c r="A18" s="7"/>
      <c r="B18" s="7"/>
      <c r="C18" s="7"/>
      <c r="D18" s="7" t="s">
        <v>453</v>
      </c>
      <c r="E18" s="7"/>
      <c r="F18" s="7"/>
      <c r="G18" s="7"/>
      <c r="H18" s="7"/>
      <c r="I18" s="7"/>
      <c r="J18" s="7"/>
      <c r="K18" s="7"/>
      <c r="L18" s="9" t="s">
        <v>216</v>
      </c>
      <c r="M18" s="31">
        <v>7.1</v>
      </c>
      <c r="N18" s="53">
        <v>2.8</v>
      </c>
      <c r="O18" s="7"/>
      <c r="P18" s="31">
        <v>4.9000000000000004</v>
      </c>
      <c r="Q18" s="53">
        <v>0.3</v>
      </c>
    </row>
    <row r="19" spans="1:17" ht="16.5" customHeight="1" x14ac:dyDescent="0.25">
      <c r="A19" s="7" t="s">
        <v>305</v>
      </c>
      <c r="B19" s="7"/>
      <c r="C19" s="7"/>
      <c r="D19" s="7"/>
      <c r="E19" s="7"/>
      <c r="F19" s="7"/>
      <c r="G19" s="7"/>
      <c r="H19" s="7"/>
      <c r="I19" s="7"/>
      <c r="J19" s="7"/>
      <c r="K19" s="7"/>
      <c r="L19" s="9"/>
      <c r="M19" s="10"/>
      <c r="N19" s="7"/>
      <c r="O19" s="7"/>
      <c r="P19" s="10"/>
      <c r="Q19" s="7"/>
    </row>
    <row r="20" spans="1:17" ht="16.5" customHeight="1" x14ac:dyDescent="0.25">
      <c r="A20" s="7"/>
      <c r="B20" s="7" t="s">
        <v>764</v>
      </c>
      <c r="C20" s="7"/>
      <c r="D20" s="7"/>
      <c r="E20" s="7"/>
      <c r="F20" s="7"/>
      <c r="G20" s="7"/>
      <c r="H20" s="7"/>
      <c r="I20" s="7"/>
      <c r="J20" s="7"/>
      <c r="K20" s="7"/>
      <c r="L20" s="9"/>
      <c r="M20" s="10"/>
      <c r="N20" s="7"/>
      <c r="O20" s="7"/>
      <c r="P20" s="10"/>
      <c r="Q20" s="7"/>
    </row>
    <row r="21" spans="1:17" ht="16.5" customHeight="1" x14ac:dyDescent="0.25">
      <c r="A21" s="7"/>
      <c r="B21" s="7"/>
      <c r="C21" s="7" t="s">
        <v>789</v>
      </c>
      <c r="D21" s="7"/>
      <c r="E21" s="7"/>
      <c r="F21" s="7"/>
      <c r="G21" s="7"/>
      <c r="H21" s="7"/>
      <c r="I21" s="7"/>
      <c r="J21" s="7"/>
      <c r="K21" s="7"/>
      <c r="L21" s="9"/>
      <c r="M21" s="10"/>
      <c r="N21" s="7"/>
      <c r="O21" s="7"/>
      <c r="P21" s="10"/>
      <c r="Q21" s="7"/>
    </row>
    <row r="22" spans="1:17" ht="16.5" customHeight="1" x14ac:dyDescent="0.25">
      <c r="A22" s="7"/>
      <c r="B22" s="7"/>
      <c r="C22" s="7"/>
      <c r="D22" s="7" t="s">
        <v>818</v>
      </c>
      <c r="E22" s="7"/>
      <c r="F22" s="7"/>
      <c r="G22" s="7"/>
      <c r="H22" s="7"/>
      <c r="I22" s="7"/>
      <c r="J22" s="7"/>
      <c r="K22" s="7"/>
      <c r="L22" s="9" t="s">
        <v>300</v>
      </c>
      <c r="M22" s="32">
        <v>18.899999999999999</v>
      </c>
      <c r="N22" s="53">
        <v>7</v>
      </c>
      <c r="O22" s="7"/>
      <c r="P22" s="29">
        <v>405.5</v>
      </c>
      <c r="Q22" s="51">
        <v>25.2</v>
      </c>
    </row>
    <row r="23" spans="1:17" ht="16.5" customHeight="1" x14ac:dyDescent="0.25">
      <c r="A23" s="7"/>
      <c r="B23" s="7"/>
      <c r="C23" s="7"/>
      <c r="D23" s="7" t="s">
        <v>819</v>
      </c>
      <c r="E23" s="7"/>
      <c r="F23" s="7"/>
      <c r="G23" s="7"/>
      <c r="H23" s="7"/>
      <c r="I23" s="7"/>
      <c r="J23" s="7"/>
      <c r="K23" s="7"/>
      <c r="L23" s="9" t="s">
        <v>300</v>
      </c>
      <c r="M23" s="47">
        <v>4.0999999999999996</v>
      </c>
      <c r="N23" s="53">
        <v>3</v>
      </c>
      <c r="O23" s="7"/>
      <c r="P23" s="29">
        <v>189.5</v>
      </c>
      <c r="Q23" s="51">
        <v>20.399999999999999</v>
      </c>
    </row>
    <row r="24" spans="1:17" ht="16.5" customHeight="1" x14ac:dyDescent="0.25">
      <c r="A24" s="7"/>
      <c r="B24" s="7"/>
      <c r="C24" s="7"/>
      <c r="D24" s="7" t="s">
        <v>453</v>
      </c>
      <c r="E24" s="7"/>
      <c r="F24" s="7"/>
      <c r="G24" s="7"/>
      <c r="H24" s="7"/>
      <c r="I24" s="7"/>
      <c r="J24" s="7"/>
      <c r="K24" s="7"/>
      <c r="L24" s="9" t="s">
        <v>300</v>
      </c>
      <c r="M24" s="32">
        <v>24</v>
      </c>
      <c r="N24" s="53">
        <v>7.6</v>
      </c>
      <c r="O24" s="7"/>
      <c r="P24" s="29">
        <v>596.9</v>
      </c>
      <c r="Q24" s="51">
        <v>31.3</v>
      </c>
    </row>
    <row r="25" spans="1:17" ht="16.5" customHeight="1" x14ac:dyDescent="0.25">
      <c r="A25" s="7"/>
      <c r="B25" s="7"/>
      <c r="C25" s="7" t="s">
        <v>770</v>
      </c>
      <c r="D25" s="7"/>
      <c r="E25" s="7"/>
      <c r="F25" s="7"/>
      <c r="G25" s="7"/>
      <c r="H25" s="7"/>
      <c r="I25" s="7"/>
      <c r="J25" s="7"/>
      <c r="K25" s="7"/>
      <c r="L25" s="9"/>
      <c r="M25" s="10"/>
      <c r="N25" s="7"/>
      <c r="O25" s="7"/>
      <c r="P25" s="10"/>
      <c r="Q25" s="7"/>
    </row>
    <row r="26" spans="1:17" ht="16.5" customHeight="1" x14ac:dyDescent="0.25">
      <c r="A26" s="7"/>
      <c r="B26" s="7"/>
      <c r="C26" s="7"/>
      <c r="D26" s="7" t="s">
        <v>818</v>
      </c>
      <c r="E26" s="7"/>
      <c r="F26" s="7"/>
      <c r="G26" s="7"/>
      <c r="H26" s="7"/>
      <c r="I26" s="7"/>
      <c r="J26" s="7"/>
      <c r="K26" s="7"/>
      <c r="L26" s="9" t="s">
        <v>300</v>
      </c>
      <c r="M26" s="29">
        <v>179.9</v>
      </c>
      <c r="N26" s="51">
        <v>20.9</v>
      </c>
      <c r="O26" s="7"/>
      <c r="P26" s="41">
        <v>7440.6</v>
      </c>
      <c r="Q26" s="64">
        <v>117.6</v>
      </c>
    </row>
    <row r="27" spans="1:17" ht="16.5" customHeight="1" x14ac:dyDescent="0.25">
      <c r="A27" s="7"/>
      <c r="B27" s="7"/>
      <c r="C27" s="7"/>
      <c r="D27" s="7" t="s">
        <v>819</v>
      </c>
      <c r="E27" s="7"/>
      <c r="F27" s="7"/>
      <c r="G27" s="7"/>
      <c r="H27" s="7"/>
      <c r="I27" s="7"/>
      <c r="J27" s="7"/>
      <c r="K27" s="7"/>
      <c r="L27" s="9" t="s">
        <v>300</v>
      </c>
      <c r="M27" s="32">
        <v>46.6</v>
      </c>
      <c r="N27" s="53">
        <v>7.3</v>
      </c>
      <c r="O27" s="7"/>
      <c r="P27" s="41">
        <v>3313.9</v>
      </c>
      <c r="Q27" s="51">
        <v>93.3</v>
      </c>
    </row>
    <row r="28" spans="1:17" ht="16.5" customHeight="1" x14ac:dyDescent="0.25">
      <c r="A28" s="7"/>
      <c r="B28" s="7"/>
      <c r="C28" s="7"/>
      <c r="D28" s="7" t="s">
        <v>453</v>
      </c>
      <c r="E28" s="7"/>
      <c r="F28" s="7"/>
      <c r="G28" s="7"/>
      <c r="H28" s="7"/>
      <c r="I28" s="7"/>
      <c r="J28" s="7"/>
      <c r="K28" s="7"/>
      <c r="L28" s="9" t="s">
        <v>300</v>
      </c>
      <c r="M28" s="29">
        <v>228.7</v>
      </c>
      <c r="N28" s="51">
        <v>21.9</v>
      </c>
      <c r="O28" s="7"/>
      <c r="P28" s="42">
        <v>10755.3</v>
      </c>
      <c r="Q28" s="51">
        <v>87.1</v>
      </c>
    </row>
    <row r="29" spans="1:17" ht="16.5" customHeight="1" x14ac:dyDescent="0.25">
      <c r="A29" s="7"/>
      <c r="B29" s="7" t="s">
        <v>771</v>
      </c>
      <c r="C29" s="7"/>
      <c r="D29" s="7"/>
      <c r="E29" s="7"/>
      <c r="F29" s="7"/>
      <c r="G29" s="7"/>
      <c r="H29" s="7"/>
      <c r="I29" s="7"/>
      <c r="J29" s="7"/>
      <c r="K29" s="7"/>
      <c r="L29" s="9"/>
      <c r="M29" s="10"/>
      <c r="N29" s="7"/>
      <c r="O29" s="7"/>
      <c r="P29" s="10"/>
      <c r="Q29" s="7"/>
    </row>
    <row r="30" spans="1:17" ht="16.5" customHeight="1" x14ac:dyDescent="0.25">
      <c r="A30" s="7"/>
      <c r="B30" s="7"/>
      <c r="C30" s="7" t="s">
        <v>789</v>
      </c>
      <c r="D30" s="7"/>
      <c r="E30" s="7"/>
      <c r="F30" s="7"/>
      <c r="G30" s="7"/>
      <c r="H30" s="7"/>
      <c r="I30" s="7"/>
      <c r="J30" s="7"/>
      <c r="K30" s="7"/>
      <c r="L30" s="9"/>
      <c r="M30" s="10"/>
      <c r="N30" s="7"/>
      <c r="O30" s="7"/>
      <c r="P30" s="10"/>
      <c r="Q30" s="7"/>
    </row>
    <row r="31" spans="1:17" ht="16.5" customHeight="1" x14ac:dyDescent="0.25">
      <c r="A31" s="7"/>
      <c r="B31" s="7"/>
      <c r="C31" s="7"/>
      <c r="D31" s="7" t="s">
        <v>818</v>
      </c>
      <c r="E31" s="7"/>
      <c r="F31" s="7"/>
      <c r="G31" s="7"/>
      <c r="H31" s="7"/>
      <c r="I31" s="7"/>
      <c r="J31" s="7"/>
      <c r="K31" s="7"/>
      <c r="L31" s="9" t="s">
        <v>216</v>
      </c>
      <c r="M31" s="32">
        <v>10.5</v>
      </c>
      <c r="N31" s="53">
        <v>3.7</v>
      </c>
      <c r="O31" s="7"/>
      <c r="P31" s="31">
        <v>5.4</v>
      </c>
      <c r="Q31" s="53">
        <v>0.3</v>
      </c>
    </row>
    <row r="32" spans="1:17" ht="16.5" customHeight="1" x14ac:dyDescent="0.25">
      <c r="A32" s="7"/>
      <c r="B32" s="7"/>
      <c r="C32" s="7"/>
      <c r="D32" s="7" t="s">
        <v>819</v>
      </c>
      <c r="E32" s="7"/>
      <c r="F32" s="7"/>
      <c r="G32" s="7"/>
      <c r="H32" s="7"/>
      <c r="I32" s="7"/>
      <c r="J32" s="7"/>
      <c r="K32" s="7"/>
      <c r="L32" s="9" t="s">
        <v>216</v>
      </c>
      <c r="M32" s="47">
        <v>8.9</v>
      </c>
      <c r="N32" s="53">
        <v>6.3</v>
      </c>
      <c r="O32" s="7"/>
      <c r="P32" s="31">
        <v>5.7</v>
      </c>
      <c r="Q32" s="53">
        <v>0.6</v>
      </c>
    </row>
    <row r="33" spans="1:17" ht="16.5" customHeight="1" x14ac:dyDescent="0.25">
      <c r="A33" s="7"/>
      <c r="B33" s="7"/>
      <c r="C33" s="7"/>
      <c r="D33" s="7" t="s">
        <v>453</v>
      </c>
      <c r="E33" s="7"/>
      <c r="F33" s="7"/>
      <c r="G33" s="7"/>
      <c r="H33" s="7"/>
      <c r="I33" s="7"/>
      <c r="J33" s="7"/>
      <c r="K33" s="7"/>
      <c r="L33" s="9" t="s">
        <v>216</v>
      </c>
      <c r="M33" s="32">
        <v>10.5</v>
      </c>
      <c r="N33" s="53">
        <v>3.2</v>
      </c>
      <c r="O33" s="7"/>
      <c r="P33" s="31">
        <v>5.5</v>
      </c>
      <c r="Q33" s="53">
        <v>0.3</v>
      </c>
    </row>
    <row r="34" spans="1:17" ht="16.5" customHeight="1" x14ac:dyDescent="0.25">
      <c r="A34" s="7" t="s">
        <v>427</v>
      </c>
      <c r="B34" s="7"/>
      <c r="C34" s="7"/>
      <c r="D34" s="7"/>
      <c r="E34" s="7"/>
      <c r="F34" s="7"/>
      <c r="G34" s="7"/>
      <c r="H34" s="7"/>
      <c r="I34" s="7"/>
      <c r="J34" s="7"/>
      <c r="K34" s="7"/>
      <c r="L34" s="9"/>
      <c r="M34" s="10"/>
      <c r="N34" s="7"/>
      <c r="O34" s="7"/>
      <c r="P34" s="10"/>
      <c r="Q34" s="7"/>
    </row>
    <row r="35" spans="1:17" ht="16.5" customHeight="1" x14ac:dyDescent="0.25">
      <c r="A35" s="7"/>
      <c r="B35" s="7" t="s">
        <v>764</v>
      </c>
      <c r="C35" s="7"/>
      <c r="D35" s="7"/>
      <c r="E35" s="7"/>
      <c r="F35" s="7"/>
      <c r="G35" s="7"/>
      <c r="H35" s="7"/>
      <c r="I35" s="7"/>
      <c r="J35" s="7"/>
      <c r="K35" s="7"/>
      <c r="L35" s="9"/>
      <c r="M35" s="10"/>
      <c r="N35" s="7"/>
      <c r="O35" s="7"/>
      <c r="P35" s="10"/>
      <c r="Q35" s="7"/>
    </row>
    <row r="36" spans="1:17" ht="16.5" customHeight="1" x14ac:dyDescent="0.25">
      <c r="A36" s="7"/>
      <c r="B36" s="7"/>
      <c r="C36" s="7" t="s">
        <v>789</v>
      </c>
      <c r="D36" s="7"/>
      <c r="E36" s="7"/>
      <c r="F36" s="7"/>
      <c r="G36" s="7"/>
      <c r="H36" s="7"/>
      <c r="I36" s="7"/>
      <c r="J36" s="7"/>
      <c r="K36" s="7"/>
      <c r="L36" s="9"/>
      <c r="M36" s="10"/>
      <c r="N36" s="7"/>
      <c r="O36" s="7"/>
      <c r="P36" s="10"/>
      <c r="Q36" s="7"/>
    </row>
    <row r="37" spans="1:17" ht="16.5" customHeight="1" x14ac:dyDescent="0.25">
      <c r="A37" s="7"/>
      <c r="B37" s="7"/>
      <c r="C37" s="7"/>
      <c r="D37" s="7" t="s">
        <v>818</v>
      </c>
      <c r="E37" s="7"/>
      <c r="F37" s="7"/>
      <c r="G37" s="7"/>
      <c r="H37" s="7"/>
      <c r="I37" s="7"/>
      <c r="J37" s="7"/>
      <c r="K37" s="7"/>
      <c r="L37" s="9" t="s">
        <v>300</v>
      </c>
      <c r="M37" s="32">
        <v>16.600000000000001</v>
      </c>
      <c r="N37" s="53">
        <v>5.7</v>
      </c>
      <c r="O37" s="7"/>
      <c r="P37" s="29">
        <v>376.2</v>
      </c>
      <c r="Q37" s="51">
        <v>22.7</v>
      </c>
    </row>
    <row r="38" spans="1:17" ht="16.5" customHeight="1" x14ac:dyDescent="0.25">
      <c r="A38" s="7"/>
      <c r="B38" s="7"/>
      <c r="C38" s="7"/>
      <c r="D38" s="7" t="s">
        <v>819</v>
      </c>
      <c r="E38" s="7"/>
      <c r="F38" s="7"/>
      <c r="G38" s="7"/>
      <c r="H38" s="7"/>
      <c r="I38" s="7"/>
      <c r="J38" s="7"/>
      <c r="K38" s="7"/>
      <c r="L38" s="9" t="s">
        <v>300</v>
      </c>
      <c r="M38" s="46">
        <v>2.6</v>
      </c>
      <c r="N38" s="53">
        <v>2.6</v>
      </c>
      <c r="O38" s="7"/>
      <c r="P38" s="29">
        <v>161.4</v>
      </c>
      <c r="Q38" s="51">
        <v>17.600000000000001</v>
      </c>
    </row>
    <row r="39" spans="1:17" ht="16.5" customHeight="1" x14ac:dyDescent="0.25">
      <c r="A39" s="7"/>
      <c r="B39" s="7"/>
      <c r="C39" s="7"/>
      <c r="D39" s="7" t="s">
        <v>453</v>
      </c>
      <c r="E39" s="7"/>
      <c r="F39" s="7"/>
      <c r="G39" s="7"/>
      <c r="H39" s="7"/>
      <c r="I39" s="7"/>
      <c r="J39" s="7"/>
      <c r="K39" s="7"/>
      <c r="L39" s="9" t="s">
        <v>300</v>
      </c>
      <c r="M39" s="32">
        <v>18.399999999999999</v>
      </c>
      <c r="N39" s="53">
        <v>5.9</v>
      </c>
      <c r="O39" s="7"/>
      <c r="P39" s="29">
        <v>537.29999999999995</v>
      </c>
      <c r="Q39" s="51">
        <v>29.6</v>
      </c>
    </row>
    <row r="40" spans="1:17" ht="16.5" customHeight="1" x14ac:dyDescent="0.25">
      <c r="A40" s="7"/>
      <c r="B40" s="7"/>
      <c r="C40" s="7" t="s">
        <v>770</v>
      </c>
      <c r="D40" s="7"/>
      <c r="E40" s="7"/>
      <c r="F40" s="7"/>
      <c r="G40" s="7"/>
      <c r="H40" s="7"/>
      <c r="I40" s="7"/>
      <c r="J40" s="7"/>
      <c r="K40" s="7"/>
      <c r="L40" s="9"/>
      <c r="M40" s="10"/>
      <c r="N40" s="7"/>
      <c r="O40" s="7"/>
      <c r="P40" s="10"/>
      <c r="Q40" s="7"/>
    </row>
    <row r="41" spans="1:17" ht="16.5" customHeight="1" x14ac:dyDescent="0.25">
      <c r="A41" s="7"/>
      <c r="B41" s="7"/>
      <c r="C41" s="7"/>
      <c r="D41" s="7" t="s">
        <v>818</v>
      </c>
      <c r="E41" s="7"/>
      <c r="F41" s="7"/>
      <c r="G41" s="7"/>
      <c r="H41" s="7"/>
      <c r="I41" s="7"/>
      <c r="J41" s="7"/>
      <c r="K41" s="7"/>
      <c r="L41" s="9" t="s">
        <v>300</v>
      </c>
      <c r="M41" s="29">
        <v>155.1</v>
      </c>
      <c r="N41" s="51">
        <v>16.2</v>
      </c>
      <c r="O41" s="7"/>
      <c r="P41" s="41">
        <v>7529.6</v>
      </c>
      <c r="Q41" s="51">
        <v>96.1</v>
      </c>
    </row>
    <row r="42" spans="1:17" ht="16.5" customHeight="1" x14ac:dyDescent="0.25">
      <c r="A42" s="7"/>
      <c r="B42" s="7"/>
      <c r="C42" s="7"/>
      <c r="D42" s="7" t="s">
        <v>819</v>
      </c>
      <c r="E42" s="7"/>
      <c r="F42" s="7"/>
      <c r="G42" s="7"/>
      <c r="H42" s="7"/>
      <c r="I42" s="7"/>
      <c r="J42" s="7"/>
      <c r="K42" s="7"/>
      <c r="L42" s="9" t="s">
        <v>300</v>
      </c>
      <c r="M42" s="32">
        <v>47.5</v>
      </c>
      <c r="N42" s="53">
        <v>8.5</v>
      </c>
      <c r="O42" s="7"/>
      <c r="P42" s="41">
        <v>3053.7</v>
      </c>
      <c r="Q42" s="51">
        <v>87.7</v>
      </c>
    </row>
    <row r="43" spans="1:17" ht="16.5" customHeight="1" x14ac:dyDescent="0.25">
      <c r="A43" s="7"/>
      <c r="B43" s="7"/>
      <c r="C43" s="7"/>
      <c r="D43" s="7" t="s">
        <v>453</v>
      </c>
      <c r="E43" s="7"/>
      <c r="F43" s="7"/>
      <c r="G43" s="7"/>
      <c r="H43" s="7"/>
      <c r="I43" s="7"/>
      <c r="J43" s="7"/>
      <c r="K43" s="7"/>
      <c r="L43" s="9" t="s">
        <v>300</v>
      </c>
      <c r="M43" s="29">
        <v>200.4</v>
      </c>
      <c r="N43" s="51">
        <v>17.2</v>
      </c>
      <c r="O43" s="7"/>
      <c r="P43" s="42">
        <v>10584.4</v>
      </c>
      <c r="Q43" s="51">
        <v>82.6</v>
      </c>
    </row>
    <row r="44" spans="1:17" ht="16.5" customHeight="1" x14ac:dyDescent="0.25">
      <c r="A44" s="7"/>
      <c r="B44" s="7" t="s">
        <v>771</v>
      </c>
      <c r="C44" s="7"/>
      <c r="D44" s="7"/>
      <c r="E44" s="7"/>
      <c r="F44" s="7"/>
      <c r="G44" s="7"/>
      <c r="H44" s="7"/>
      <c r="I44" s="7"/>
      <c r="J44" s="7"/>
      <c r="K44" s="7"/>
      <c r="L44" s="9"/>
      <c r="M44" s="10"/>
      <c r="N44" s="7"/>
      <c r="O44" s="7"/>
      <c r="P44" s="10"/>
      <c r="Q44" s="7"/>
    </row>
    <row r="45" spans="1:17" ht="16.5" customHeight="1" x14ac:dyDescent="0.25">
      <c r="A45" s="7"/>
      <c r="B45" s="7"/>
      <c r="C45" s="7" t="s">
        <v>789</v>
      </c>
      <c r="D45" s="7"/>
      <c r="E45" s="7"/>
      <c r="F45" s="7"/>
      <c r="G45" s="7"/>
      <c r="H45" s="7"/>
      <c r="I45" s="7"/>
      <c r="J45" s="7"/>
      <c r="K45" s="7"/>
      <c r="L45" s="9"/>
      <c r="M45" s="10"/>
      <c r="N45" s="7"/>
      <c r="O45" s="7"/>
      <c r="P45" s="10"/>
      <c r="Q45" s="7"/>
    </row>
    <row r="46" spans="1:17" ht="16.5" customHeight="1" x14ac:dyDescent="0.25">
      <c r="A46" s="7"/>
      <c r="B46" s="7"/>
      <c r="C46" s="7"/>
      <c r="D46" s="7" t="s">
        <v>818</v>
      </c>
      <c r="E46" s="7"/>
      <c r="F46" s="7"/>
      <c r="G46" s="7"/>
      <c r="H46" s="7"/>
      <c r="I46" s="7"/>
      <c r="J46" s="7"/>
      <c r="K46" s="7"/>
      <c r="L46" s="9" t="s">
        <v>216</v>
      </c>
      <c r="M46" s="32">
        <v>10.7</v>
      </c>
      <c r="N46" s="53">
        <v>3.5</v>
      </c>
      <c r="O46" s="7"/>
      <c r="P46" s="31">
        <v>5</v>
      </c>
      <c r="Q46" s="53">
        <v>0.3</v>
      </c>
    </row>
    <row r="47" spans="1:17" ht="16.5" customHeight="1" x14ac:dyDescent="0.25">
      <c r="A47" s="7"/>
      <c r="B47" s="7"/>
      <c r="C47" s="7"/>
      <c r="D47" s="7" t="s">
        <v>819</v>
      </c>
      <c r="E47" s="7"/>
      <c r="F47" s="7"/>
      <c r="G47" s="7"/>
      <c r="H47" s="7"/>
      <c r="I47" s="7"/>
      <c r="J47" s="7"/>
      <c r="K47" s="7"/>
      <c r="L47" s="9" t="s">
        <v>216</v>
      </c>
      <c r="M47" s="46">
        <v>5.5</v>
      </c>
      <c r="N47" s="53">
        <v>5.5</v>
      </c>
      <c r="O47" s="7"/>
      <c r="P47" s="31">
        <v>5.3</v>
      </c>
      <c r="Q47" s="53">
        <v>0.6</v>
      </c>
    </row>
    <row r="48" spans="1:17" ht="16.5" customHeight="1" x14ac:dyDescent="0.25">
      <c r="A48" s="7"/>
      <c r="B48" s="7"/>
      <c r="C48" s="7"/>
      <c r="D48" s="7" t="s">
        <v>453</v>
      </c>
      <c r="E48" s="7"/>
      <c r="F48" s="7"/>
      <c r="G48" s="7"/>
      <c r="H48" s="7"/>
      <c r="I48" s="7"/>
      <c r="J48" s="7"/>
      <c r="K48" s="7"/>
      <c r="L48" s="9" t="s">
        <v>216</v>
      </c>
      <c r="M48" s="31">
        <v>9.1999999999999993</v>
      </c>
      <c r="N48" s="53">
        <v>2.8</v>
      </c>
      <c r="O48" s="7"/>
      <c r="P48" s="31">
        <v>5.0999999999999996</v>
      </c>
      <c r="Q48" s="53">
        <v>0.3</v>
      </c>
    </row>
    <row r="49" spans="1:17" ht="16.5" customHeight="1" x14ac:dyDescent="0.25">
      <c r="A49" s="7" t="s">
        <v>455</v>
      </c>
      <c r="B49" s="7"/>
      <c r="C49" s="7"/>
      <c r="D49" s="7"/>
      <c r="E49" s="7"/>
      <c r="F49" s="7"/>
      <c r="G49" s="7"/>
      <c r="H49" s="7"/>
      <c r="I49" s="7"/>
      <c r="J49" s="7"/>
      <c r="K49" s="7"/>
      <c r="L49" s="9"/>
      <c r="M49" s="10"/>
      <c r="N49" s="7"/>
      <c r="O49" s="7"/>
      <c r="P49" s="10"/>
      <c r="Q49" s="7"/>
    </row>
    <row r="50" spans="1:17" ht="16.5" customHeight="1" x14ac:dyDescent="0.25">
      <c r="A50" s="7"/>
      <c r="B50" s="7" t="s">
        <v>764</v>
      </c>
      <c r="C50" s="7"/>
      <c r="D50" s="7"/>
      <c r="E50" s="7"/>
      <c r="F50" s="7"/>
      <c r="G50" s="7"/>
      <c r="H50" s="7"/>
      <c r="I50" s="7"/>
      <c r="J50" s="7"/>
      <c r="K50" s="7"/>
      <c r="L50" s="9"/>
      <c r="M50" s="10"/>
      <c r="N50" s="7"/>
      <c r="O50" s="7"/>
      <c r="P50" s="10"/>
      <c r="Q50" s="7"/>
    </row>
    <row r="51" spans="1:17" ht="16.5" customHeight="1" x14ac:dyDescent="0.25">
      <c r="A51" s="7"/>
      <c r="B51" s="7"/>
      <c r="C51" s="7" t="s">
        <v>789</v>
      </c>
      <c r="D51" s="7"/>
      <c r="E51" s="7"/>
      <c r="F51" s="7"/>
      <c r="G51" s="7"/>
      <c r="H51" s="7"/>
      <c r="I51" s="7"/>
      <c r="J51" s="7"/>
      <c r="K51" s="7"/>
      <c r="L51" s="9"/>
      <c r="M51" s="10"/>
      <c r="N51" s="7"/>
      <c r="O51" s="7"/>
      <c r="P51" s="10"/>
      <c r="Q51" s="7"/>
    </row>
    <row r="52" spans="1:17" ht="16.5" customHeight="1" x14ac:dyDescent="0.25">
      <c r="A52" s="7"/>
      <c r="B52" s="7"/>
      <c r="C52" s="7"/>
      <c r="D52" s="7" t="s">
        <v>818</v>
      </c>
      <c r="E52" s="7"/>
      <c r="F52" s="7"/>
      <c r="G52" s="7"/>
      <c r="H52" s="7"/>
      <c r="I52" s="7"/>
      <c r="J52" s="7"/>
      <c r="K52" s="7"/>
      <c r="L52" s="9" t="s">
        <v>300</v>
      </c>
      <c r="M52" s="31">
        <v>9.5</v>
      </c>
      <c r="N52" s="50" t="s">
        <v>364</v>
      </c>
      <c r="O52" s="7"/>
      <c r="P52" s="29">
        <v>367.9</v>
      </c>
      <c r="Q52" s="50" t="s">
        <v>364</v>
      </c>
    </row>
    <row r="53" spans="1:17" ht="16.5" customHeight="1" x14ac:dyDescent="0.25">
      <c r="A53" s="7"/>
      <c r="B53" s="7"/>
      <c r="C53" s="7"/>
      <c r="D53" s="7" t="s">
        <v>819</v>
      </c>
      <c r="E53" s="7"/>
      <c r="F53" s="7"/>
      <c r="G53" s="7"/>
      <c r="H53" s="7"/>
      <c r="I53" s="7"/>
      <c r="J53" s="7"/>
      <c r="K53" s="7"/>
      <c r="L53" s="9" t="s">
        <v>300</v>
      </c>
      <c r="M53" s="31">
        <v>2.4</v>
      </c>
      <c r="N53" s="50" t="s">
        <v>364</v>
      </c>
      <c r="O53" s="7"/>
      <c r="P53" s="29">
        <v>160.4</v>
      </c>
      <c r="Q53" s="50" t="s">
        <v>364</v>
      </c>
    </row>
    <row r="54" spans="1:17" ht="16.5" customHeight="1" x14ac:dyDescent="0.25">
      <c r="A54" s="7"/>
      <c r="B54" s="7"/>
      <c r="C54" s="7"/>
      <c r="D54" s="7" t="s">
        <v>453</v>
      </c>
      <c r="E54" s="7"/>
      <c r="F54" s="7"/>
      <c r="G54" s="7"/>
      <c r="H54" s="7"/>
      <c r="I54" s="7"/>
      <c r="J54" s="7"/>
      <c r="K54" s="7"/>
      <c r="L54" s="9" t="s">
        <v>300</v>
      </c>
      <c r="M54" s="32">
        <v>11.9</v>
      </c>
      <c r="N54" s="50" t="s">
        <v>364</v>
      </c>
      <c r="O54" s="7"/>
      <c r="P54" s="29">
        <v>528.29999999999995</v>
      </c>
      <c r="Q54" s="50" t="s">
        <v>364</v>
      </c>
    </row>
    <row r="55" spans="1:17" ht="16.5" customHeight="1" x14ac:dyDescent="0.25">
      <c r="A55" s="7"/>
      <c r="B55" s="7"/>
      <c r="C55" s="7" t="s">
        <v>770</v>
      </c>
      <c r="D55" s="7"/>
      <c r="E55" s="7"/>
      <c r="F55" s="7"/>
      <c r="G55" s="7"/>
      <c r="H55" s="7"/>
      <c r="I55" s="7"/>
      <c r="J55" s="7"/>
      <c r="K55" s="7"/>
      <c r="L55" s="9"/>
      <c r="M55" s="10"/>
      <c r="N55" s="7"/>
      <c r="O55" s="7"/>
      <c r="P55" s="10"/>
      <c r="Q55" s="7"/>
    </row>
    <row r="56" spans="1:17" ht="16.5" customHeight="1" x14ac:dyDescent="0.25">
      <c r="A56" s="7"/>
      <c r="B56" s="7"/>
      <c r="C56" s="7"/>
      <c r="D56" s="7" t="s">
        <v>818</v>
      </c>
      <c r="E56" s="7"/>
      <c r="F56" s="7"/>
      <c r="G56" s="7"/>
      <c r="H56" s="7"/>
      <c r="I56" s="7"/>
      <c r="J56" s="7"/>
      <c r="K56" s="7"/>
      <c r="L56" s="9" t="s">
        <v>300</v>
      </c>
      <c r="M56" s="29">
        <v>161.5</v>
      </c>
      <c r="N56" s="50" t="s">
        <v>364</v>
      </c>
      <c r="O56" s="7"/>
      <c r="P56" s="41">
        <v>7384.4</v>
      </c>
      <c r="Q56" s="50" t="s">
        <v>364</v>
      </c>
    </row>
    <row r="57" spans="1:17" ht="16.5" customHeight="1" x14ac:dyDescent="0.25">
      <c r="A57" s="7"/>
      <c r="B57" s="7"/>
      <c r="C57" s="7"/>
      <c r="D57" s="7" t="s">
        <v>819</v>
      </c>
      <c r="E57" s="7"/>
      <c r="F57" s="7"/>
      <c r="G57" s="7"/>
      <c r="H57" s="7"/>
      <c r="I57" s="7"/>
      <c r="J57" s="7"/>
      <c r="K57" s="7"/>
      <c r="L57" s="9" t="s">
        <v>300</v>
      </c>
      <c r="M57" s="32">
        <v>46.1</v>
      </c>
      <c r="N57" s="50" t="s">
        <v>364</v>
      </c>
      <c r="O57" s="7"/>
      <c r="P57" s="41">
        <v>2761</v>
      </c>
      <c r="Q57" s="50" t="s">
        <v>364</v>
      </c>
    </row>
    <row r="58" spans="1:17" ht="16.5" customHeight="1" x14ac:dyDescent="0.25">
      <c r="A58" s="7"/>
      <c r="B58" s="7"/>
      <c r="C58" s="7"/>
      <c r="D58" s="7" t="s">
        <v>453</v>
      </c>
      <c r="E58" s="7"/>
      <c r="F58" s="7"/>
      <c r="G58" s="7"/>
      <c r="H58" s="7"/>
      <c r="I58" s="7"/>
      <c r="J58" s="7"/>
      <c r="K58" s="7"/>
      <c r="L58" s="9" t="s">
        <v>300</v>
      </c>
      <c r="M58" s="29">
        <v>207.6</v>
      </c>
      <c r="N58" s="50" t="s">
        <v>364</v>
      </c>
      <c r="O58" s="7"/>
      <c r="P58" s="42">
        <v>10145.4</v>
      </c>
      <c r="Q58" s="50" t="s">
        <v>364</v>
      </c>
    </row>
    <row r="59" spans="1:17" ht="16.5" customHeight="1" x14ac:dyDescent="0.25">
      <c r="A59" s="7"/>
      <c r="B59" s="7" t="s">
        <v>771</v>
      </c>
      <c r="C59" s="7"/>
      <c r="D59" s="7"/>
      <c r="E59" s="7"/>
      <c r="F59" s="7"/>
      <c r="G59" s="7"/>
      <c r="H59" s="7"/>
      <c r="I59" s="7"/>
      <c r="J59" s="7"/>
      <c r="K59" s="7"/>
      <c r="L59" s="9"/>
      <c r="M59" s="10"/>
      <c r="N59" s="7"/>
      <c r="O59" s="7"/>
      <c r="P59" s="10"/>
      <c r="Q59" s="7"/>
    </row>
    <row r="60" spans="1:17" ht="16.5" customHeight="1" x14ac:dyDescent="0.25">
      <c r="A60" s="7"/>
      <c r="B60" s="7"/>
      <c r="C60" s="7" t="s">
        <v>789</v>
      </c>
      <c r="D60" s="7"/>
      <c r="E60" s="7"/>
      <c r="F60" s="7"/>
      <c r="G60" s="7"/>
      <c r="H60" s="7"/>
      <c r="I60" s="7"/>
      <c r="J60" s="7"/>
      <c r="K60" s="7"/>
      <c r="L60" s="9"/>
      <c r="M60" s="10"/>
      <c r="N60" s="7"/>
      <c r="O60" s="7"/>
      <c r="P60" s="10"/>
      <c r="Q60" s="7"/>
    </row>
    <row r="61" spans="1:17" ht="16.5" customHeight="1" x14ac:dyDescent="0.25">
      <c r="A61" s="7"/>
      <c r="B61" s="7"/>
      <c r="C61" s="7"/>
      <c r="D61" s="7" t="s">
        <v>818</v>
      </c>
      <c r="E61" s="7"/>
      <c r="F61" s="7"/>
      <c r="G61" s="7"/>
      <c r="H61" s="7"/>
      <c r="I61" s="7"/>
      <c r="J61" s="7"/>
      <c r="K61" s="7"/>
      <c r="L61" s="9" t="s">
        <v>216</v>
      </c>
      <c r="M61" s="31">
        <v>5.9</v>
      </c>
      <c r="N61" s="53">
        <v>2.8</v>
      </c>
      <c r="O61" s="7"/>
      <c r="P61" s="31">
        <v>5</v>
      </c>
      <c r="Q61" s="53">
        <v>0.3</v>
      </c>
    </row>
    <row r="62" spans="1:17" ht="16.5" customHeight="1" x14ac:dyDescent="0.25">
      <c r="A62" s="7"/>
      <c r="B62" s="7"/>
      <c r="C62" s="7"/>
      <c r="D62" s="7" t="s">
        <v>819</v>
      </c>
      <c r="E62" s="7"/>
      <c r="F62" s="7"/>
      <c r="G62" s="7"/>
      <c r="H62" s="7"/>
      <c r="I62" s="7"/>
      <c r="J62" s="7"/>
      <c r="K62" s="7"/>
      <c r="L62" s="9" t="s">
        <v>216</v>
      </c>
      <c r="M62" s="47">
        <v>5.2</v>
      </c>
      <c r="N62" s="53">
        <v>3.9</v>
      </c>
      <c r="O62" s="7"/>
      <c r="P62" s="31">
        <v>5.8</v>
      </c>
      <c r="Q62" s="53">
        <v>0.6</v>
      </c>
    </row>
    <row r="63" spans="1:17" ht="16.5" customHeight="1" x14ac:dyDescent="0.25">
      <c r="A63" s="14"/>
      <c r="B63" s="14"/>
      <c r="C63" s="14"/>
      <c r="D63" s="14" t="s">
        <v>453</v>
      </c>
      <c r="E63" s="14"/>
      <c r="F63" s="14"/>
      <c r="G63" s="14"/>
      <c r="H63" s="14"/>
      <c r="I63" s="14"/>
      <c r="J63" s="14"/>
      <c r="K63" s="14"/>
      <c r="L63" s="15" t="s">
        <v>216</v>
      </c>
      <c r="M63" s="36">
        <v>5.7</v>
      </c>
      <c r="N63" s="54">
        <v>2.2999999999999998</v>
      </c>
      <c r="O63" s="14"/>
      <c r="P63" s="36">
        <v>5.2</v>
      </c>
      <c r="Q63" s="54">
        <v>0.3</v>
      </c>
    </row>
    <row r="64" spans="1:17" ht="4.5" customHeight="1" x14ac:dyDescent="0.25">
      <c r="A64" s="27"/>
      <c r="B64" s="27"/>
      <c r="C64" s="2"/>
      <c r="D64" s="2"/>
      <c r="E64" s="2"/>
      <c r="F64" s="2"/>
      <c r="G64" s="2"/>
      <c r="H64" s="2"/>
      <c r="I64" s="2"/>
      <c r="J64" s="2"/>
      <c r="K64" s="2"/>
      <c r="L64" s="2"/>
      <c r="M64" s="2"/>
      <c r="N64" s="2"/>
      <c r="O64" s="2"/>
      <c r="P64" s="2"/>
      <c r="Q64" s="2"/>
    </row>
    <row r="65" spans="1:17" ht="16.5" customHeight="1" x14ac:dyDescent="0.25">
      <c r="A65" s="27"/>
      <c r="B65" s="27"/>
      <c r="C65" s="67" t="s">
        <v>820</v>
      </c>
      <c r="D65" s="67"/>
      <c r="E65" s="67"/>
      <c r="F65" s="67"/>
      <c r="G65" s="67"/>
      <c r="H65" s="67"/>
      <c r="I65" s="67"/>
      <c r="J65" s="67"/>
      <c r="K65" s="67"/>
      <c r="L65" s="67"/>
      <c r="M65" s="67"/>
      <c r="N65" s="67"/>
      <c r="O65" s="67"/>
      <c r="P65" s="67"/>
      <c r="Q65" s="67"/>
    </row>
    <row r="66" spans="1:17" ht="4.5" customHeight="1" x14ac:dyDescent="0.25">
      <c r="A66" s="27"/>
      <c r="B66" s="27"/>
      <c r="C66" s="2"/>
      <c r="D66" s="2"/>
      <c r="E66" s="2"/>
      <c r="F66" s="2"/>
      <c r="G66" s="2"/>
      <c r="H66" s="2"/>
      <c r="I66" s="2"/>
      <c r="J66" s="2"/>
      <c r="K66" s="2"/>
      <c r="L66" s="2"/>
      <c r="M66" s="2"/>
      <c r="N66" s="2"/>
      <c r="O66" s="2"/>
      <c r="P66" s="2"/>
      <c r="Q66" s="2"/>
    </row>
    <row r="67" spans="1:17" ht="16.5" customHeight="1" x14ac:dyDescent="0.25">
      <c r="A67" s="55"/>
      <c r="B67" s="55"/>
      <c r="C67" s="67" t="s">
        <v>456</v>
      </c>
      <c r="D67" s="67"/>
      <c r="E67" s="67"/>
      <c r="F67" s="67"/>
      <c r="G67" s="67"/>
      <c r="H67" s="67"/>
      <c r="I67" s="67"/>
      <c r="J67" s="67"/>
      <c r="K67" s="67"/>
      <c r="L67" s="67"/>
      <c r="M67" s="67"/>
      <c r="N67" s="67"/>
      <c r="O67" s="67"/>
      <c r="P67" s="67"/>
      <c r="Q67" s="67"/>
    </row>
    <row r="68" spans="1:17" ht="16.5" customHeight="1" x14ac:dyDescent="0.25">
      <c r="A68" s="55"/>
      <c r="B68" s="55"/>
      <c r="C68" s="67" t="s">
        <v>457</v>
      </c>
      <c r="D68" s="67"/>
      <c r="E68" s="67"/>
      <c r="F68" s="67"/>
      <c r="G68" s="67"/>
      <c r="H68" s="67"/>
      <c r="I68" s="67"/>
      <c r="J68" s="67"/>
      <c r="K68" s="67"/>
      <c r="L68" s="67"/>
      <c r="M68" s="67"/>
      <c r="N68" s="67"/>
      <c r="O68" s="67"/>
      <c r="P68" s="67"/>
      <c r="Q68" s="67"/>
    </row>
    <row r="69" spans="1:17" ht="4.5" customHeight="1" x14ac:dyDescent="0.25">
      <c r="A69" s="27"/>
      <c r="B69" s="27"/>
      <c r="C69" s="2"/>
      <c r="D69" s="2"/>
      <c r="E69" s="2"/>
      <c r="F69" s="2"/>
      <c r="G69" s="2"/>
      <c r="H69" s="2"/>
      <c r="I69" s="2"/>
      <c r="J69" s="2"/>
      <c r="K69" s="2"/>
      <c r="L69" s="2"/>
      <c r="M69" s="2"/>
      <c r="N69" s="2"/>
      <c r="O69" s="2"/>
      <c r="P69" s="2"/>
      <c r="Q69" s="2"/>
    </row>
    <row r="70" spans="1:17" ht="55.2" customHeight="1" x14ac:dyDescent="0.25">
      <c r="A70" s="27" t="s">
        <v>139</v>
      </c>
      <c r="B70" s="27"/>
      <c r="C70" s="67" t="s">
        <v>307</v>
      </c>
      <c r="D70" s="67"/>
      <c r="E70" s="67"/>
      <c r="F70" s="67"/>
      <c r="G70" s="67"/>
      <c r="H70" s="67"/>
      <c r="I70" s="67"/>
      <c r="J70" s="67"/>
      <c r="K70" s="67"/>
      <c r="L70" s="67"/>
      <c r="M70" s="67"/>
      <c r="N70" s="67"/>
      <c r="O70" s="67"/>
      <c r="P70" s="67"/>
      <c r="Q70" s="67"/>
    </row>
    <row r="71" spans="1:17" ht="42.45" customHeight="1" x14ac:dyDescent="0.25">
      <c r="A71" s="27" t="s">
        <v>141</v>
      </c>
      <c r="B71" s="27"/>
      <c r="C71" s="67" t="s">
        <v>459</v>
      </c>
      <c r="D71" s="67"/>
      <c r="E71" s="67"/>
      <c r="F71" s="67"/>
      <c r="G71" s="67"/>
      <c r="H71" s="67"/>
      <c r="I71" s="67"/>
      <c r="J71" s="67"/>
      <c r="K71" s="67"/>
      <c r="L71" s="67"/>
      <c r="M71" s="67"/>
      <c r="N71" s="67"/>
      <c r="O71" s="67"/>
      <c r="P71" s="67"/>
      <c r="Q71" s="67"/>
    </row>
    <row r="72" spans="1:17" ht="16.5" customHeight="1" x14ac:dyDescent="0.25">
      <c r="A72" s="27" t="s">
        <v>144</v>
      </c>
      <c r="B72" s="27"/>
      <c r="C72" s="67" t="s">
        <v>308</v>
      </c>
      <c r="D72" s="67"/>
      <c r="E72" s="67"/>
      <c r="F72" s="67"/>
      <c r="G72" s="67"/>
      <c r="H72" s="67"/>
      <c r="I72" s="67"/>
      <c r="J72" s="67"/>
      <c r="K72" s="67"/>
      <c r="L72" s="67"/>
      <c r="M72" s="67"/>
      <c r="N72" s="67"/>
      <c r="O72" s="67"/>
      <c r="P72" s="67"/>
      <c r="Q72" s="67"/>
    </row>
    <row r="73" spans="1:17" ht="42.45" customHeight="1" x14ac:dyDescent="0.25">
      <c r="A73" s="27" t="s">
        <v>146</v>
      </c>
      <c r="B73" s="27"/>
      <c r="C73" s="67" t="s">
        <v>463</v>
      </c>
      <c r="D73" s="67"/>
      <c r="E73" s="67"/>
      <c r="F73" s="67"/>
      <c r="G73" s="67"/>
      <c r="H73" s="67"/>
      <c r="I73" s="67"/>
      <c r="J73" s="67"/>
      <c r="K73" s="67"/>
      <c r="L73" s="67"/>
      <c r="M73" s="67"/>
      <c r="N73" s="67"/>
      <c r="O73" s="67"/>
      <c r="P73" s="67"/>
      <c r="Q73" s="67"/>
    </row>
    <row r="74" spans="1:17" ht="29.4" customHeight="1" x14ac:dyDescent="0.25">
      <c r="A74" s="27" t="s">
        <v>150</v>
      </c>
      <c r="B74" s="27"/>
      <c r="C74" s="67" t="s">
        <v>821</v>
      </c>
      <c r="D74" s="67"/>
      <c r="E74" s="67"/>
      <c r="F74" s="67"/>
      <c r="G74" s="67"/>
      <c r="H74" s="67"/>
      <c r="I74" s="67"/>
      <c r="J74" s="67"/>
      <c r="K74" s="67"/>
      <c r="L74" s="67"/>
      <c r="M74" s="67"/>
      <c r="N74" s="67"/>
      <c r="O74" s="67"/>
      <c r="P74" s="67"/>
      <c r="Q74" s="67"/>
    </row>
    <row r="75" spans="1:17" ht="55.2" customHeight="1" x14ac:dyDescent="0.25">
      <c r="A75" s="27" t="s">
        <v>152</v>
      </c>
      <c r="B75" s="27"/>
      <c r="C75" s="67" t="s">
        <v>822</v>
      </c>
      <c r="D75" s="67"/>
      <c r="E75" s="67"/>
      <c r="F75" s="67"/>
      <c r="G75" s="67"/>
      <c r="H75" s="67"/>
      <c r="I75" s="67"/>
      <c r="J75" s="67"/>
      <c r="K75" s="67"/>
      <c r="L75" s="67"/>
      <c r="M75" s="67"/>
      <c r="N75" s="67"/>
      <c r="O75" s="67"/>
      <c r="P75" s="67"/>
      <c r="Q75" s="67"/>
    </row>
    <row r="76" spans="1:17" ht="29.4" customHeight="1" x14ac:dyDescent="0.25">
      <c r="A76" s="27" t="s">
        <v>467</v>
      </c>
      <c r="B76" s="27"/>
      <c r="C76" s="67" t="s">
        <v>468</v>
      </c>
      <c r="D76" s="67"/>
      <c r="E76" s="67"/>
      <c r="F76" s="67"/>
      <c r="G76" s="67"/>
      <c r="H76" s="67"/>
      <c r="I76" s="67"/>
      <c r="J76" s="67"/>
      <c r="K76" s="67"/>
      <c r="L76" s="67"/>
      <c r="M76" s="67"/>
      <c r="N76" s="67"/>
      <c r="O76" s="67"/>
      <c r="P76" s="67"/>
      <c r="Q76" s="67"/>
    </row>
    <row r="77" spans="1:17" ht="29.4" customHeight="1" x14ac:dyDescent="0.25">
      <c r="A77" s="27" t="s">
        <v>469</v>
      </c>
      <c r="B77" s="27"/>
      <c r="C77" s="67" t="s">
        <v>470</v>
      </c>
      <c r="D77" s="67"/>
      <c r="E77" s="67"/>
      <c r="F77" s="67"/>
      <c r="G77" s="67"/>
      <c r="H77" s="67"/>
      <c r="I77" s="67"/>
      <c r="J77" s="67"/>
      <c r="K77" s="67"/>
      <c r="L77" s="67"/>
      <c r="M77" s="67"/>
      <c r="N77" s="67"/>
      <c r="O77" s="67"/>
      <c r="P77" s="67"/>
      <c r="Q77" s="67"/>
    </row>
    <row r="78" spans="1:17" ht="4.5" customHeight="1" x14ac:dyDescent="0.25"/>
    <row r="79" spans="1:17" ht="29.4" customHeight="1" x14ac:dyDescent="0.25">
      <c r="A79" s="28" t="s">
        <v>167</v>
      </c>
      <c r="B79" s="27"/>
      <c r="C79" s="27"/>
      <c r="D79" s="27"/>
      <c r="E79" s="67" t="s">
        <v>471</v>
      </c>
      <c r="F79" s="67"/>
      <c r="G79" s="67"/>
      <c r="H79" s="67"/>
      <c r="I79" s="67"/>
      <c r="J79" s="67"/>
      <c r="K79" s="67"/>
      <c r="L79" s="67"/>
      <c r="M79" s="67"/>
      <c r="N79" s="67"/>
      <c r="O79" s="67"/>
      <c r="P79" s="67"/>
      <c r="Q79" s="67"/>
    </row>
  </sheetData>
  <mergeCells count="17">
    <mergeCell ref="M3:N3"/>
    <mergeCell ref="P3:Q3"/>
    <mergeCell ref="M2:N2"/>
    <mergeCell ref="P2:Q2"/>
    <mergeCell ref="K1:Q1"/>
    <mergeCell ref="C65:Q65"/>
    <mergeCell ref="C67:Q67"/>
    <mergeCell ref="C68:Q68"/>
    <mergeCell ref="C70:Q70"/>
    <mergeCell ref="C71:Q71"/>
    <mergeCell ref="C77:Q77"/>
    <mergeCell ref="E79:Q79"/>
    <mergeCell ref="C72:Q72"/>
    <mergeCell ref="C73:Q73"/>
    <mergeCell ref="C74:Q74"/>
    <mergeCell ref="C75:Q75"/>
    <mergeCell ref="C76:Q76"/>
  </mergeCells>
  <pageMargins left="0.7" right="0.7" top="0.75" bottom="0.75" header="0.3" footer="0.3"/>
  <pageSetup paperSize="9" fitToHeight="0" orientation="landscape" horizontalDpi="300" verticalDpi="300" r:id="rId1"/>
  <headerFooter scaleWithDoc="0" alignWithMargins="0">
    <oddHeader>&amp;C&amp;"Arial"&amp;8TABLE 15A.59</oddHeader>
    <oddFooter>&amp;L&amp;"Arial"&amp;8REPORT ON
GOVERNMENT
SERVICES 2022&amp;R&amp;"Arial"&amp;8SERVICES FOR PEOPLE
WITH DISABILITY
PAGE &amp;B&amp;P&amp;B</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AD81"/>
  <sheetViews>
    <sheetView showGridLines="0" workbookViewId="0"/>
  </sheetViews>
  <sheetFormatPr defaultRowHeight="13.2" x14ac:dyDescent="0.25"/>
  <cols>
    <col min="1" max="10" width="1.6640625" customWidth="1"/>
    <col min="11" max="11" width="20.109375" customWidth="1"/>
    <col min="12" max="12" width="5.44140625" customWidth="1"/>
    <col min="13" max="13" width="6.5546875" customWidth="1"/>
    <col min="14" max="14" width="6.109375" customWidth="1"/>
    <col min="15" max="15" width="6.5546875" customWidth="1"/>
    <col min="16" max="16" width="6.109375" customWidth="1"/>
    <col min="17" max="17" width="6.5546875" customWidth="1"/>
    <col min="18" max="18" width="6.109375" customWidth="1"/>
    <col min="19" max="19" width="6.5546875" customWidth="1"/>
    <col min="20" max="20" width="6.109375" customWidth="1"/>
    <col min="21" max="21" width="6.5546875" customWidth="1"/>
    <col min="22" max="22" width="6.109375" customWidth="1"/>
    <col min="23" max="23" width="6.5546875" customWidth="1"/>
    <col min="24" max="24" width="6.109375" customWidth="1"/>
    <col min="25" max="25" width="6.5546875" customWidth="1"/>
    <col min="26" max="26" width="6.109375" customWidth="1"/>
    <col min="27" max="27" width="6.5546875" customWidth="1"/>
    <col min="28" max="28" width="6.109375" customWidth="1"/>
    <col min="29" max="29" width="7.5546875" customWidth="1"/>
    <col min="30" max="30" width="6.109375" customWidth="1"/>
  </cols>
  <sheetData>
    <row r="1" spans="1:30" ht="33.9" customHeight="1" x14ac:dyDescent="0.25">
      <c r="A1" s="8" t="s">
        <v>823</v>
      </c>
      <c r="B1" s="8"/>
      <c r="C1" s="8"/>
      <c r="D1" s="8"/>
      <c r="E1" s="8"/>
      <c r="F1" s="8"/>
      <c r="G1" s="8"/>
      <c r="H1" s="8"/>
      <c r="I1" s="8"/>
      <c r="J1" s="8"/>
      <c r="K1" s="72" t="s">
        <v>824</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763</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825</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826</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766</v>
      </c>
      <c r="E6" s="7"/>
      <c r="F6" s="7"/>
      <c r="G6" s="7"/>
      <c r="H6" s="7"/>
      <c r="I6" s="7"/>
      <c r="J6" s="7"/>
      <c r="K6" s="7"/>
      <c r="L6" s="9" t="s">
        <v>300</v>
      </c>
      <c r="M6" s="32">
        <v>94.6</v>
      </c>
      <c r="N6" s="51">
        <v>14.7</v>
      </c>
      <c r="O6" s="32">
        <v>76.099999999999994</v>
      </c>
      <c r="P6" s="51">
        <v>14.5</v>
      </c>
      <c r="Q6" s="32">
        <v>69.7</v>
      </c>
      <c r="R6" s="51">
        <v>13.4</v>
      </c>
      <c r="S6" s="32">
        <v>28.1</v>
      </c>
      <c r="T6" s="53">
        <v>5.9</v>
      </c>
      <c r="U6" s="44">
        <v>16.2</v>
      </c>
      <c r="V6" s="51">
        <v>10</v>
      </c>
      <c r="W6" s="32">
        <v>13.4</v>
      </c>
      <c r="X6" s="53">
        <v>5.7</v>
      </c>
      <c r="Y6" s="47">
        <v>5.9</v>
      </c>
      <c r="Z6" s="53">
        <v>3</v>
      </c>
      <c r="AA6" s="46">
        <v>1.3</v>
      </c>
      <c r="AB6" s="50" t="s">
        <v>337</v>
      </c>
      <c r="AC6" s="29">
        <v>309.10000000000002</v>
      </c>
      <c r="AD6" s="51">
        <v>27.3</v>
      </c>
    </row>
    <row r="7" spans="1:30" ht="16.5" customHeight="1" x14ac:dyDescent="0.25">
      <c r="A7" s="7"/>
      <c r="B7" s="7"/>
      <c r="C7" s="7"/>
      <c r="D7" s="7" t="s">
        <v>767</v>
      </c>
      <c r="E7" s="7"/>
      <c r="F7" s="7"/>
      <c r="G7" s="7"/>
      <c r="H7" s="7"/>
      <c r="I7" s="7"/>
      <c r="J7" s="7"/>
      <c r="K7" s="7"/>
      <c r="L7" s="9" t="s">
        <v>300</v>
      </c>
      <c r="M7" s="29">
        <v>311.7</v>
      </c>
      <c r="N7" s="51">
        <v>28.1</v>
      </c>
      <c r="O7" s="29">
        <v>278.10000000000002</v>
      </c>
      <c r="P7" s="51">
        <v>24</v>
      </c>
      <c r="Q7" s="29">
        <v>236.1</v>
      </c>
      <c r="R7" s="51">
        <v>22.2</v>
      </c>
      <c r="S7" s="29">
        <v>114.3</v>
      </c>
      <c r="T7" s="51">
        <v>11.2</v>
      </c>
      <c r="U7" s="32">
        <v>74.3</v>
      </c>
      <c r="V7" s="51">
        <v>18.5</v>
      </c>
      <c r="W7" s="32">
        <v>37.799999999999997</v>
      </c>
      <c r="X7" s="51">
        <v>10</v>
      </c>
      <c r="Y7" s="32">
        <v>27</v>
      </c>
      <c r="Z7" s="53">
        <v>4.8</v>
      </c>
      <c r="AA7" s="47">
        <v>4.5</v>
      </c>
      <c r="AB7" s="53">
        <v>3.6</v>
      </c>
      <c r="AC7" s="41">
        <v>1084.3</v>
      </c>
      <c r="AD7" s="51">
        <v>55.3</v>
      </c>
    </row>
    <row r="8" spans="1:30" ht="16.5" customHeight="1" x14ac:dyDescent="0.25">
      <c r="A8" s="7"/>
      <c r="B8" s="7"/>
      <c r="C8" s="7"/>
      <c r="D8" s="7" t="s">
        <v>768</v>
      </c>
      <c r="E8" s="7"/>
      <c r="F8" s="7"/>
      <c r="G8" s="7"/>
      <c r="H8" s="7"/>
      <c r="I8" s="7"/>
      <c r="J8" s="7"/>
      <c r="K8" s="7"/>
      <c r="L8" s="9" t="s">
        <v>300</v>
      </c>
      <c r="M8" s="29">
        <v>406.7</v>
      </c>
      <c r="N8" s="51">
        <v>33.5</v>
      </c>
      <c r="O8" s="29">
        <v>356.1</v>
      </c>
      <c r="P8" s="51">
        <v>27.2</v>
      </c>
      <c r="Q8" s="29">
        <v>306.3</v>
      </c>
      <c r="R8" s="51">
        <v>27.6</v>
      </c>
      <c r="S8" s="29">
        <v>143.19999999999999</v>
      </c>
      <c r="T8" s="51">
        <v>12.7</v>
      </c>
      <c r="U8" s="32">
        <v>96.1</v>
      </c>
      <c r="V8" s="51">
        <v>21.1</v>
      </c>
      <c r="W8" s="32">
        <v>51.9</v>
      </c>
      <c r="X8" s="51">
        <v>11.4</v>
      </c>
      <c r="Y8" s="32">
        <v>32.1</v>
      </c>
      <c r="Z8" s="53">
        <v>4.8</v>
      </c>
      <c r="AA8" s="47">
        <v>6.6</v>
      </c>
      <c r="AB8" s="53">
        <v>4.9000000000000004</v>
      </c>
      <c r="AC8" s="41">
        <v>1391.6</v>
      </c>
      <c r="AD8" s="51">
        <v>62.8</v>
      </c>
    </row>
    <row r="9" spans="1:30" ht="16.5" customHeight="1" x14ac:dyDescent="0.25">
      <c r="A9" s="7"/>
      <c r="B9" s="7" t="s">
        <v>782</v>
      </c>
      <c r="C9" s="7"/>
      <c r="D9" s="7"/>
      <c r="E9" s="7"/>
      <c r="F9" s="7"/>
      <c r="G9" s="7"/>
      <c r="H9" s="7"/>
      <c r="I9" s="7"/>
      <c r="J9" s="7"/>
      <c r="K9" s="7"/>
      <c r="L9" s="9"/>
      <c r="M9" s="10"/>
      <c r="N9" s="7"/>
      <c r="O9" s="10"/>
      <c r="P9" s="7"/>
      <c r="Q9" s="10"/>
      <c r="R9" s="7"/>
      <c r="S9" s="10"/>
      <c r="T9" s="7"/>
      <c r="U9" s="10"/>
      <c r="V9" s="7"/>
      <c r="W9" s="10"/>
      <c r="X9" s="7"/>
      <c r="Y9" s="10"/>
      <c r="Z9" s="7"/>
      <c r="AA9" s="10"/>
      <c r="AB9" s="7"/>
      <c r="AC9" s="10"/>
      <c r="AD9" s="7"/>
    </row>
    <row r="10" spans="1:30" ht="16.5" customHeight="1" x14ac:dyDescent="0.25">
      <c r="A10" s="7"/>
      <c r="B10" s="7"/>
      <c r="C10" s="7" t="s">
        <v>766</v>
      </c>
      <c r="D10" s="7"/>
      <c r="E10" s="7"/>
      <c r="F10" s="7"/>
      <c r="G10" s="7"/>
      <c r="H10" s="7"/>
      <c r="I10" s="7"/>
      <c r="J10" s="7"/>
      <c r="K10" s="7"/>
      <c r="L10" s="9" t="s">
        <v>300</v>
      </c>
      <c r="M10" s="29">
        <v>155.6</v>
      </c>
      <c r="N10" s="51">
        <v>21.7</v>
      </c>
      <c r="O10" s="29">
        <v>132.4</v>
      </c>
      <c r="P10" s="51">
        <v>17.7</v>
      </c>
      <c r="Q10" s="29">
        <v>117</v>
      </c>
      <c r="R10" s="51">
        <v>20.399999999999999</v>
      </c>
      <c r="S10" s="32">
        <v>40.9</v>
      </c>
      <c r="T10" s="53">
        <v>6.2</v>
      </c>
      <c r="U10" s="32">
        <v>26.3</v>
      </c>
      <c r="V10" s="51">
        <v>12.1</v>
      </c>
      <c r="W10" s="32">
        <v>20.7</v>
      </c>
      <c r="X10" s="53">
        <v>7.7</v>
      </c>
      <c r="Y10" s="31">
        <v>8.3000000000000007</v>
      </c>
      <c r="Z10" s="53">
        <v>3.8</v>
      </c>
      <c r="AA10" s="47">
        <v>4.4000000000000004</v>
      </c>
      <c r="AB10" s="53">
        <v>3.3</v>
      </c>
      <c r="AC10" s="29">
        <v>503.8</v>
      </c>
      <c r="AD10" s="51">
        <v>37.5</v>
      </c>
    </row>
    <row r="11" spans="1:30" ht="16.5" customHeight="1" x14ac:dyDescent="0.25">
      <c r="A11" s="7"/>
      <c r="B11" s="7"/>
      <c r="C11" s="7" t="s">
        <v>767</v>
      </c>
      <c r="D11" s="7"/>
      <c r="E11" s="7"/>
      <c r="F11" s="7"/>
      <c r="G11" s="7"/>
      <c r="H11" s="7"/>
      <c r="I11" s="7"/>
      <c r="J11" s="7"/>
      <c r="K11" s="7"/>
      <c r="L11" s="9" t="s">
        <v>300</v>
      </c>
      <c r="M11" s="29">
        <v>448.5</v>
      </c>
      <c r="N11" s="51">
        <v>30.8</v>
      </c>
      <c r="O11" s="29">
        <v>393.5</v>
      </c>
      <c r="P11" s="51">
        <v>32.4</v>
      </c>
      <c r="Q11" s="29">
        <v>346.5</v>
      </c>
      <c r="R11" s="51">
        <v>24.5</v>
      </c>
      <c r="S11" s="29">
        <v>155.4</v>
      </c>
      <c r="T11" s="51">
        <v>13.4</v>
      </c>
      <c r="U11" s="29">
        <v>116</v>
      </c>
      <c r="V11" s="51">
        <v>24.4</v>
      </c>
      <c r="W11" s="32">
        <v>45.7</v>
      </c>
      <c r="X11" s="51">
        <v>10.8</v>
      </c>
      <c r="Y11" s="32">
        <v>35.700000000000003</v>
      </c>
      <c r="Z11" s="53">
        <v>5.7</v>
      </c>
      <c r="AA11" s="31">
        <v>9.6</v>
      </c>
      <c r="AB11" s="53">
        <v>4.3</v>
      </c>
      <c r="AC11" s="41">
        <v>1551.5</v>
      </c>
      <c r="AD11" s="51">
        <v>63.9</v>
      </c>
    </row>
    <row r="12" spans="1:30" ht="16.5" customHeight="1" x14ac:dyDescent="0.25">
      <c r="A12" s="7"/>
      <c r="B12" s="7"/>
      <c r="C12" s="7" t="s">
        <v>768</v>
      </c>
      <c r="D12" s="7"/>
      <c r="E12" s="7"/>
      <c r="F12" s="7"/>
      <c r="G12" s="7"/>
      <c r="H12" s="7"/>
      <c r="I12" s="7"/>
      <c r="J12" s="7"/>
      <c r="K12" s="7"/>
      <c r="L12" s="9" t="s">
        <v>300</v>
      </c>
      <c r="M12" s="29">
        <v>606.70000000000005</v>
      </c>
      <c r="N12" s="51">
        <v>38.1</v>
      </c>
      <c r="O12" s="29">
        <v>523.1</v>
      </c>
      <c r="P12" s="51">
        <v>39</v>
      </c>
      <c r="Q12" s="29">
        <v>464.4</v>
      </c>
      <c r="R12" s="51">
        <v>36.4</v>
      </c>
      <c r="S12" s="29">
        <v>195.8</v>
      </c>
      <c r="T12" s="51">
        <v>14.6</v>
      </c>
      <c r="U12" s="29">
        <v>144.9</v>
      </c>
      <c r="V12" s="51">
        <v>27.5</v>
      </c>
      <c r="W12" s="32">
        <v>67.400000000000006</v>
      </c>
      <c r="X12" s="51">
        <v>13.5</v>
      </c>
      <c r="Y12" s="32">
        <v>43.5</v>
      </c>
      <c r="Z12" s="53">
        <v>6.2</v>
      </c>
      <c r="AA12" s="44">
        <v>11</v>
      </c>
      <c r="AB12" s="53">
        <v>5.7</v>
      </c>
      <c r="AC12" s="41">
        <v>2057.5</v>
      </c>
      <c r="AD12" s="51">
        <v>76.599999999999994</v>
      </c>
    </row>
    <row r="13" spans="1:30" ht="16.5" customHeight="1" x14ac:dyDescent="0.25">
      <c r="A13" s="7"/>
      <c r="B13" s="7" t="s">
        <v>301</v>
      </c>
      <c r="C13" s="7"/>
      <c r="D13" s="7"/>
      <c r="E13" s="7"/>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5">
      <c r="A14" s="7"/>
      <c r="B14" s="7"/>
      <c r="C14" s="7" t="s">
        <v>826</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766</v>
      </c>
      <c r="E15" s="7"/>
      <c r="F15" s="7"/>
      <c r="G15" s="7"/>
      <c r="H15" s="7"/>
      <c r="I15" s="7"/>
      <c r="J15" s="7"/>
      <c r="K15" s="7"/>
      <c r="L15" s="9" t="s">
        <v>216</v>
      </c>
      <c r="M15" s="32">
        <v>60.8</v>
      </c>
      <c r="N15" s="53">
        <v>4.2</v>
      </c>
      <c r="O15" s="32">
        <v>57.5</v>
      </c>
      <c r="P15" s="53">
        <v>7.8</v>
      </c>
      <c r="Q15" s="32">
        <v>59.6</v>
      </c>
      <c r="R15" s="53">
        <v>4.8</v>
      </c>
      <c r="S15" s="32">
        <v>68.7</v>
      </c>
      <c r="T15" s="53">
        <v>9.9</v>
      </c>
      <c r="U15" s="32">
        <v>61.6</v>
      </c>
      <c r="V15" s="51">
        <v>25.3</v>
      </c>
      <c r="W15" s="32">
        <v>64.7</v>
      </c>
      <c r="X15" s="51">
        <v>12.8</v>
      </c>
      <c r="Y15" s="32">
        <v>71.099999999999994</v>
      </c>
      <c r="Z15" s="51">
        <v>16.899999999999999</v>
      </c>
      <c r="AA15" s="48">
        <v>29.5</v>
      </c>
      <c r="AB15" s="50" t="s">
        <v>337</v>
      </c>
      <c r="AC15" s="32">
        <v>61.4</v>
      </c>
      <c r="AD15" s="53">
        <v>2.9</v>
      </c>
    </row>
    <row r="16" spans="1:30" ht="16.5" customHeight="1" x14ac:dyDescent="0.25">
      <c r="A16" s="7"/>
      <c r="B16" s="7"/>
      <c r="C16" s="7"/>
      <c r="D16" s="7" t="s">
        <v>767</v>
      </c>
      <c r="E16" s="7"/>
      <c r="F16" s="7"/>
      <c r="G16" s="7"/>
      <c r="H16" s="7"/>
      <c r="I16" s="7"/>
      <c r="J16" s="7"/>
      <c r="K16" s="7"/>
      <c r="L16" s="9" t="s">
        <v>216</v>
      </c>
      <c r="M16" s="32">
        <v>69.5</v>
      </c>
      <c r="N16" s="53">
        <v>4.0999999999999996</v>
      </c>
      <c r="O16" s="32">
        <v>70.7</v>
      </c>
      <c r="P16" s="53">
        <v>1.8</v>
      </c>
      <c r="Q16" s="32">
        <v>68.099999999999994</v>
      </c>
      <c r="R16" s="53">
        <v>4.3</v>
      </c>
      <c r="S16" s="32">
        <v>73.599999999999994</v>
      </c>
      <c r="T16" s="53">
        <v>3.5</v>
      </c>
      <c r="U16" s="32">
        <v>64.099999999999994</v>
      </c>
      <c r="V16" s="53">
        <v>8.6</v>
      </c>
      <c r="W16" s="32">
        <v>82.7</v>
      </c>
      <c r="X16" s="53">
        <v>9.8000000000000007</v>
      </c>
      <c r="Y16" s="32">
        <v>75.599999999999994</v>
      </c>
      <c r="Z16" s="53">
        <v>5.8</v>
      </c>
      <c r="AA16" s="44">
        <v>46.9</v>
      </c>
      <c r="AB16" s="51">
        <v>30.5</v>
      </c>
      <c r="AC16" s="32">
        <v>69.900000000000006</v>
      </c>
      <c r="AD16" s="53">
        <v>2.1</v>
      </c>
    </row>
    <row r="17" spans="1:30" ht="16.5" customHeight="1" x14ac:dyDescent="0.25">
      <c r="A17" s="7"/>
      <c r="B17" s="7"/>
      <c r="C17" s="7"/>
      <c r="D17" s="7" t="s">
        <v>768</v>
      </c>
      <c r="E17" s="7"/>
      <c r="F17" s="7"/>
      <c r="G17" s="7"/>
      <c r="H17" s="7"/>
      <c r="I17" s="7"/>
      <c r="J17" s="7"/>
      <c r="K17" s="7"/>
      <c r="L17" s="9" t="s">
        <v>216</v>
      </c>
      <c r="M17" s="32">
        <v>67</v>
      </c>
      <c r="N17" s="53">
        <v>3.6</v>
      </c>
      <c r="O17" s="32">
        <v>68.099999999999994</v>
      </c>
      <c r="P17" s="53">
        <v>1.2</v>
      </c>
      <c r="Q17" s="32">
        <v>66</v>
      </c>
      <c r="R17" s="53">
        <v>3</v>
      </c>
      <c r="S17" s="32">
        <v>73.099999999999994</v>
      </c>
      <c r="T17" s="53">
        <v>3.5</v>
      </c>
      <c r="U17" s="32">
        <v>66.3</v>
      </c>
      <c r="V17" s="53">
        <v>7.3</v>
      </c>
      <c r="W17" s="32">
        <v>77</v>
      </c>
      <c r="X17" s="53">
        <v>7</v>
      </c>
      <c r="Y17" s="32">
        <v>73.8</v>
      </c>
      <c r="Z17" s="53">
        <v>3.1</v>
      </c>
      <c r="AA17" s="44">
        <v>60</v>
      </c>
      <c r="AB17" s="51">
        <v>31.7</v>
      </c>
      <c r="AC17" s="32">
        <v>67.599999999999994</v>
      </c>
      <c r="AD17" s="53">
        <v>1.7</v>
      </c>
    </row>
    <row r="18" spans="1:30" ht="16.5" customHeight="1" x14ac:dyDescent="0.25">
      <c r="A18" s="7" t="s">
        <v>305</v>
      </c>
      <c r="B18" s="7"/>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t="s">
        <v>825</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826</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766</v>
      </c>
      <c r="E21" s="7"/>
      <c r="F21" s="7"/>
      <c r="G21" s="7"/>
      <c r="H21" s="7"/>
      <c r="I21" s="7"/>
      <c r="J21" s="7"/>
      <c r="K21" s="7"/>
      <c r="L21" s="9" t="s">
        <v>300</v>
      </c>
      <c r="M21" s="29">
        <v>112.6</v>
      </c>
      <c r="N21" s="51">
        <v>16.7</v>
      </c>
      <c r="O21" s="29">
        <v>105.2</v>
      </c>
      <c r="P21" s="51">
        <v>18.2</v>
      </c>
      <c r="Q21" s="32">
        <v>65.5</v>
      </c>
      <c r="R21" s="51">
        <v>10.9</v>
      </c>
      <c r="S21" s="32">
        <v>22.8</v>
      </c>
      <c r="T21" s="53">
        <v>6.2</v>
      </c>
      <c r="U21" s="32">
        <v>31.6</v>
      </c>
      <c r="V21" s="53">
        <v>5.8</v>
      </c>
      <c r="W21" s="32">
        <v>12.4</v>
      </c>
      <c r="X21" s="53">
        <v>2.8</v>
      </c>
      <c r="Y21" s="31">
        <v>4.8</v>
      </c>
      <c r="Z21" s="53">
        <v>1.4</v>
      </c>
      <c r="AA21" s="31">
        <v>1.2</v>
      </c>
      <c r="AB21" s="53">
        <v>0.5</v>
      </c>
      <c r="AC21" s="29">
        <v>355.5</v>
      </c>
      <c r="AD21" s="51">
        <v>27.6</v>
      </c>
    </row>
    <row r="22" spans="1:30" ht="16.5" customHeight="1" x14ac:dyDescent="0.25">
      <c r="A22" s="7"/>
      <c r="B22" s="7"/>
      <c r="C22" s="7"/>
      <c r="D22" s="7" t="s">
        <v>767</v>
      </c>
      <c r="E22" s="7"/>
      <c r="F22" s="7"/>
      <c r="G22" s="7"/>
      <c r="H22" s="7"/>
      <c r="I22" s="7"/>
      <c r="J22" s="7"/>
      <c r="K22" s="7"/>
      <c r="L22" s="9" t="s">
        <v>300</v>
      </c>
      <c r="M22" s="29">
        <v>360.9</v>
      </c>
      <c r="N22" s="51">
        <v>31.4</v>
      </c>
      <c r="O22" s="29">
        <v>308.2</v>
      </c>
      <c r="P22" s="51">
        <v>26.9</v>
      </c>
      <c r="Q22" s="29">
        <v>232.6</v>
      </c>
      <c r="R22" s="51">
        <v>22.2</v>
      </c>
      <c r="S22" s="29">
        <v>106</v>
      </c>
      <c r="T22" s="51">
        <v>11.8</v>
      </c>
      <c r="U22" s="29">
        <v>106.7</v>
      </c>
      <c r="V22" s="53">
        <v>9.3000000000000007</v>
      </c>
      <c r="W22" s="32">
        <v>39.700000000000003</v>
      </c>
      <c r="X22" s="53">
        <v>4.0999999999999996</v>
      </c>
      <c r="Y22" s="32">
        <v>19.100000000000001</v>
      </c>
      <c r="Z22" s="53">
        <v>2.8</v>
      </c>
      <c r="AA22" s="31">
        <v>6.2</v>
      </c>
      <c r="AB22" s="53">
        <v>1.3</v>
      </c>
      <c r="AC22" s="41">
        <v>1180.0999999999999</v>
      </c>
      <c r="AD22" s="51">
        <v>48.3</v>
      </c>
    </row>
    <row r="23" spans="1:30" ht="16.5" customHeight="1" x14ac:dyDescent="0.25">
      <c r="A23" s="7"/>
      <c r="B23" s="7"/>
      <c r="C23" s="7"/>
      <c r="D23" s="7" t="s">
        <v>768</v>
      </c>
      <c r="E23" s="7"/>
      <c r="F23" s="7"/>
      <c r="G23" s="7"/>
      <c r="H23" s="7"/>
      <c r="I23" s="7"/>
      <c r="J23" s="7"/>
      <c r="K23" s="7"/>
      <c r="L23" s="9" t="s">
        <v>300</v>
      </c>
      <c r="M23" s="29">
        <v>476.1</v>
      </c>
      <c r="N23" s="51">
        <v>39.9</v>
      </c>
      <c r="O23" s="29">
        <v>412.8</v>
      </c>
      <c r="P23" s="51">
        <v>32.299999999999997</v>
      </c>
      <c r="Q23" s="29">
        <v>296.10000000000002</v>
      </c>
      <c r="R23" s="51">
        <v>24.3</v>
      </c>
      <c r="S23" s="29">
        <v>128.6</v>
      </c>
      <c r="T23" s="51">
        <v>14.3</v>
      </c>
      <c r="U23" s="29">
        <v>136.5</v>
      </c>
      <c r="V23" s="51">
        <v>12</v>
      </c>
      <c r="W23" s="32">
        <v>52.4</v>
      </c>
      <c r="X23" s="53">
        <v>4.8</v>
      </c>
      <c r="Y23" s="32">
        <v>23.9</v>
      </c>
      <c r="Z23" s="53">
        <v>3.2</v>
      </c>
      <c r="AA23" s="31">
        <v>7.1</v>
      </c>
      <c r="AB23" s="53">
        <v>1.4</v>
      </c>
      <c r="AC23" s="41">
        <v>1534.9</v>
      </c>
      <c r="AD23" s="51">
        <v>53.2</v>
      </c>
    </row>
    <row r="24" spans="1:30" ht="16.5" customHeight="1" x14ac:dyDescent="0.25">
      <c r="A24" s="7"/>
      <c r="B24" s="7" t="s">
        <v>782</v>
      </c>
      <c r="C24" s="7"/>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c r="C25" s="7" t="s">
        <v>766</v>
      </c>
      <c r="D25" s="7"/>
      <c r="E25" s="7"/>
      <c r="F25" s="7"/>
      <c r="G25" s="7"/>
      <c r="H25" s="7"/>
      <c r="I25" s="7"/>
      <c r="J25" s="7"/>
      <c r="K25" s="7"/>
      <c r="L25" s="9" t="s">
        <v>300</v>
      </c>
      <c r="M25" s="29">
        <v>169.5</v>
      </c>
      <c r="N25" s="51">
        <v>20.3</v>
      </c>
      <c r="O25" s="29">
        <v>148.4</v>
      </c>
      <c r="P25" s="51">
        <v>22.2</v>
      </c>
      <c r="Q25" s="32">
        <v>99.6</v>
      </c>
      <c r="R25" s="51">
        <v>15.1</v>
      </c>
      <c r="S25" s="32">
        <v>37.299999999999997</v>
      </c>
      <c r="T25" s="53">
        <v>8.4</v>
      </c>
      <c r="U25" s="32">
        <v>47.1</v>
      </c>
      <c r="V25" s="53">
        <v>7</v>
      </c>
      <c r="W25" s="32">
        <v>16.600000000000001</v>
      </c>
      <c r="X25" s="53">
        <v>3.4</v>
      </c>
      <c r="Y25" s="31">
        <v>6.4</v>
      </c>
      <c r="Z25" s="53">
        <v>1.6</v>
      </c>
      <c r="AA25" s="31">
        <v>2.2000000000000002</v>
      </c>
      <c r="AB25" s="53">
        <v>0.7</v>
      </c>
      <c r="AC25" s="29">
        <v>523.4</v>
      </c>
      <c r="AD25" s="51">
        <v>31.3</v>
      </c>
    </row>
    <row r="26" spans="1:30" ht="16.5" customHeight="1" x14ac:dyDescent="0.25">
      <c r="A26" s="7"/>
      <c r="B26" s="7"/>
      <c r="C26" s="7" t="s">
        <v>767</v>
      </c>
      <c r="D26" s="7"/>
      <c r="E26" s="7"/>
      <c r="F26" s="7"/>
      <c r="G26" s="7"/>
      <c r="H26" s="7"/>
      <c r="I26" s="7"/>
      <c r="J26" s="7"/>
      <c r="K26" s="7"/>
      <c r="L26" s="9" t="s">
        <v>300</v>
      </c>
      <c r="M26" s="29">
        <v>494.3</v>
      </c>
      <c r="N26" s="51">
        <v>36.9</v>
      </c>
      <c r="O26" s="29">
        <v>414.7</v>
      </c>
      <c r="P26" s="51">
        <v>30.6</v>
      </c>
      <c r="Q26" s="29">
        <v>343.6</v>
      </c>
      <c r="R26" s="51">
        <v>29.2</v>
      </c>
      <c r="S26" s="29">
        <v>141.19999999999999</v>
      </c>
      <c r="T26" s="51">
        <v>14.6</v>
      </c>
      <c r="U26" s="29">
        <v>142.5</v>
      </c>
      <c r="V26" s="51">
        <v>11</v>
      </c>
      <c r="W26" s="32">
        <v>51.4</v>
      </c>
      <c r="X26" s="53">
        <v>4.7</v>
      </c>
      <c r="Y26" s="32">
        <v>27.4</v>
      </c>
      <c r="Z26" s="53">
        <v>3</v>
      </c>
      <c r="AA26" s="31">
        <v>9.6</v>
      </c>
      <c r="AB26" s="53">
        <v>1.4</v>
      </c>
      <c r="AC26" s="41">
        <v>1624.4</v>
      </c>
      <c r="AD26" s="51">
        <v>61.6</v>
      </c>
    </row>
    <row r="27" spans="1:30" ht="16.5" customHeight="1" x14ac:dyDescent="0.25">
      <c r="A27" s="7"/>
      <c r="B27" s="7"/>
      <c r="C27" s="7" t="s">
        <v>768</v>
      </c>
      <c r="D27" s="7"/>
      <c r="E27" s="7"/>
      <c r="F27" s="7"/>
      <c r="G27" s="7"/>
      <c r="H27" s="7"/>
      <c r="I27" s="7"/>
      <c r="J27" s="7"/>
      <c r="K27" s="7"/>
      <c r="L27" s="9" t="s">
        <v>300</v>
      </c>
      <c r="M27" s="29">
        <v>662.8</v>
      </c>
      <c r="N27" s="51">
        <v>46</v>
      </c>
      <c r="O27" s="29">
        <v>565</v>
      </c>
      <c r="P27" s="51">
        <v>37.200000000000003</v>
      </c>
      <c r="Q27" s="29">
        <v>442.8</v>
      </c>
      <c r="R27" s="51">
        <v>35</v>
      </c>
      <c r="S27" s="29">
        <v>175.9</v>
      </c>
      <c r="T27" s="51">
        <v>17.600000000000001</v>
      </c>
      <c r="U27" s="29">
        <v>188.2</v>
      </c>
      <c r="V27" s="51">
        <v>13.6</v>
      </c>
      <c r="W27" s="32">
        <v>67.599999999999994</v>
      </c>
      <c r="X27" s="53">
        <v>5.6</v>
      </c>
      <c r="Y27" s="32">
        <v>34.6</v>
      </c>
      <c r="Z27" s="53">
        <v>3.6</v>
      </c>
      <c r="AA27" s="32">
        <v>11.8</v>
      </c>
      <c r="AB27" s="53">
        <v>1.6</v>
      </c>
      <c r="AC27" s="41">
        <v>2148.9</v>
      </c>
      <c r="AD27" s="51">
        <v>65.5</v>
      </c>
    </row>
    <row r="28" spans="1:30" ht="16.5" customHeight="1" x14ac:dyDescent="0.25">
      <c r="A28" s="7"/>
      <c r="B28" s="7" t="s">
        <v>301</v>
      </c>
      <c r="C28" s="7"/>
      <c r="D28" s="7"/>
      <c r="E28" s="7"/>
      <c r="F28" s="7"/>
      <c r="G28" s="7"/>
      <c r="H28" s="7"/>
      <c r="I28" s="7"/>
      <c r="J28" s="7"/>
      <c r="K28" s="7"/>
      <c r="L28" s="9"/>
      <c r="M28" s="10"/>
      <c r="N28" s="7"/>
      <c r="O28" s="10"/>
      <c r="P28" s="7"/>
      <c r="Q28" s="10"/>
      <c r="R28" s="7"/>
      <c r="S28" s="10"/>
      <c r="T28" s="7"/>
      <c r="U28" s="10"/>
      <c r="V28" s="7"/>
      <c r="W28" s="10"/>
      <c r="X28" s="7"/>
      <c r="Y28" s="10"/>
      <c r="Z28" s="7"/>
      <c r="AA28" s="10"/>
      <c r="AB28" s="7"/>
      <c r="AC28" s="10"/>
      <c r="AD28" s="7"/>
    </row>
    <row r="29" spans="1:30" ht="16.5" customHeight="1" x14ac:dyDescent="0.25">
      <c r="A29" s="7"/>
      <c r="B29" s="7"/>
      <c r="C29" s="7" t="s">
        <v>826</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766</v>
      </c>
      <c r="E30" s="7"/>
      <c r="F30" s="7"/>
      <c r="G30" s="7"/>
      <c r="H30" s="7"/>
      <c r="I30" s="7"/>
      <c r="J30" s="7"/>
      <c r="K30" s="7"/>
      <c r="L30" s="9" t="s">
        <v>216</v>
      </c>
      <c r="M30" s="32">
        <v>66.400000000000006</v>
      </c>
      <c r="N30" s="53">
        <v>5.8</v>
      </c>
      <c r="O30" s="32">
        <v>70.900000000000006</v>
      </c>
      <c r="P30" s="53">
        <v>6.2</v>
      </c>
      <c r="Q30" s="32">
        <v>65.7</v>
      </c>
      <c r="R30" s="53">
        <v>4.4000000000000004</v>
      </c>
      <c r="S30" s="32">
        <v>61.1</v>
      </c>
      <c r="T30" s="53">
        <v>9.1999999999999993</v>
      </c>
      <c r="U30" s="32">
        <v>67</v>
      </c>
      <c r="V30" s="53">
        <v>7.2</v>
      </c>
      <c r="W30" s="32">
        <v>74.5</v>
      </c>
      <c r="X30" s="53">
        <v>6.5</v>
      </c>
      <c r="Y30" s="32">
        <v>75.099999999999994</v>
      </c>
      <c r="Z30" s="53">
        <v>9.6</v>
      </c>
      <c r="AA30" s="32">
        <v>53.6</v>
      </c>
      <c r="AB30" s="51">
        <v>15.6</v>
      </c>
      <c r="AC30" s="32">
        <v>67.900000000000006</v>
      </c>
      <c r="AD30" s="53">
        <v>3.4</v>
      </c>
    </row>
    <row r="31" spans="1:30" ht="16.5" customHeight="1" x14ac:dyDescent="0.25">
      <c r="A31" s="7"/>
      <c r="B31" s="7"/>
      <c r="C31" s="7"/>
      <c r="D31" s="7" t="s">
        <v>767</v>
      </c>
      <c r="E31" s="7"/>
      <c r="F31" s="7"/>
      <c r="G31" s="7"/>
      <c r="H31" s="7"/>
      <c r="I31" s="7"/>
      <c r="J31" s="7"/>
      <c r="K31" s="7"/>
      <c r="L31" s="9" t="s">
        <v>216</v>
      </c>
      <c r="M31" s="32">
        <v>73</v>
      </c>
      <c r="N31" s="53">
        <v>3.3</v>
      </c>
      <c r="O31" s="32">
        <v>74.3</v>
      </c>
      <c r="P31" s="53">
        <v>3.5</v>
      </c>
      <c r="Q31" s="32">
        <v>67.7</v>
      </c>
      <c r="R31" s="53">
        <v>3</v>
      </c>
      <c r="S31" s="32">
        <v>75.099999999999994</v>
      </c>
      <c r="T31" s="53">
        <v>3.1</v>
      </c>
      <c r="U31" s="32">
        <v>74.900000000000006</v>
      </c>
      <c r="V31" s="53">
        <v>3</v>
      </c>
      <c r="W31" s="32">
        <v>77.3</v>
      </c>
      <c r="X31" s="53">
        <v>4</v>
      </c>
      <c r="Y31" s="32">
        <v>69.900000000000006</v>
      </c>
      <c r="Z31" s="53">
        <v>6.6</v>
      </c>
      <c r="AA31" s="32">
        <v>64.400000000000006</v>
      </c>
      <c r="AB31" s="53">
        <v>9.4</v>
      </c>
      <c r="AC31" s="32">
        <v>72.599999999999994</v>
      </c>
      <c r="AD31" s="53">
        <v>1.1000000000000001</v>
      </c>
    </row>
    <row r="32" spans="1:30" ht="16.5" customHeight="1" x14ac:dyDescent="0.25">
      <c r="A32" s="7"/>
      <c r="B32" s="7"/>
      <c r="C32" s="7"/>
      <c r="D32" s="7" t="s">
        <v>768</v>
      </c>
      <c r="E32" s="7"/>
      <c r="F32" s="7"/>
      <c r="G32" s="7"/>
      <c r="H32" s="7"/>
      <c r="I32" s="7"/>
      <c r="J32" s="7"/>
      <c r="K32" s="7"/>
      <c r="L32" s="9" t="s">
        <v>216</v>
      </c>
      <c r="M32" s="32">
        <v>71.8</v>
      </c>
      <c r="N32" s="53">
        <v>3.4</v>
      </c>
      <c r="O32" s="32">
        <v>73.099999999999994</v>
      </c>
      <c r="P32" s="53">
        <v>3.1</v>
      </c>
      <c r="Q32" s="32">
        <v>66.900000000000006</v>
      </c>
      <c r="R32" s="53">
        <v>1.5</v>
      </c>
      <c r="S32" s="32">
        <v>73.099999999999994</v>
      </c>
      <c r="T32" s="53">
        <v>3.6</v>
      </c>
      <c r="U32" s="32">
        <v>72.5</v>
      </c>
      <c r="V32" s="53">
        <v>3.7</v>
      </c>
      <c r="W32" s="32">
        <v>77.5</v>
      </c>
      <c r="X32" s="53">
        <v>3</v>
      </c>
      <c r="Y32" s="32">
        <v>69.2</v>
      </c>
      <c r="Z32" s="53">
        <v>5.7</v>
      </c>
      <c r="AA32" s="32">
        <v>59.8</v>
      </c>
      <c r="AB32" s="53">
        <v>8.3000000000000007</v>
      </c>
      <c r="AC32" s="32">
        <v>71.400000000000006</v>
      </c>
      <c r="AD32" s="53">
        <v>1.2</v>
      </c>
    </row>
    <row r="33" spans="1:30" ht="16.5" customHeight="1" x14ac:dyDescent="0.25">
      <c r="A33" s="7" t="s">
        <v>427</v>
      </c>
      <c r="B33" s="7"/>
      <c r="C33" s="7"/>
      <c r="D33" s="7"/>
      <c r="E33" s="7"/>
      <c r="F33" s="7"/>
      <c r="G33" s="7"/>
      <c r="H33" s="7"/>
      <c r="I33" s="7"/>
      <c r="J33" s="7"/>
      <c r="K33" s="7"/>
      <c r="L33" s="9"/>
      <c r="M33" s="10"/>
      <c r="N33" s="7"/>
      <c r="O33" s="10"/>
      <c r="P33" s="7"/>
      <c r="Q33" s="10"/>
      <c r="R33" s="7"/>
      <c r="S33" s="10"/>
      <c r="T33" s="7"/>
      <c r="U33" s="10"/>
      <c r="V33" s="7"/>
      <c r="W33" s="10"/>
      <c r="X33" s="7"/>
      <c r="Y33" s="10"/>
      <c r="Z33" s="7"/>
      <c r="AA33" s="10"/>
      <c r="AB33" s="7"/>
      <c r="AC33" s="10"/>
      <c r="AD33" s="7"/>
    </row>
    <row r="34" spans="1:30" ht="16.5" customHeight="1" x14ac:dyDescent="0.25">
      <c r="A34" s="7"/>
      <c r="B34" s="7" t="s">
        <v>825</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826</v>
      </c>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c r="C36" s="7"/>
      <c r="D36" s="7" t="s">
        <v>766</v>
      </c>
      <c r="E36" s="7"/>
      <c r="F36" s="7"/>
      <c r="G36" s="7"/>
      <c r="H36" s="7"/>
      <c r="I36" s="7"/>
      <c r="J36" s="7"/>
      <c r="K36" s="7"/>
      <c r="L36" s="9" t="s">
        <v>300</v>
      </c>
      <c r="M36" s="29">
        <v>131.30000000000001</v>
      </c>
      <c r="N36" s="51">
        <v>18.5</v>
      </c>
      <c r="O36" s="29">
        <v>106</v>
      </c>
      <c r="P36" s="51">
        <v>17.7</v>
      </c>
      <c r="Q36" s="32">
        <v>70.599999999999994</v>
      </c>
      <c r="R36" s="51">
        <v>10.8</v>
      </c>
      <c r="S36" s="32">
        <v>28.3</v>
      </c>
      <c r="T36" s="53">
        <v>6.7</v>
      </c>
      <c r="U36" s="32">
        <v>32.6</v>
      </c>
      <c r="V36" s="53">
        <v>5.2</v>
      </c>
      <c r="W36" s="32">
        <v>11.7</v>
      </c>
      <c r="X36" s="53">
        <v>2.5</v>
      </c>
      <c r="Y36" s="31">
        <v>6.1</v>
      </c>
      <c r="Z36" s="53">
        <v>1.7</v>
      </c>
      <c r="AA36" s="31">
        <v>1.5</v>
      </c>
      <c r="AB36" s="53">
        <v>0.6</v>
      </c>
      <c r="AC36" s="29">
        <v>386.2</v>
      </c>
      <c r="AD36" s="51">
        <v>28.8</v>
      </c>
    </row>
    <row r="37" spans="1:30" ht="16.5" customHeight="1" x14ac:dyDescent="0.25">
      <c r="A37" s="7"/>
      <c r="B37" s="7"/>
      <c r="C37" s="7"/>
      <c r="D37" s="7" t="s">
        <v>767</v>
      </c>
      <c r="E37" s="7"/>
      <c r="F37" s="7"/>
      <c r="G37" s="7"/>
      <c r="H37" s="7"/>
      <c r="I37" s="7"/>
      <c r="J37" s="7"/>
      <c r="K37" s="7"/>
      <c r="L37" s="9" t="s">
        <v>300</v>
      </c>
      <c r="M37" s="29">
        <v>372.5</v>
      </c>
      <c r="N37" s="51">
        <v>27</v>
      </c>
      <c r="O37" s="29">
        <v>341.8</v>
      </c>
      <c r="P37" s="51">
        <v>26.1</v>
      </c>
      <c r="Q37" s="29">
        <v>234.5</v>
      </c>
      <c r="R37" s="51">
        <v>20.2</v>
      </c>
      <c r="S37" s="29">
        <v>125</v>
      </c>
      <c r="T37" s="51">
        <v>13.5</v>
      </c>
      <c r="U37" s="29">
        <v>110.9</v>
      </c>
      <c r="V37" s="53">
        <v>9.6</v>
      </c>
      <c r="W37" s="32">
        <v>39</v>
      </c>
      <c r="X37" s="53">
        <v>5.4</v>
      </c>
      <c r="Y37" s="32">
        <v>19.2</v>
      </c>
      <c r="Z37" s="53">
        <v>3</v>
      </c>
      <c r="AA37" s="31">
        <v>5.5</v>
      </c>
      <c r="AB37" s="53">
        <v>1.2</v>
      </c>
      <c r="AC37" s="41">
        <v>1249.7</v>
      </c>
      <c r="AD37" s="51">
        <v>44.1</v>
      </c>
    </row>
    <row r="38" spans="1:30" ht="16.5" customHeight="1" x14ac:dyDescent="0.25">
      <c r="A38" s="7"/>
      <c r="B38" s="7"/>
      <c r="C38" s="7"/>
      <c r="D38" s="7" t="s">
        <v>768</v>
      </c>
      <c r="E38" s="7"/>
      <c r="F38" s="7"/>
      <c r="G38" s="7"/>
      <c r="H38" s="7"/>
      <c r="I38" s="7"/>
      <c r="J38" s="7"/>
      <c r="K38" s="7"/>
      <c r="L38" s="9" t="s">
        <v>300</v>
      </c>
      <c r="M38" s="29">
        <v>500.5</v>
      </c>
      <c r="N38" s="51">
        <v>37.299999999999997</v>
      </c>
      <c r="O38" s="29">
        <v>445.3</v>
      </c>
      <c r="P38" s="51">
        <v>34.9</v>
      </c>
      <c r="Q38" s="29">
        <v>305.89999999999998</v>
      </c>
      <c r="R38" s="51">
        <v>21.6</v>
      </c>
      <c r="S38" s="29">
        <v>153.80000000000001</v>
      </c>
      <c r="T38" s="51">
        <v>15.1</v>
      </c>
      <c r="U38" s="29">
        <v>143.69999999999999</v>
      </c>
      <c r="V38" s="51">
        <v>10.7</v>
      </c>
      <c r="W38" s="32">
        <v>51.3</v>
      </c>
      <c r="X38" s="53">
        <v>6.7</v>
      </c>
      <c r="Y38" s="32">
        <v>25.3</v>
      </c>
      <c r="Z38" s="53">
        <v>3.8</v>
      </c>
      <c r="AA38" s="31">
        <v>7.2</v>
      </c>
      <c r="AB38" s="53">
        <v>1.3</v>
      </c>
      <c r="AC38" s="41">
        <v>1635.9</v>
      </c>
      <c r="AD38" s="51">
        <v>57.7</v>
      </c>
    </row>
    <row r="39" spans="1:30" ht="16.5" customHeight="1" x14ac:dyDescent="0.25">
      <c r="A39" s="7"/>
      <c r="B39" s="7" t="s">
        <v>782</v>
      </c>
      <c r="C39" s="7"/>
      <c r="D39" s="7"/>
      <c r="E39" s="7"/>
      <c r="F39" s="7"/>
      <c r="G39" s="7"/>
      <c r="H39" s="7"/>
      <c r="I39" s="7"/>
      <c r="J39" s="7"/>
      <c r="K39" s="7"/>
      <c r="L39" s="9"/>
      <c r="M39" s="10"/>
      <c r="N39" s="7"/>
      <c r="O39" s="10"/>
      <c r="P39" s="7"/>
      <c r="Q39" s="10"/>
      <c r="R39" s="7"/>
      <c r="S39" s="10"/>
      <c r="T39" s="7"/>
      <c r="U39" s="10"/>
      <c r="V39" s="7"/>
      <c r="W39" s="10"/>
      <c r="X39" s="7"/>
      <c r="Y39" s="10"/>
      <c r="Z39" s="7"/>
      <c r="AA39" s="10"/>
      <c r="AB39" s="7"/>
      <c r="AC39" s="10"/>
      <c r="AD39" s="7"/>
    </row>
    <row r="40" spans="1:30" ht="16.5" customHeight="1" x14ac:dyDescent="0.25">
      <c r="A40" s="7"/>
      <c r="B40" s="7"/>
      <c r="C40" s="7" t="s">
        <v>766</v>
      </c>
      <c r="D40" s="7"/>
      <c r="E40" s="7"/>
      <c r="F40" s="7"/>
      <c r="G40" s="7"/>
      <c r="H40" s="7"/>
      <c r="I40" s="7"/>
      <c r="J40" s="7"/>
      <c r="K40" s="7"/>
      <c r="L40" s="9" t="s">
        <v>300</v>
      </c>
      <c r="M40" s="29">
        <v>184.6</v>
      </c>
      <c r="N40" s="51">
        <v>24.2</v>
      </c>
      <c r="O40" s="29">
        <v>144.1</v>
      </c>
      <c r="P40" s="51">
        <v>20.9</v>
      </c>
      <c r="Q40" s="29">
        <v>109.1</v>
      </c>
      <c r="R40" s="51">
        <v>14.7</v>
      </c>
      <c r="S40" s="32">
        <v>36.200000000000003</v>
      </c>
      <c r="T40" s="53">
        <v>7.1</v>
      </c>
      <c r="U40" s="32">
        <v>44.3</v>
      </c>
      <c r="V40" s="53">
        <v>6.1</v>
      </c>
      <c r="W40" s="32">
        <v>15.9</v>
      </c>
      <c r="X40" s="53">
        <v>3</v>
      </c>
      <c r="Y40" s="31">
        <v>8.4</v>
      </c>
      <c r="Z40" s="53">
        <v>2</v>
      </c>
      <c r="AA40" s="31">
        <v>2.4</v>
      </c>
      <c r="AB40" s="53">
        <v>0.7</v>
      </c>
      <c r="AC40" s="29">
        <v>546.70000000000005</v>
      </c>
      <c r="AD40" s="51">
        <v>35.1</v>
      </c>
    </row>
    <row r="41" spans="1:30" ht="16.5" customHeight="1" x14ac:dyDescent="0.25">
      <c r="A41" s="7"/>
      <c r="B41" s="7"/>
      <c r="C41" s="7" t="s">
        <v>767</v>
      </c>
      <c r="D41" s="7"/>
      <c r="E41" s="7"/>
      <c r="F41" s="7"/>
      <c r="G41" s="7"/>
      <c r="H41" s="7"/>
      <c r="I41" s="7"/>
      <c r="J41" s="7"/>
      <c r="K41" s="7"/>
      <c r="L41" s="9" t="s">
        <v>300</v>
      </c>
      <c r="M41" s="29">
        <v>503.1</v>
      </c>
      <c r="N41" s="51">
        <v>30.4</v>
      </c>
      <c r="O41" s="29">
        <v>436.7</v>
      </c>
      <c r="P41" s="51">
        <v>29.8</v>
      </c>
      <c r="Q41" s="29">
        <v>330.3</v>
      </c>
      <c r="R41" s="51">
        <v>24.9</v>
      </c>
      <c r="S41" s="29">
        <v>162.6</v>
      </c>
      <c r="T41" s="51">
        <v>15.7</v>
      </c>
      <c r="U41" s="29">
        <v>142.1</v>
      </c>
      <c r="V41" s="51">
        <v>10.7</v>
      </c>
      <c r="W41" s="32">
        <v>48.9</v>
      </c>
      <c r="X41" s="53">
        <v>5.9</v>
      </c>
      <c r="Y41" s="32">
        <v>26</v>
      </c>
      <c r="Z41" s="53">
        <v>3.1</v>
      </c>
      <c r="AA41" s="31">
        <v>7.2</v>
      </c>
      <c r="AB41" s="53">
        <v>1.4</v>
      </c>
      <c r="AC41" s="41">
        <v>1658.2</v>
      </c>
      <c r="AD41" s="51">
        <v>49.5</v>
      </c>
    </row>
    <row r="42" spans="1:30" ht="16.5" customHeight="1" x14ac:dyDescent="0.25">
      <c r="A42" s="7"/>
      <c r="B42" s="7"/>
      <c r="C42" s="7" t="s">
        <v>768</v>
      </c>
      <c r="D42" s="7"/>
      <c r="E42" s="7"/>
      <c r="F42" s="7"/>
      <c r="G42" s="7"/>
      <c r="H42" s="7"/>
      <c r="I42" s="7"/>
      <c r="J42" s="7"/>
      <c r="K42" s="7"/>
      <c r="L42" s="9" t="s">
        <v>300</v>
      </c>
      <c r="M42" s="29">
        <v>687.3</v>
      </c>
      <c r="N42" s="51">
        <v>43.8</v>
      </c>
      <c r="O42" s="29">
        <v>583.29999999999995</v>
      </c>
      <c r="P42" s="51">
        <v>38.299999999999997</v>
      </c>
      <c r="Q42" s="29">
        <v>438.6</v>
      </c>
      <c r="R42" s="51">
        <v>29.4</v>
      </c>
      <c r="S42" s="29">
        <v>198.2</v>
      </c>
      <c r="T42" s="51">
        <v>18</v>
      </c>
      <c r="U42" s="29">
        <v>185.3</v>
      </c>
      <c r="V42" s="51">
        <v>12.4</v>
      </c>
      <c r="W42" s="32">
        <v>65.7</v>
      </c>
      <c r="X42" s="53">
        <v>7.1</v>
      </c>
      <c r="Y42" s="32">
        <v>34.299999999999997</v>
      </c>
      <c r="Z42" s="53">
        <v>4</v>
      </c>
      <c r="AA42" s="31">
        <v>9.9</v>
      </c>
      <c r="AB42" s="53">
        <v>1.6</v>
      </c>
      <c r="AC42" s="41">
        <v>2204</v>
      </c>
      <c r="AD42" s="51">
        <v>67.2</v>
      </c>
    </row>
    <row r="43" spans="1:30" ht="16.5" customHeight="1" x14ac:dyDescent="0.25">
      <c r="A43" s="7"/>
      <c r="B43" s="7" t="s">
        <v>301</v>
      </c>
      <c r="C43" s="7"/>
      <c r="D43" s="7"/>
      <c r="E43" s="7"/>
      <c r="F43" s="7"/>
      <c r="G43" s="7"/>
      <c r="H43" s="7"/>
      <c r="I43" s="7"/>
      <c r="J43" s="7"/>
      <c r="K43" s="7"/>
      <c r="L43" s="9"/>
      <c r="M43" s="10"/>
      <c r="N43" s="7"/>
      <c r="O43" s="10"/>
      <c r="P43" s="7"/>
      <c r="Q43" s="10"/>
      <c r="R43" s="7"/>
      <c r="S43" s="10"/>
      <c r="T43" s="7"/>
      <c r="U43" s="10"/>
      <c r="V43" s="7"/>
      <c r="W43" s="10"/>
      <c r="X43" s="7"/>
      <c r="Y43" s="10"/>
      <c r="Z43" s="7"/>
      <c r="AA43" s="10"/>
      <c r="AB43" s="7"/>
      <c r="AC43" s="10"/>
      <c r="AD43" s="7"/>
    </row>
    <row r="44" spans="1:30" ht="16.5" customHeight="1" x14ac:dyDescent="0.25">
      <c r="A44" s="7"/>
      <c r="B44" s="7"/>
      <c r="C44" s="7" t="s">
        <v>826</v>
      </c>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c r="C45" s="7"/>
      <c r="D45" s="7" t="s">
        <v>766</v>
      </c>
      <c r="E45" s="7"/>
      <c r="F45" s="7"/>
      <c r="G45" s="7"/>
      <c r="H45" s="7"/>
      <c r="I45" s="7"/>
      <c r="J45" s="7"/>
      <c r="K45" s="7"/>
      <c r="L45" s="9" t="s">
        <v>216</v>
      </c>
      <c r="M45" s="32">
        <v>71.099999999999994</v>
      </c>
      <c r="N45" s="53">
        <v>4</v>
      </c>
      <c r="O45" s="32">
        <v>73.599999999999994</v>
      </c>
      <c r="P45" s="53">
        <v>6.3</v>
      </c>
      <c r="Q45" s="32">
        <v>64.7</v>
      </c>
      <c r="R45" s="53">
        <v>4.5999999999999996</v>
      </c>
      <c r="S45" s="32">
        <v>78.2</v>
      </c>
      <c r="T45" s="53">
        <v>9.6999999999999993</v>
      </c>
      <c r="U45" s="32">
        <v>73.599999999999994</v>
      </c>
      <c r="V45" s="53">
        <v>6.2</v>
      </c>
      <c r="W45" s="32">
        <v>73.599999999999994</v>
      </c>
      <c r="X45" s="53">
        <v>8</v>
      </c>
      <c r="Y45" s="32">
        <v>72.599999999999994</v>
      </c>
      <c r="Z45" s="51">
        <v>11.6</v>
      </c>
      <c r="AA45" s="32">
        <v>62.5</v>
      </c>
      <c r="AB45" s="51">
        <v>15.9</v>
      </c>
      <c r="AC45" s="32">
        <v>70.599999999999994</v>
      </c>
      <c r="AD45" s="53">
        <v>2.6</v>
      </c>
    </row>
    <row r="46" spans="1:30" ht="16.5" customHeight="1" x14ac:dyDescent="0.25">
      <c r="A46" s="7"/>
      <c r="B46" s="7"/>
      <c r="C46" s="7"/>
      <c r="D46" s="7" t="s">
        <v>767</v>
      </c>
      <c r="E46" s="7"/>
      <c r="F46" s="7"/>
      <c r="G46" s="7"/>
      <c r="H46" s="7"/>
      <c r="I46" s="7"/>
      <c r="J46" s="7"/>
      <c r="K46" s="7"/>
      <c r="L46" s="9" t="s">
        <v>216</v>
      </c>
      <c r="M46" s="32">
        <v>74</v>
      </c>
      <c r="N46" s="53">
        <v>2.9</v>
      </c>
      <c r="O46" s="32">
        <v>78.3</v>
      </c>
      <c r="P46" s="53">
        <v>2.6</v>
      </c>
      <c r="Q46" s="32">
        <v>71</v>
      </c>
      <c r="R46" s="53">
        <v>3.1</v>
      </c>
      <c r="S46" s="32">
        <v>76.900000000000006</v>
      </c>
      <c r="T46" s="53">
        <v>3.8</v>
      </c>
      <c r="U46" s="32">
        <v>78</v>
      </c>
      <c r="V46" s="53">
        <v>3.4</v>
      </c>
      <c r="W46" s="32">
        <v>79.8</v>
      </c>
      <c r="X46" s="53">
        <v>5.4</v>
      </c>
      <c r="Y46" s="32">
        <v>73.8</v>
      </c>
      <c r="Z46" s="53">
        <v>7.3</v>
      </c>
      <c r="AA46" s="32">
        <v>76.400000000000006</v>
      </c>
      <c r="AB46" s="53">
        <v>7.8</v>
      </c>
      <c r="AC46" s="32">
        <v>75.400000000000006</v>
      </c>
      <c r="AD46" s="53">
        <v>1.5</v>
      </c>
    </row>
    <row r="47" spans="1:30" ht="16.5" customHeight="1" x14ac:dyDescent="0.25">
      <c r="A47" s="7"/>
      <c r="B47" s="7"/>
      <c r="C47" s="7"/>
      <c r="D47" s="7" t="s">
        <v>768</v>
      </c>
      <c r="E47" s="7"/>
      <c r="F47" s="7"/>
      <c r="G47" s="7"/>
      <c r="H47" s="7"/>
      <c r="I47" s="7"/>
      <c r="J47" s="7"/>
      <c r="K47" s="7"/>
      <c r="L47" s="9" t="s">
        <v>216</v>
      </c>
      <c r="M47" s="32">
        <v>72.8</v>
      </c>
      <c r="N47" s="53">
        <v>2.9</v>
      </c>
      <c r="O47" s="32">
        <v>76.3</v>
      </c>
      <c r="P47" s="53">
        <v>3.2</v>
      </c>
      <c r="Q47" s="32">
        <v>69.7</v>
      </c>
      <c r="R47" s="53">
        <v>1.6</v>
      </c>
      <c r="S47" s="32">
        <v>77.599999999999994</v>
      </c>
      <c r="T47" s="53">
        <v>3</v>
      </c>
      <c r="U47" s="32">
        <v>77.5</v>
      </c>
      <c r="V47" s="53">
        <v>2.6</v>
      </c>
      <c r="W47" s="32">
        <v>78.099999999999994</v>
      </c>
      <c r="X47" s="53">
        <v>5.9</v>
      </c>
      <c r="Y47" s="32">
        <v>73.8</v>
      </c>
      <c r="Z47" s="53">
        <v>6.7</v>
      </c>
      <c r="AA47" s="32">
        <v>72.7</v>
      </c>
      <c r="AB47" s="53">
        <v>5.3</v>
      </c>
      <c r="AC47" s="32">
        <v>74.2</v>
      </c>
      <c r="AD47" s="53">
        <v>1.2</v>
      </c>
    </row>
    <row r="48" spans="1:30" ht="16.5" customHeight="1" x14ac:dyDescent="0.25">
      <c r="A48" s="7" t="s">
        <v>455</v>
      </c>
      <c r="B48" s="7"/>
      <c r="C48" s="7"/>
      <c r="D48" s="7"/>
      <c r="E48" s="7"/>
      <c r="F48" s="7"/>
      <c r="G48" s="7"/>
      <c r="H48" s="7"/>
      <c r="I48" s="7"/>
      <c r="J48" s="7"/>
      <c r="K48" s="7"/>
      <c r="L48" s="9"/>
      <c r="M48" s="10"/>
      <c r="N48" s="7"/>
      <c r="O48" s="10"/>
      <c r="P48" s="7"/>
      <c r="Q48" s="10"/>
      <c r="R48" s="7"/>
      <c r="S48" s="10"/>
      <c r="T48" s="7"/>
      <c r="U48" s="10"/>
      <c r="V48" s="7"/>
      <c r="W48" s="10"/>
      <c r="X48" s="7"/>
      <c r="Y48" s="10"/>
      <c r="Z48" s="7"/>
      <c r="AA48" s="10"/>
      <c r="AB48" s="7"/>
      <c r="AC48" s="10"/>
      <c r="AD48" s="7"/>
    </row>
    <row r="49" spans="1:30" ht="16.5" customHeight="1" x14ac:dyDescent="0.25">
      <c r="A49" s="7"/>
      <c r="B49" s="7" t="s">
        <v>825</v>
      </c>
      <c r="C49" s="7"/>
      <c r="D49" s="7"/>
      <c r="E49" s="7"/>
      <c r="F49" s="7"/>
      <c r="G49" s="7"/>
      <c r="H49" s="7"/>
      <c r="I49" s="7"/>
      <c r="J49" s="7"/>
      <c r="K49" s="7"/>
      <c r="L49" s="9"/>
      <c r="M49" s="10"/>
      <c r="N49" s="7"/>
      <c r="O49" s="10"/>
      <c r="P49" s="7"/>
      <c r="Q49" s="10"/>
      <c r="R49" s="7"/>
      <c r="S49" s="10"/>
      <c r="T49" s="7"/>
      <c r="U49" s="10"/>
      <c r="V49" s="7"/>
      <c r="W49" s="10"/>
      <c r="X49" s="7"/>
      <c r="Y49" s="10"/>
      <c r="Z49" s="7"/>
      <c r="AA49" s="10"/>
      <c r="AB49" s="7"/>
      <c r="AC49" s="10"/>
      <c r="AD49" s="7"/>
    </row>
    <row r="50" spans="1:30" ht="16.5" customHeight="1" x14ac:dyDescent="0.25">
      <c r="A50" s="7"/>
      <c r="B50" s="7"/>
      <c r="C50" s="7" t="s">
        <v>826</v>
      </c>
      <c r="D50" s="7"/>
      <c r="E50" s="7"/>
      <c r="F50" s="7"/>
      <c r="G50" s="7"/>
      <c r="H50" s="7"/>
      <c r="I50" s="7"/>
      <c r="J50" s="7"/>
      <c r="K50" s="7"/>
      <c r="L50" s="9"/>
      <c r="M50" s="10"/>
      <c r="N50" s="7"/>
      <c r="O50" s="10"/>
      <c r="P50" s="7"/>
      <c r="Q50" s="10"/>
      <c r="R50" s="7"/>
      <c r="S50" s="10"/>
      <c r="T50" s="7"/>
      <c r="U50" s="10"/>
      <c r="V50" s="7"/>
      <c r="W50" s="10"/>
      <c r="X50" s="7"/>
      <c r="Y50" s="10"/>
      <c r="Z50" s="7"/>
      <c r="AA50" s="10"/>
      <c r="AB50" s="7"/>
      <c r="AC50" s="10"/>
      <c r="AD50" s="7"/>
    </row>
    <row r="51" spans="1:30" ht="16.5" customHeight="1" x14ac:dyDescent="0.25">
      <c r="A51" s="7"/>
      <c r="B51" s="7"/>
      <c r="C51" s="7"/>
      <c r="D51" s="7" t="s">
        <v>766</v>
      </c>
      <c r="E51" s="7"/>
      <c r="F51" s="7"/>
      <c r="G51" s="7"/>
      <c r="H51" s="7"/>
      <c r="I51" s="7"/>
      <c r="J51" s="7"/>
      <c r="K51" s="7"/>
      <c r="L51" s="9" t="s">
        <v>300</v>
      </c>
      <c r="M51" s="29">
        <v>109.8</v>
      </c>
      <c r="N51" s="51">
        <v>14.7</v>
      </c>
      <c r="O51" s="32">
        <v>99.6</v>
      </c>
      <c r="P51" s="51">
        <v>12.3</v>
      </c>
      <c r="Q51" s="32">
        <v>76.099999999999994</v>
      </c>
      <c r="R51" s="51">
        <v>11.5</v>
      </c>
      <c r="S51" s="32">
        <v>32</v>
      </c>
      <c r="T51" s="53">
        <v>4.4000000000000004</v>
      </c>
      <c r="U51" s="32">
        <v>28.7</v>
      </c>
      <c r="V51" s="53">
        <v>4.5</v>
      </c>
      <c r="W51" s="32">
        <v>10.8</v>
      </c>
      <c r="X51" s="53">
        <v>2.6</v>
      </c>
      <c r="Y51" s="31">
        <v>4.7</v>
      </c>
      <c r="Z51" s="53">
        <v>1.5</v>
      </c>
      <c r="AA51" s="31">
        <v>3.6</v>
      </c>
      <c r="AB51" s="53">
        <v>1.6</v>
      </c>
      <c r="AC51" s="29">
        <v>365.1</v>
      </c>
      <c r="AD51" s="51">
        <v>26.2</v>
      </c>
    </row>
    <row r="52" spans="1:30" ht="16.5" customHeight="1" x14ac:dyDescent="0.25">
      <c r="A52" s="7"/>
      <c r="B52" s="7"/>
      <c r="C52" s="7"/>
      <c r="D52" s="7" t="s">
        <v>767</v>
      </c>
      <c r="E52" s="7"/>
      <c r="F52" s="7"/>
      <c r="G52" s="7"/>
      <c r="H52" s="7"/>
      <c r="I52" s="7"/>
      <c r="J52" s="7"/>
      <c r="K52" s="7"/>
      <c r="L52" s="9" t="s">
        <v>300</v>
      </c>
      <c r="M52" s="29">
        <v>418.1</v>
      </c>
      <c r="N52" s="51">
        <v>25.7</v>
      </c>
      <c r="O52" s="29">
        <v>319.7</v>
      </c>
      <c r="P52" s="51">
        <v>23.7</v>
      </c>
      <c r="Q52" s="29">
        <v>242.8</v>
      </c>
      <c r="R52" s="51">
        <v>18.8</v>
      </c>
      <c r="S52" s="29">
        <v>139.30000000000001</v>
      </c>
      <c r="T52" s="51">
        <v>14.6</v>
      </c>
      <c r="U52" s="29">
        <v>111.4</v>
      </c>
      <c r="V52" s="51">
        <v>10.3</v>
      </c>
      <c r="W52" s="32">
        <v>34.9</v>
      </c>
      <c r="X52" s="53">
        <v>3.8</v>
      </c>
      <c r="Y52" s="32">
        <v>21.5</v>
      </c>
      <c r="Z52" s="53">
        <v>3.1</v>
      </c>
      <c r="AA52" s="32">
        <v>10.5</v>
      </c>
      <c r="AB52" s="53">
        <v>2</v>
      </c>
      <c r="AC52" s="41">
        <v>1298.2</v>
      </c>
      <c r="AD52" s="51">
        <v>45.8</v>
      </c>
    </row>
    <row r="53" spans="1:30" ht="16.5" customHeight="1" x14ac:dyDescent="0.25">
      <c r="A53" s="7"/>
      <c r="B53" s="7"/>
      <c r="C53" s="7"/>
      <c r="D53" s="7" t="s">
        <v>768</v>
      </c>
      <c r="E53" s="7"/>
      <c r="F53" s="7"/>
      <c r="G53" s="7"/>
      <c r="H53" s="7"/>
      <c r="I53" s="7"/>
      <c r="J53" s="7"/>
      <c r="K53" s="7"/>
      <c r="L53" s="9" t="s">
        <v>300</v>
      </c>
      <c r="M53" s="29">
        <v>527.9</v>
      </c>
      <c r="N53" s="51">
        <v>31.8</v>
      </c>
      <c r="O53" s="29">
        <v>419.2</v>
      </c>
      <c r="P53" s="51">
        <v>27.8</v>
      </c>
      <c r="Q53" s="29">
        <v>318.89999999999998</v>
      </c>
      <c r="R53" s="51">
        <v>22.8</v>
      </c>
      <c r="S53" s="29">
        <v>171.3</v>
      </c>
      <c r="T53" s="51">
        <v>14.6</v>
      </c>
      <c r="U53" s="29">
        <v>140</v>
      </c>
      <c r="V53" s="51">
        <v>10.1</v>
      </c>
      <c r="W53" s="32">
        <v>45.7</v>
      </c>
      <c r="X53" s="53">
        <v>5.2</v>
      </c>
      <c r="Y53" s="32">
        <v>26.2</v>
      </c>
      <c r="Z53" s="53">
        <v>3.8</v>
      </c>
      <c r="AA53" s="32">
        <v>14.1</v>
      </c>
      <c r="AB53" s="53">
        <v>2.8</v>
      </c>
      <c r="AC53" s="41">
        <v>1663.3</v>
      </c>
      <c r="AD53" s="51">
        <v>55.3</v>
      </c>
    </row>
    <row r="54" spans="1:30" ht="16.5" customHeight="1" x14ac:dyDescent="0.25">
      <c r="A54" s="7"/>
      <c r="B54" s="7" t="s">
        <v>782</v>
      </c>
      <c r="C54" s="7"/>
      <c r="D54" s="7"/>
      <c r="E54" s="7"/>
      <c r="F54" s="7"/>
      <c r="G54" s="7"/>
      <c r="H54" s="7"/>
      <c r="I54" s="7"/>
      <c r="J54" s="7"/>
      <c r="K54" s="7"/>
      <c r="L54" s="9"/>
      <c r="M54" s="10"/>
      <c r="N54" s="7"/>
      <c r="O54" s="10"/>
      <c r="P54" s="7"/>
      <c r="Q54" s="10"/>
      <c r="R54" s="7"/>
      <c r="S54" s="10"/>
      <c r="T54" s="7"/>
      <c r="U54" s="10"/>
      <c r="V54" s="7"/>
      <c r="W54" s="10"/>
      <c r="X54" s="7"/>
      <c r="Y54" s="10"/>
      <c r="Z54" s="7"/>
      <c r="AA54" s="10"/>
      <c r="AB54" s="7"/>
      <c r="AC54" s="10"/>
      <c r="AD54" s="7"/>
    </row>
    <row r="55" spans="1:30" ht="16.5" customHeight="1" x14ac:dyDescent="0.25">
      <c r="A55" s="7"/>
      <c r="B55" s="7"/>
      <c r="C55" s="7" t="s">
        <v>766</v>
      </c>
      <c r="D55" s="7"/>
      <c r="E55" s="7"/>
      <c r="F55" s="7"/>
      <c r="G55" s="7"/>
      <c r="H55" s="7"/>
      <c r="I55" s="7"/>
      <c r="J55" s="7"/>
      <c r="K55" s="7"/>
      <c r="L55" s="9" t="s">
        <v>300</v>
      </c>
      <c r="M55" s="29">
        <v>157.9</v>
      </c>
      <c r="N55" s="51">
        <v>17.7</v>
      </c>
      <c r="O55" s="29">
        <v>131.1</v>
      </c>
      <c r="P55" s="51">
        <v>13.6</v>
      </c>
      <c r="Q55" s="29">
        <v>106.4</v>
      </c>
      <c r="R55" s="51">
        <v>13</v>
      </c>
      <c r="S55" s="32">
        <v>41.6</v>
      </c>
      <c r="T55" s="53">
        <v>5.4</v>
      </c>
      <c r="U55" s="32">
        <v>40.4</v>
      </c>
      <c r="V55" s="53">
        <v>5.8</v>
      </c>
      <c r="W55" s="32">
        <v>15.4</v>
      </c>
      <c r="X55" s="53">
        <v>3.1</v>
      </c>
      <c r="Y55" s="31">
        <v>6</v>
      </c>
      <c r="Z55" s="53">
        <v>1.7</v>
      </c>
      <c r="AA55" s="31">
        <v>4.5999999999999996</v>
      </c>
      <c r="AB55" s="53">
        <v>1.7</v>
      </c>
      <c r="AC55" s="29">
        <v>503.4</v>
      </c>
      <c r="AD55" s="51">
        <v>27.9</v>
      </c>
    </row>
    <row r="56" spans="1:30" ht="16.5" customHeight="1" x14ac:dyDescent="0.25">
      <c r="A56" s="7"/>
      <c r="B56" s="7"/>
      <c r="C56" s="7" t="s">
        <v>767</v>
      </c>
      <c r="D56" s="7"/>
      <c r="E56" s="7"/>
      <c r="F56" s="7"/>
      <c r="G56" s="7"/>
      <c r="H56" s="7"/>
      <c r="I56" s="7"/>
      <c r="J56" s="7"/>
      <c r="K56" s="7"/>
      <c r="L56" s="9" t="s">
        <v>300</v>
      </c>
      <c r="M56" s="29">
        <v>541.29999999999995</v>
      </c>
      <c r="N56" s="51">
        <v>33.9</v>
      </c>
      <c r="O56" s="29">
        <v>392.6</v>
      </c>
      <c r="P56" s="51">
        <v>26.2</v>
      </c>
      <c r="Q56" s="29">
        <v>331.8</v>
      </c>
      <c r="R56" s="51">
        <v>19.100000000000001</v>
      </c>
      <c r="S56" s="29">
        <v>174.9</v>
      </c>
      <c r="T56" s="51">
        <v>16.100000000000001</v>
      </c>
      <c r="U56" s="29">
        <v>139.19999999999999</v>
      </c>
      <c r="V56" s="51">
        <v>13</v>
      </c>
      <c r="W56" s="32">
        <v>45.7</v>
      </c>
      <c r="X56" s="53">
        <v>4.2</v>
      </c>
      <c r="Y56" s="32">
        <v>27.6</v>
      </c>
      <c r="Z56" s="53">
        <v>3.8</v>
      </c>
      <c r="AA56" s="32">
        <v>14.8</v>
      </c>
      <c r="AB56" s="53">
        <v>2.2000000000000002</v>
      </c>
      <c r="AC56" s="41">
        <v>1667.8</v>
      </c>
      <c r="AD56" s="51">
        <v>55.9</v>
      </c>
    </row>
    <row r="57" spans="1:30" ht="16.5" customHeight="1" x14ac:dyDescent="0.25">
      <c r="A57" s="7"/>
      <c r="B57" s="7"/>
      <c r="C57" s="7" t="s">
        <v>768</v>
      </c>
      <c r="D57" s="7"/>
      <c r="E57" s="7"/>
      <c r="F57" s="7"/>
      <c r="G57" s="7"/>
      <c r="H57" s="7"/>
      <c r="I57" s="7"/>
      <c r="J57" s="7"/>
      <c r="K57" s="7"/>
      <c r="L57" s="9" t="s">
        <v>300</v>
      </c>
      <c r="M57" s="29">
        <v>699.2</v>
      </c>
      <c r="N57" s="51">
        <v>41.3</v>
      </c>
      <c r="O57" s="29">
        <v>523.70000000000005</v>
      </c>
      <c r="P57" s="51">
        <v>32</v>
      </c>
      <c r="Q57" s="29">
        <v>438.2</v>
      </c>
      <c r="R57" s="51">
        <v>24.3</v>
      </c>
      <c r="S57" s="29">
        <v>216.5</v>
      </c>
      <c r="T57" s="51">
        <v>16.7</v>
      </c>
      <c r="U57" s="29">
        <v>179.6</v>
      </c>
      <c r="V57" s="51">
        <v>12.9</v>
      </c>
      <c r="W57" s="32">
        <v>61.1</v>
      </c>
      <c r="X57" s="53">
        <v>5.8</v>
      </c>
      <c r="Y57" s="32">
        <v>33.6</v>
      </c>
      <c r="Z57" s="53">
        <v>4.8</v>
      </c>
      <c r="AA57" s="32">
        <v>19.3</v>
      </c>
      <c r="AB57" s="53">
        <v>3.2</v>
      </c>
      <c r="AC57" s="41">
        <v>2171.3000000000002</v>
      </c>
      <c r="AD57" s="51">
        <v>66.5</v>
      </c>
    </row>
    <row r="58" spans="1:30" ht="16.5" customHeight="1" x14ac:dyDescent="0.25">
      <c r="A58" s="7"/>
      <c r="B58" s="7" t="s">
        <v>301</v>
      </c>
      <c r="C58" s="7"/>
      <c r="D58" s="7"/>
      <c r="E58" s="7"/>
      <c r="F58" s="7"/>
      <c r="G58" s="7"/>
      <c r="H58" s="7"/>
      <c r="I58" s="7"/>
      <c r="J58" s="7"/>
      <c r="K58" s="7"/>
      <c r="L58" s="9"/>
      <c r="M58" s="10"/>
      <c r="N58" s="7"/>
      <c r="O58" s="10"/>
      <c r="P58" s="7"/>
      <c r="Q58" s="10"/>
      <c r="R58" s="7"/>
      <c r="S58" s="10"/>
      <c r="T58" s="7"/>
      <c r="U58" s="10"/>
      <c r="V58" s="7"/>
      <c r="W58" s="10"/>
      <c r="X58" s="7"/>
      <c r="Y58" s="10"/>
      <c r="Z58" s="7"/>
      <c r="AA58" s="10"/>
      <c r="AB58" s="7"/>
      <c r="AC58" s="10"/>
      <c r="AD58" s="7"/>
    </row>
    <row r="59" spans="1:30" ht="16.5" customHeight="1" x14ac:dyDescent="0.25">
      <c r="A59" s="7"/>
      <c r="B59" s="7"/>
      <c r="C59" s="7" t="s">
        <v>826</v>
      </c>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c r="C60" s="7"/>
      <c r="D60" s="7" t="s">
        <v>766</v>
      </c>
      <c r="E60" s="7"/>
      <c r="F60" s="7"/>
      <c r="G60" s="7"/>
      <c r="H60" s="7"/>
      <c r="I60" s="7"/>
      <c r="J60" s="7"/>
      <c r="K60" s="7"/>
      <c r="L60" s="9" t="s">
        <v>216</v>
      </c>
      <c r="M60" s="32">
        <v>69.5</v>
      </c>
      <c r="N60" s="53">
        <v>5.0999999999999996</v>
      </c>
      <c r="O60" s="32">
        <v>76</v>
      </c>
      <c r="P60" s="53">
        <v>5.0999999999999996</v>
      </c>
      <c r="Q60" s="32">
        <v>71.5</v>
      </c>
      <c r="R60" s="53">
        <v>6.4</v>
      </c>
      <c r="S60" s="32">
        <v>76.900000000000006</v>
      </c>
      <c r="T60" s="53">
        <v>3.5</v>
      </c>
      <c r="U60" s="32">
        <v>71.099999999999994</v>
      </c>
      <c r="V60" s="53">
        <v>4.2</v>
      </c>
      <c r="W60" s="32">
        <v>70.099999999999994</v>
      </c>
      <c r="X60" s="53">
        <v>9.1999999999999993</v>
      </c>
      <c r="Y60" s="32">
        <v>77.8</v>
      </c>
      <c r="Z60" s="51">
        <v>11.8</v>
      </c>
      <c r="AA60" s="32">
        <v>78.599999999999994</v>
      </c>
      <c r="AB60" s="51">
        <v>20.399999999999999</v>
      </c>
      <c r="AC60" s="32">
        <v>72.5</v>
      </c>
      <c r="AD60" s="53">
        <v>3.4</v>
      </c>
    </row>
    <row r="61" spans="1:30" ht="16.5" customHeight="1" x14ac:dyDescent="0.25">
      <c r="A61" s="7"/>
      <c r="B61" s="7"/>
      <c r="C61" s="7"/>
      <c r="D61" s="7" t="s">
        <v>767</v>
      </c>
      <c r="E61" s="7"/>
      <c r="F61" s="7"/>
      <c r="G61" s="7"/>
      <c r="H61" s="7"/>
      <c r="I61" s="7"/>
      <c r="J61" s="7"/>
      <c r="K61" s="7"/>
      <c r="L61" s="9" t="s">
        <v>216</v>
      </c>
      <c r="M61" s="32">
        <v>77.2</v>
      </c>
      <c r="N61" s="53">
        <v>4.8</v>
      </c>
      <c r="O61" s="32">
        <v>81.400000000000006</v>
      </c>
      <c r="P61" s="53">
        <v>2.7</v>
      </c>
      <c r="Q61" s="32">
        <v>73.2</v>
      </c>
      <c r="R61" s="53">
        <v>3.7</v>
      </c>
      <c r="S61" s="32">
        <v>79.599999999999994</v>
      </c>
      <c r="T61" s="53">
        <v>3.8</v>
      </c>
      <c r="U61" s="32">
        <v>80</v>
      </c>
      <c r="V61" s="53">
        <v>7.4</v>
      </c>
      <c r="W61" s="32">
        <v>76.3</v>
      </c>
      <c r="X61" s="53">
        <v>4.5999999999999996</v>
      </c>
      <c r="Y61" s="32">
        <v>78</v>
      </c>
      <c r="Z61" s="53">
        <v>3.2</v>
      </c>
      <c r="AA61" s="32">
        <v>71.099999999999994</v>
      </c>
      <c r="AB61" s="53">
        <v>7.8</v>
      </c>
      <c r="AC61" s="32">
        <v>77.8</v>
      </c>
      <c r="AD61" s="53">
        <v>0.9</v>
      </c>
    </row>
    <row r="62" spans="1:30" ht="16.5" customHeight="1" x14ac:dyDescent="0.25">
      <c r="A62" s="14"/>
      <c r="B62" s="14"/>
      <c r="C62" s="14"/>
      <c r="D62" s="14" t="s">
        <v>768</v>
      </c>
      <c r="E62" s="14"/>
      <c r="F62" s="14"/>
      <c r="G62" s="14"/>
      <c r="H62" s="14"/>
      <c r="I62" s="14"/>
      <c r="J62" s="14"/>
      <c r="K62" s="14"/>
      <c r="L62" s="15" t="s">
        <v>216</v>
      </c>
      <c r="M62" s="33">
        <v>75.5</v>
      </c>
      <c r="N62" s="54">
        <v>1.2</v>
      </c>
      <c r="O62" s="33">
        <v>80</v>
      </c>
      <c r="P62" s="54">
        <v>2.2000000000000002</v>
      </c>
      <c r="Q62" s="33">
        <v>72.8</v>
      </c>
      <c r="R62" s="54">
        <v>3.2</v>
      </c>
      <c r="S62" s="33">
        <v>79.099999999999994</v>
      </c>
      <c r="T62" s="54">
        <v>3.2</v>
      </c>
      <c r="U62" s="33">
        <v>78</v>
      </c>
      <c r="V62" s="54">
        <v>5.7</v>
      </c>
      <c r="W62" s="33">
        <v>74.8</v>
      </c>
      <c r="X62" s="54">
        <v>4.5</v>
      </c>
      <c r="Y62" s="33">
        <v>78</v>
      </c>
      <c r="Z62" s="54">
        <v>2.6</v>
      </c>
      <c r="AA62" s="33">
        <v>72.900000000000006</v>
      </c>
      <c r="AB62" s="54">
        <v>8.5</v>
      </c>
      <c r="AC62" s="33">
        <v>76.599999999999994</v>
      </c>
      <c r="AD62" s="54">
        <v>0.9</v>
      </c>
    </row>
    <row r="63" spans="1:30" ht="4.5" customHeight="1" x14ac:dyDescent="0.25">
      <c r="A63" s="27"/>
      <c r="B63" s="2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6.5" customHeight="1" x14ac:dyDescent="0.25">
      <c r="A64" s="27"/>
      <c r="B64" s="27"/>
      <c r="C64" s="67" t="s">
        <v>689</v>
      </c>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row>
    <row r="65" spans="1:30" ht="4.5" customHeight="1" x14ac:dyDescent="0.25">
      <c r="A65" s="27"/>
      <c r="B65" s="27"/>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6.5" customHeight="1" x14ac:dyDescent="0.25">
      <c r="A66" s="55"/>
      <c r="B66" s="55"/>
      <c r="C66" s="67" t="s">
        <v>456</v>
      </c>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row>
    <row r="67" spans="1:30" ht="16.5" customHeight="1" x14ac:dyDescent="0.25">
      <c r="A67" s="55"/>
      <c r="B67" s="55"/>
      <c r="C67" s="67" t="s">
        <v>457</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ht="4.5" customHeight="1" x14ac:dyDescent="0.25">
      <c r="A68" s="27"/>
      <c r="B68" s="27"/>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29.4" customHeight="1" x14ac:dyDescent="0.25">
      <c r="A69" s="27" t="s">
        <v>139</v>
      </c>
      <c r="B69" s="27"/>
      <c r="C69" s="67" t="s">
        <v>307</v>
      </c>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row>
    <row r="70" spans="1:30" ht="16.5" customHeight="1" x14ac:dyDescent="0.25">
      <c r="A70" s="27" t="s">
        <v>141</v>
      </c>
      <c r="B70" s="27"/>
      <c r="C70" s="67" t="s">
        <v>772</v>
      </c>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1:30" ht="29.4" customHeight="1" x14ac:dyDescent="0.25">
      <c r="A71" s="27" t="s">
        <v>144</v>
      </c>
      <c r="B71" s="27"/>
      <c r="C71" s="67" t="s">
        <v>827</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1:30" ht="16.5" customHeight="1" x14ac:dyDescent="0.25">
      <c r="A72" s="27" t="s">
        <v>146</v>
      </c>
      <c r="B72" s="27"/>
      <c r="C72" s="67" t="s">
        <v>308</v>
      </c>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1:30" ht="29.4" customHeight="1" x14ac:dyDescent="0.25">
      <c r="A73" s="27" t="s">
        <v>150</v>
      </c>
      <c r="B73" s="27"/>
      <c r="C73" s="67" t="s">
        <v>463</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ht="29.4" customHeight="1" x14ac:dyDescent="0.25">
      <c r="A74" s="27" t="s">
        <v>152</v>
      </c>
      <c r="B74" s="27"/>
      <c r="C74" s="67" t="s">
        <v>309</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ht="29.4" customHeight="1" x14ac:dyDescent="0.25">
      <c r="A75" s="27" t="s">
        <v>155</v>
      </c>
      <c r="B75" s="27"/>
      <c r="C75" s="67" t="s">
        <v>774</v>
      </c>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row>
    <row r="76" spans="1:30" ht="16.5" customHeight="1" x14ac:dyDescent="0.25">
      <c r="A76" s="27" t="s">
        <v>157</v>
      </c>
      <c r="B76" s="27"/>
      <c r="C76" s="67" t="s">
        <v>775</v>
      </c>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row>
    <row r="77" spans="1:30" ht="16.5" customHeight="1" x14ac:dyDescent="0.25">
      <c r="A77" s="27" t="s">
        <v>159</v>
      </c>
      <c r="B77" s="27"/>
      <c r="C77" s="67" t="s">
        <v>776</v>
      </c>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1:30" ht="16.5" customHeight="1" x14ac:dyDescent="0.25">
      <c r="A78" s="27" t="s">
        <v>467</v>
      </c>
      <c r="B78" s="27"/>
      <c r="C78" s="67" t="s">
        <v>468</v>
      </c>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row>
    <row r="79" spans="1:30" ht="16.5" customHeight="1" x14ac:dyDescent="0.25">
      <c r="A79" s="27" t="s">
        <v>469</v>
      </c>
      <c r="B79" s="27"/>
      <c r="C79" s="67" t="s">
        <v>470</v>
      </c>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row>
    <row r="80" spans="1:30" ht="4.5" customHeight="1" x14ac:dyDescent="0.25"/>
    <row r="81" spans="1:30" ht="16.5" customHeight="1" x14ac:dyDescent="0.25">
      <c r="A81" s="28" t="s">
        <v>167</v>
      </c>
      <c r="B81" s="27"/>
      <c r="C81" s="27"/>
      <c r="D81" s="27"/>
      <c r="E81" s="67" t="s">
        <v>471</v>
      </c>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row>
  </sheetData>
  <mergeCells count="25">
    <mergeCell ref="W2:X2"/>
    <mergeCell ref="Y2:Z2"/>
    <mergeCell ref="AA2:AB2"/>
    <mergeCell ref="AC2:AD2"/>
    <mergeCell ref="K1:AD1"/>
    <mergeCell ref="M2:N2"/>
    <mergeCell ref="O2:P2"/>
    <mergeCell ref="Q2:R2"/>
    <mergeCell ref="S2:T2"/>
    <mergeCell ref="U2:V2"/>
    <mergeCell ref="C64:AD64"/>
    <mergeCell ref="C66:AD66"/>
    <mergeCell ref="C67:AD67"/>
    <mergeCell ref="C69:AD69"/>
    <mergeCell ref="C70:AD70"/>
    <mergeCell ref="C71:AD71"/>
    <mergeCell ref="C72:AD72"/>
    <mergeCell ref="C73:AD73"/>
    <mergeCell ref="C74:AD74"/>
    <mergeCell ref="C75:AD75"/>
    <mergeCell ref="C76:AD76"/>
    <mergeCell ref="C77:AD77"/>
    <mergeCell ref="C78:AD78"/>
    <mergeCell ref="C79:AD79"/>
    <mergeCell ref="E81:AD81"/>
  </mergeCells>
  <pageMargins left="0.7" right="0.7" top="0.75" bottom="0.75" header="0.3" footer="0.3"/>
  <pageSetup paperSize="9" fitToHeight="0" orientation="landscape" horizontalDpi="300" verticalDpi="300"/>
  <headerFooter scaleWithDoc="0" alignWithMargins="0">
    <oddHeader>&amp;C&amp;"Arial"&amp;8TABLE 15A.60</oddHeader>
    <oddFooter>&amp;L&amp;"Arial"&amp;8REPORT ON
GOVERNMENT
SERVICES 2022&amp;R&amp;"Arial"&amp;8SERVICES FOR PEOPLE
WITH DISABILITY
PAGE &amp;B&amp;P&amp;B</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AD81"/>
  <sheetViews>
    <sheetView showGridLines="0" workbookViewId="0"/>
  </sheetViews>
  <sheetFormatPr defaultRowHeight="13.2" x14ac:dyDescent="0.25"/>
  <cols>
    <col min="1" max="10" width="1.6640625" customWidth="1"/>
    <col min="11" max="11" width="20.109375" customWidth="1"/>
    <col min="12" max="12" width="5.44140625" customWidth="1"/>
    <col min="13" max="13" width="6.5546875" customWidth="1"/>
    <col min="14" max="14" width="6.109375" customWidth="1"/>
    <col min="15" max="15" width="6.5546875" customWidth="1"/>
    <col min="16" max="16" width="6.109375" customWidth="1"/>
    <col min="17" max="17" width="6.5546875" customWidth="1"/>
    <col min="18" max="18" width="6.109375" customWidth="1"/>
    <col min="19" max="19" width="6.5546875" customWidth="1"/>
    <col min="20" max="20" width="6.109375" customWidth="1"/>
    <col min="21" max="21" width="6.5546875" customWidth="1"/>
    <col min="22" max="22" width="6.109375" customWidth="1"/>
    <col min="23" max="23" width="6.5546875" customWidth="1"/>
    <col min="24" max="24" width="6.109375" customWidth="1"/>
    <col min="25" max="25" width="6.5546875" customWidth="1"/>
    <col min="26" max="26" width="6.109375" customWidth="1"/>
    <col min="27" max="27" width="6.5546875" customWidth="1"/>
    <col min="28" max="28" width="6.109375" customWidth="1"/>
    <col min="29" max="29" width="7.5546875" customWidth="1"/>
    <col min="30" max="30" width="6.109375" customWidth="1"/>
  </cols>
  <sheetData>
    <row r="1" spans="1:30" ht="33.9" customHeight="1" x14ac:dyDescent="0.25">
      <c r="A1" s="8" t="s">
        <v>828</v>
      </c>
      <c r="B1" s="8"/>
      <c r="C1" s="8"/>
      <c r="D1" s="8"/>
      <c r="E1" s="8"/>
      <c r="F1" s="8"/>
      <c r="G1" s="8"/>
      <c r="H1" s="8"/>
      <c r="I1" s="8"/>
      <c r="J1" s="8"/>
      <c r="K1" s="72" t="s">
        <v>829</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763</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825</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830</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766</v>
      </c>
      <c r="E6" s="7"/>
      <c r="F6" s="7"/>
      <c r="G6" s="7"/>
      <c r="H6" s="7"/>
      <c r="I6" s="7"/>
      <c r="J6" s="7"/>
      <c r="K6" s="7"/>
      <c r="L6" s="9" t="s">
        <v>300</v>
      </c>
      <c r="M6" s="29">
        <v>123.8</v>
      </c>
      <c r="N6" s="51">
        <v>19.399999999999999</v>
      </c>
      <c r="O6" s="29">
        <v>109.6</v>
      </c>
      <c r="P6" s="51">
        <v>15.9</v>
      </c>
      <c r="Q6" s="32">
        <v>87.2</v>
      </c>
      <c r="R6" s="51">
        <v>17.8</v>
      </c>
      <c r="S6" s="32">
        <v>35</v>
      </c>
      <c r="T6" s="53">
        <v>5.6</v>
      </c>
      <c r="U6" s="44">
        <v>16.7</v>
      </c>
      <c r="V6" s="53">
        <v>9.6</v>
      </c>
      <c r="W6" s="32">
        <v>19</v>
      </c>
      <c r="X6" s="53">
        <v>7.9</v>
      </c>
      <c r="Y6" s="31">
        <v>7.1</v>
      </c>
      <c r="Z6" s="53">
        <v>3.4</v>
      </c>
      <c r="AA6" s="46">
        <v>1.2</v>
      </c>
      <c r="AB6" s="50" t="s">
        <v>337</v>
      </c>
      <c r="AC6" s="29">
        <v>401.7</v>
      </c>
      <c r="AD6" s="51">
        <v>35.5</v>
      </c>
    </row>
    <row r="7" spans="1:30" ht="16.5" customHeight="1" x14ac:dyDescent="0.25">
      <c r="A7" s="7"/>
      <c r="B7" s="7"/>
      <c r="C7" s="7"/>
      <c r="D7" s="7" t="s">
        <v>767</v>
      </c>
      <c r="E7" s="7"/>
      <c r="F7" s="7"/>
      <c r="G7" s="7"/>
      <c r="H7" s="7"/>
      <c r="I7" s="7"/>
      <c r="J7" s="7"/>
      <c r="K7" s="7"/>
      <c r="L7" s="9" t="s">
        <v>300</v>
      </c>
      <c r="M7" s="29">
        <v>415.1</v>
      </c>
      <c r="N7" s="51">
        <v>28.5</v>
      </c>
      <c r="O7" s="29">
        <v>370.5</v>
      </c>
      <c r="P7" s="51">
        <v>32</v>
      </c>
      <c r="Q7" s="29">
        <v>318.7</v>
      </c>
      <c r="R7" s="51">
        <v>24.4</v>
      </c>
      <c r="S7" s="29">
        <v>147.4</v>
      </c>
      <c r="T7" s="51">
        <v>13</v>
      </c>
      <c r="U7" s="29">
        <v>110.3</v>
      </c>
      <c r="V7" s="51">
        <v>22.9</v>
      </c>
      <c r="W7" s="32">
        <v>44.4</v>
      </c>
      <c r="X7" s="51">
        <v>10.3</v>
      </c>
      <c r="Y7" s="32">
        <v>33.4</v>
      </c>
      <c r="Z7" s="53">
        <v>5.5</v>
      </c>
      <c r="AA7" s="47">
        <v>7.1</v>
      </c>
      <c r="AB7" s="53">
        <v>3.8</v>
      </c>
      <c r="AC7" s="41">
        <v>1443.8</v>
      </c>
      <c r="AD7" s="51">
        <v>62.3</v>
      </c>
    </row>
    <row r="8" spans="1:30" ht="16.5" customHeight="1" x14ac:dyDescent="0.25">
      <c r="A8" s="7"/>
      <c r="B8" s="7"/>
      <c r="C8" s="7"/>
      <c r="D8" s="7" t="s">
        <v>768</v>
      </c>
      <c r="E8" s="7"/>
      <c r="F8" s="7"/>
      <c r="G8" s="7"/>
      <c r="H8" s="7"/>
      <c r="I8" s="7"/>
      <c r="J8" s="7"/>
      <c r="K8" s="7"/>
      <c r="L8" s="9" t="s">
        <v>300</v>
      </c>
      <c r="M8" s="29">
        <v>539.4</v>
      </c>
      <c r="N8" s="51">
        <v>36</v>
      </c>
      <c r="O8" s="29">
        <v>479.2</v>
      </c>
      <c r="P8" s="51">
        <v>37.6</v>
      </c>
      <c r="Q8" s="29">
        <v>407.4</v>
      </c>
      <c r="R8" s="51">
        <v>34.4</v>
      </c>
      <c r="S8" s="29">
        <v>183.9</v>
      </c>
      <c r="T8" s="51">
        <v>14.1</v>
      </c>
      <c r="U8" s="29">
        <v>128.5</v>
      </c>
      <c r="V8" s="51">
        <v>25.5</v>
      </c>
      <c r="W8" s="32">
        <v>63.3</v>
      </c>
      <c r="X8" s="51">
        <v>13.3</v>
      </c>
      <c r="Y8" s="32">
        <v>40.799999999999997</v>
      </c>
      <c r="Z8" s="53">
        <v>5.6</v>
      </c>
      <c r="AA8" s="47">
        <v>7.4</v>
      </c>
      <c r="AB8" s="53">
        <v>4.8</v>
      </c>
      <c r="AC8" s="41">
        <v>1845</v>
      </c>
      <c r="AD8" s="51">
        <v>76</v>
      </c>
    </row>
    <row r="9" spans="1:30" ht="16.5" customHeight="1" x14ac:dyDescent="0.25">
      <c r="A9" s="7"/>
      <c r="B9" s="7" t="s">
        <v>782</v>
      </c>
      <c r="C9" s="7"/>
      <c r="D9" s="7"/>
      <c r="E9" s="7"/>
      <c r="F9" s="7"/>
      <c r="G9" s="7"/>
      <c r="H9" s="7"/>
      <c r="I9" s="7"/>
      <c r="J9" s="7"/>
      <c r="K9" s="7"/>
      <c r="L9" s="9"/>
      <c r="M9" s="10"/>
      <c r="N9" s="7"/>
      <c r="O9" s="10"/>
      <c r="P9" s="7"/>
      <c r="Q9" s="10"/>
      <c r="R9" s="7"/>
      <c r="S9" s="10"/>
      <c r="T9" s="7"/>
      <c r="U9" s="10"/>
      <c r="V9" s="7"/>
      <c r="W9" s="10"/>
      <c r="X9" s="7"/>
      <c r="Y9" s="10"/>
      <c r="Z9" s="7"/>
      <c r="AA9" s="10"/>
      <c r="AB9" s="7"/>
      <c r="AC9" s="10"/>
      <c r="AD9" s="7"/>
    </row>
    <row r="10" spans="1:30" ht="16.5" customHeight="1" x14ac:dyDescent="0.25">
      <c r="A10" s="7"/>
      <c r="B10" s="7"/>
      <c r="C10" s="7" t="s">
        <v>766</v>
      </c>
      <c r="D10" s="7"/>
      <c r="E10" s="7"/>
      <c r="F10" s="7"/>
      <c r="G10" s="7"/>
      <c r="H10" s="7"/>
      <c r="I10" s="7"/>
      <c r="J10" s="7"/>
      <c r="K10" s="7"/>
      <c r="L10" s="9" t="s">
        <v>300</v>
      </c>
      <c r="M10" s="29">
        <v>155.6</v>
      </c>
      <c r="N10" s="51">
        <v>21.7</v>
      </c>
      <c r="O10" s="29">
        <v>132.4</v>
      </c>
      <c r="P10" s="51">
        <v>17.7</v>
      </c>
      <c r="Q10" s="29">
        <v>117</v>
      </c>
      <c r="R10" s="51">
        <v>20.399999999999999</v>
      </c>
      <c r="S10" s="32">
        <v>40.9</v>
      </c>
      <c r="T10" s="53">
        <v>6.2</v>
      </c>
      <c r="U10" s="32">
        <v>26.3</v>
      </c>
      <c r="V10" s="51">
        <v>12.1</v>
      </c>
      <c r="W10" s="32">
        <v>20.7</v>
      </c>
      <c r="X10" s="53">
        <v>7.7</v>
      </c>
      <c r="Y10" s="31">
        <v>8.3000000000000007</v>
      </c>
      <c r="Z10" s="53">
        <v>3.8</v>
      </c>
      <c r="AA10" s="47">
        <v>4.4000000000000004</v>
      </c>
      <c r="AB10" s="53">
        <v>3.3</v>
      </c>
      <c r="AC10" s="29">
        <v>503.8</v>
      </c>
      <c r="AD10" s="51">
        <v>37.5</v>
      </c>
    </row>
    <row r="11" spans="1:30" ht="16.5" customHeight="1" x14ac:dyDescent="0.25">
      <c r="A11" s="7"/>
      <c r="B11" s="7"/>
      <c r="C11" s="7" t="s">
        <v>767</v>
      </c>
      <c r="D11" s="7"/>
      <c r="E11" s="7"/>
      <c r="F11" s="7"/>
      <c r="G11" s="7"/>
      <c r="H11" s="7"/>
      <c r="I11" s="7"/>
      <c r="J11" s="7"/>
      <c r="K11" s="7"/>
      <c r="L11" s="9" t="s">
        <v>300</v>
      </c>
      <c r="M11" s="29">
        <v>448.5</v>
      </c>
      <c r="N11" s="51">
        <v>30.8</v>
      </c>
      <c r="O11" s="29">
        <v>393.5</v>
      </c>
      <c r="P11" s="51">
        <v>32.4</v>
      </c>
      <c r="Q11" s="29">
        <v>346.5</v>
      </c>
      <c r="R11" s="51">
        <v>24.5</v>
      </c>
      <c r="S11" s="29">
        <v>155.4</v>
      </c>
      <c r="T11" s="51">
        <v>13.4</v>
      </c>
      <c r="U11" s="29">
        <v>116</v>
      </c>
      <c r="V11" s="51">
        <v>24.4</v>
      </c>
      <c r="W11" s="32">
        <v>45.7</v>
      </c>
      <c r="X11" s="51">
        <v>10.8</v>
      </c>
      <c r="Y11" s="32">
        <v>35.700000000000003</v>
      </c>
      <c r="Z11" s="53">
        <v>5.7</v>
      </c>
      <c r="AA11" s="31">
        <v>9.6</v>
      </c>
      <c r="AB11" s="53">
        <v>4.3</v>
      </c>
      <c r="AC11" s="41">
        <v>1551.5</v>
      </c>
      <c r="AD11" s="51">
        <v>63.9</v>
      </c>
    </row>
    <row r="12" spans="1:30" ht="16.5" customHeight="1" x14ac:dyDescent="0.25">
      <c r="A12" s="7"/>
      <c r="B12" s="7"/>
      <c r="C12" s="7" t="s">
        <v>768</v>
      </c>
      <c r="D12" s="7"/>
      <c r="E12" s="7"/>
      <c r="F12" s="7"/>
      <c r="G12" s="7"/>
      <c r="H12" s="7"/>
      <c r="I12" s="7"/>
      <c r="J12" s="7"/>
      <c r="K12" s="7"/>
      <c r="L12" s="9" t="s">
        <v>300</v>
      </c>
      <c r="M12" s="29">
        <v>606.70000000000005</v>
      </c>
      <c r="N12" s="51">
        <v>38.1</v>
      </c>
      <c r="O12" s="29">
        <v>523.1</v>
      </c>
      <c r="P12" s="51">
        <v>39</v>
      </c>
      <c r="Q12" s="29">
        <v>464.4</v>
      </c>
      <c r="R12" s="51">
        <v>36.4</v>
      </c>
      <c r="S12" s="29">
        <v>195.8</v>
      </c>
      <c r="T12" s="51">
        <v>14.6</v>
      </c>
      <c r="U12" s="29">
        <v>144.9</v>
      </c>
      <c r="V12" s="51">
        <v>27.5</v>
      </c>
      <c r="W12" s="32">
        <v>67.400000000000006</v>
      </c>
      <c r="X12" s="51">
        <v>13.5</v>
      </c>
      <c r="Y12" s="32">
        <v>43.5</v>
      </c>
      <c r="Z12" s="53">
        <v>6.2</v>
      </c>
      <c r="AA12" s="44">
        <v>11</v>
      </c>
      <c r="AB12" s="53">
        <v>5.7</v>
      </c>
      <c r="AC12" s="41">
        <v>2057.5</v>
      </c>
      <c r="AD12" s="51">
        <v>76.599999999999994</v>
      </c>
    </row>
    <row r="13" spans="1:30" ht="16.5" customHeight="1" x14ac:dyDescent="0.25">
      <c r="A13" s="7"/>
      <c r="B13" s="7" t="s">
        <v>301</v>
      </c>
      <c r="C13" s="7"/>
      <c r="D13" s="7"/>
      <c r="E13" s="7"/>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5">
      <c r="A14" s="7"/>
      <c r="B14" s="7"/>
      <c r="C14" s="7" t="s">
        <v>830</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766</v>
      </c>
      <c r="E15" s="7"/>
      <c r="F15" s="7"/>
      <c r="G15" s="7"/>
      <c r="H15" s="7"/>
      <c r="I15" s="7"/>
      <c r="J15" s="7"/>
      <c r="K15" s="7"/>
      <c r="L15" s="9" t="s">
        <v>216</v>
      </c>
      <c r="M15" s="32">
        <v>79.599999999999994</v>
      </c>
      <c r="N15" s="53">
        <v>5.8</v>
      </c>
      <c r="O15" s="32">
        <v>82.8</v>
      </c>
      <c r="P15" s="53">
        <v>4.7</v>
      </c>
      <c r="Q15" s="32">
        <v>74.5</v>
      </c>
      <c r="R15" s="53">
        <v>7.9</v>
      </c>
      <c r="S15" s="32">
        <v>85.6</v>
      </c>
      <c r="T15" s="53">
        <v>4.2</v>
      </c>
      <c r="U15" s="32">
        <v>63.5</v>
      </c>
      <c r="V15" s="51">
        <v>21.9</v>
      </c>
      <c r="W15" s="32">
        <v>91.8</v>
      </c>
      <c r="X15" s="51">
        <v>16.899999999999999</v>
      </c>
      <c r="Y15" s="32">
        <v>85.5</v>
      </c>
      <c r="Z15" s="51">
        <v>11.6</v>
      </c>
      <c r="AA15" s="48">
        <v>27.3</v>
      </c>
      <c r="AB15" s="50" t="s">
        <v>337</v>
      </c>
      <c r="AC15" s="32">
        <v>79.7</v>
      </c>
      <c r="AD15" s="53">
        <v>3.8</v>
      </c>
    </row>
    <row r="16" spans="1:30" ht="16.5" customHeight="1" x14ac:dyDescent="0.25">
      <c r="A16" s="7"/>
      <c r="B16" s="7"/>
      <c r="C16" s="7"/>
      <c r="D16" s="7" t="s">
        <v>767</v>
      </c>
      <c r="E16" s="7"/>
      <c r="F16" s="7"/>
      <c r="G16" s="7"/>
      <c r="H16" s="7"/>
      <c r="I16" s="7"/>
      <c r="J16" s="7"/>
      <c r="K16" s="7"/>
      <c r="L16" s="9" t="s">
        <v>216</v>
      </c>
      <c r="M16" s="32">
        <v>92.6</v>
      </c>
      <c r="N16" s="53" t="s">
        <v>110</v>
      </c>
      <c r="O16" s="32">
        <v>94.2</v>
      </c>
      <c r="P16" s="53">
        <v>2.4</v>
      </c>
      <c r="Q16" s="32">
        <v>92</v>
      </c>
      <c r="R16" s="53">
        <v>2.7</v>
      </c>
      <c r="S16" s="32">
        <v>94.9</v>
      </c>
      <c r="T16" s="53">
        <v>1.7</v>
      </c>
      <c r="U16" s="32">
        <v>95.1</v>
      </c>
      <c r="V16" s="53">
        <v>5.6</v>
      </c>
      <c r="W16" s="32">
        <v>97.2</v>
      </c>
      <c r="X16" s="53">
        <v>3.6</v>
      </c>
      <c r="Y16" s="32">
        <v>93.6</v>
      </c>
      <c r="Z16" s="53">
        <v>4.0999999999999996</v>
      </c>
      <c r="AA16" s="32">
        <v>74</v>
      </c>
      <c r="AB16" s="51">
        <v>21.2</v>
      </c>
      <c r="AC16" s="32">
        <v>93.1</v>
      </c>
      <c r="AD16" s="53">
        <v>1.3</v>
      </c>
    </row>
    <row r="17" spans="1:30" ht="16.5" customHeight="1" x14ac:dyDescent="0.25">
      <c r="A17" s="7"/>
      <c r="B17" s="7"/>
      <c r="C17" s="7"/>
      <c r="D17" s="7" t="s">
        <v>768</v>
      </c>
      <c r="E17" s="7"/>
      <c r="F17" s="7"/>
      <c r="G17" s="7"/>
      <c r="H17" s="7"/>
      <c r="I17" s="7"/>
      <c r="J17" s="7"/>
      <c r="K17" s="7"/>
      <c r="L17" s="9" t="s">
        <v>216</v>
      </c>
      <c r="M17" s="32">
        <v>88.9</v>
      </c>
      <c r="N17" s="53">
        <v>1.9</v>
      </c>
      <c r="O17" s="32">
        <v>91.6</v>
      </c>
      <c r="P17" s="53">
        <v>2.2000000000000002</v>
      </c>
      <c r="Q17" s="32">
        <v>87.7</v>
      </c>
      <c r="R17" s="53">
        <v>2.8</v>
      </c>
      <c r="S17" s="32">
        <v>93.9</v>
      </c>
      <c r="T17" s="53">
        <v>1.7</v>
      </c>
      <c r="U17" s="32">
        <v>88.7</v>
      </c>
      <c r="V17" s="53">
        <v>4.9000000000000004</v>
      </c>
      <c r="W17" s="32">
        <v>93.9</v>
      </c>
      <c r="X17" s="53">
        <v>5.9</v>
      </c>
      <c r="Y17" s="32">
        <v>93.8</v>
      </c>
      <c r="Z17" s="53">
        <v>2.8</v>
      </c>
      <c r="AA17" s="32">
        <v>67.3</v>
      </c>
      <c r="AB17" s="51">
        <v>26.1</v>
      </c>
      <c r="AC17" s="32">
        <v>89.7</v>
      </c>
      <c r="AD17" s="53">
        <v>1.6</v>
      </c>
    </row>
    <row r="18" spans="1:30" ht="16.5" customHeight="1" x14ac:dyDescent="0.25">
      <c r="A18" s="7" t="s">
        <v>305</v>
      </c>
      <c r="B18" s="7"/>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t="s">
        <v>825</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830</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766</v>
      </c>
      <c r="E21" s="7"/>
      <c r="F21" s="7"/>
      <c r="G21" s="7"/>
      <c r="H21" s="7"/>
      <c r="I21" s="7"/>
      <c r="J21" s="7"/>
      <c r="K21" s="7"/>
      <c r="L21" s="9" t="s">
        <v>300</v>
      </c>
      <c r="M21" s="29">
        <v>135.80000000000001</v>
      </c>
      <c r="N21" s="51">
        <v>15.3</v>
      </c>
      <c r="O21" s="29">
        <v>122.3</v>
      </c>
      <c r="P21" s="51">
        <v>18.8</v>
      </c>
      <c r="Q21" s="32">
        <v>84.1</v>
      </c>
      <c r="R21" s="51">
        <v>14.2</v>
      </c>
      <c r="S21" s="32">
        <v>28.5</v>
      </c>
      <c r="T21" s="53">
        <v>6.7</v>
      </c>
      <c r="U21" s="32">
        <v>39.799999999999997</v>
      </c>
      <c r="V21" s="53">
        <v>6.6</v>
      </c>
      <c r="W21" s="32">
        <v>13.8</v>
      </c>
      <c r="X21" s="53">
        <v>2.8</v>
      </c>
      <c r="Y21" s="31">
        <v>5.5</v>
      </c>
      <c r="Z21" s="53">
        <v>1.5</v>
      </c>
      <c r="AA21" s="31">
        <v>1.7</v>
      </c>
      <c r="AB21" s="53">
        <v>0.7</v>
      </c>
      <c r="AC21" s="29">
        <v>431.3</v>
      </c>
      <c r="AD21" s="51">
        <v>27.1</v>
      </c>
    </row>
    <row r="22" spans="1:30" ht="16.5" customHeight="1" x14ac:dyDescent="0.25">
      <c r="A22" s="7"/>
      <c r="B22" s="7"/>
      <c r="C22" s="7"/>
      <c r="D22" s="7" t="s">
        <v>767</v>
      </c>
      <c r="E22" s="7"/>
      <c r="F22" s="7"/>
      <c r="G22" s="7"/>
      <c r="H22" s="7"/>
      <c r="I22" s="7"/>
      <c r="J22" s="7"/>
      <c r="K22" s="7"/>
      <c r="L22" s="9" t="s">
        <v>300</v>
      </c>
      <c r="M22" s="29">
        <v>457.7</v>
      </c>
      <c r="N22" s="51">
        <v>37.200000000000003</v>
      </c>
      <c r="O22" s="29">
        <v>390.8</v>
      </c>
      <c r="P22" s="51">
        <v>29.8</v>
      </c>
      <c r="Q22" s="29">
        <v>321.3</v>
      </c>
      <c r="R22" s="51">
        <v>27.1</v>
      </c>
      <c r="S22" s="29">
        <v>131.6</v>
      </c>
      <c r="T22" s="51">
        <v>13.9</v>
      </c>
      <c r="U22" s="29">
        <v>131.4</v>
      </c>
      <c r="V22" s="51">
        <v>10</v>
      </c>
      <c r="W22" s="32">
        <v>49.4</v>
      </c>
      <c r="X22" s="53">
        <v>4.8</v>
      </c>
      <c r="Y22" s="32">
        <v>25.8</v>
      </c>
      <c r="Z22" s="53">
        <v>2.7</v>
      </c>
      <c r="AA22" s="31">
        <v>8.1</v>
      </c>
      <c r="AB22" s="53">
        <v>1.3</v>
      </c>
      <c r="AC22" s="41">
        <v>1516.1</v>
      </c>
      <c r="AD22" s="51">
        <v>57.7</v>
      </c>
    </row>
    <row r="23" spans="1:30" ht="16.5" customHeight="1" x14ac:dyDescent="0.25">
      <c r="A23" s="7"/>
      <c r="B23" s="7"/>
      <c r="C23" s="7"/>
      <c r="D23" s="7" t="s">
        <v>768</v>
      </c>
      <c r="E23" s="7"/>
      <c r="F23" s="7"/>
      <c r="G23" s="7"/>
      <c r="H23" s="7"/>
      <c r="I23" s="7"/>
      <c r="J23" s="7"/>
      <c r="K23" s="7"/>
      <c r="L23" s="9" t="s">
        <v>300</v>
      </c>
      <c r="M23" s="29">
        <v>594</v>
      </c>
      <c r="N23" s="51">
        <v>43.3</v>
      </c>
      <c r="O23" s="29">
        <v>511.7</v>
      </c>
      <c r="P23" s="51">
        <v>34.9</v>
      </c>
      <c r="Q23" s="29">
        <v>406.2</v>
      </c>
      <c r="R23" s="51">
        <v>32.700000000000003</v>
      </c>
      <c r="S23" s="29">
        <v>160.4</v>
      </c>
      <c r="T23" s="51">
        <v>16.2</v>
      </c>
      <c r="U23" s="29">
        <v>172.5</v>
      </c>
      <c r="V23" s="51">
        <v>12.7</v>
      </c>
      <c r="W23" s="32">
        <v>62.4</v>
      </c>
      <c r="X23" s="53">
        <v>5.4</v>
      </c>
      <c r="Y23" s="32">
        <v>31.2</v>
      </c>
      <c r="Z23" s="53">
        <v>3.2</v>
      </c>
      <c r="AA23" s="31">
        <v>9.9</v>
      </c>
      <c r="AB23" s="53">
        <v>1.5</v>
      </c>
      <c r="AC23" s="41">
        <v>1946.4</v>
      </c>
      <c r="AD23" s="51">
        <v>63.3</v>
      </c>
    </row>
    <row r="24" spans="1:30" ht="16.5" customHeight="1" x14ac:dyDescent="0.25">
      <c r="A24" s="7"/>
      <c r="B24" s="7" t="s">
        <v>782</v>
      </c>
      <c r="C24" s="7"/>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c r="C25" s="7" t="s">
        <v>766</v>
      </c>
      <c r="D25" s="7"/>
      <c r="E25" s="7"/>
      <c r="F25" s="7"/>
      <c r="G25" s="7"/>
      <c r="H25" s="7"/>
      <c r="I25" s="7"/>
      <c r="J25" s="7"/>
      <c r="K25" s="7"/>
      <c r="L25" s="9" t="s">
        <v>300</v>
      </c>
      <c r="M25" s="29">
        <v>169.5</v>
      </c>
      <c r="N25" s="51">
        <v>20.3</v>
      </c>
      <c r="O25" s="29">
        <v>148.4</v>
      </c>
      <c r="P25" s="51">
        <v>22.2</v>
      </c>
      <c r="Q25" s="32">
        <v>99.6</v>
      </c>
      <c r="R25" s="51">
        <v>15.1</v>
      </c>
      <c r="S25" s="32">
        <v>37.299999999999997</v>
      </c>
      <c r="T25" s="53">
        <v>8.4</v>
      </c>
      <c r="U25" s="32">
        <v>47.1</v>
      </c>
      <c r="V25" s="53">
        <v>7</v>
      </c>
      <c r="W25" s="32">
        <v>16.600000000000001</v>
      </c>
      <c r="X25" s="53">
        <v>3.4</v>
      </c>
      <c r="Y25" s="31">
        <v>6.4</v>
      </c>
      <c r="Z25" s="53">
        <v>1.6</v>
      </c>
      <c r="AA25" s="31">
        <v>2.2000000000000002</v>
      </c>
      <c r="AB25" s="53">
        <v>0.7</v>
      </c>
      <c r="AC25" s="29">
        <v>523.4</v>
      </c>
      <c r="AD25" s="51">
        <v>31.3</v>
      </c>
    </row>
    <row r="26" spans="1:30" ht="16.5" customHeight="1" x14ac:dyDescent="0.25">
      <c r="A26" s="7"/>
      <c r="B26" s="7"/>
      <c r="C26" s="7" t="s">
        <v>767</v>
      </c>
      <c r="D26" s="7"/>
      <c r="E26" s="7"/>
      <c r="F26" s="7"/>
      <c r="G26" s="7"/>
      <c r="H26" s="7"/>
      <c r="I26" s="7"/>
      <c r="J26" s="7"/>
      <c r="K26" s="7"/>
      <c r="L26" s="9" t="s">
        <v>300</v>
      </c>
      <c r="M26" s="29">
        <v>494.3</v>
      </c>
      <c r="N26" s="51">
        <v>36.9</v>
      </c>
      <c r="O26" s="29">
        <v>414.7</v>
      </c>
      <c r="P26" s="51">
        <v>30.6</v>
      </c>
      <c r="Q26" s="29">
        <v>343.6</v>
      </c>
      <c r="R26" s="51">
        <v>29.2</v>
      </c>
      <c r="S26" s="29">
        <v>141.19999999999999</v>
      </c>
      <c r="T26" s="51">
        <v>14.6</v>
      </c>
      <c r="U26" s="29">
        <v>142.5</v>
      </c>
      <c r="V26" s="51">
        <v>11</v>
      </c>
      <c r="W26" s="32">
        <v>51.4</v>
      </c>
      <c r="X26" s="53">
        <v>4.7</v>
      </c>
      <c r="Y26" s="32">
        <v>27.4</v>
      </c>
      <c r="Z26" s="53">
        <v>3</v>
      </c>
      <c r="AA26" s="31">
        <v>9.6</v>
      </c>
      <c r="AB26" s="53">
        <v>1.4</v>
      </c>
      <c r="AC26" s="41">
        <v>1624.4</v>
      </c>
      <c r="AD26" s="51">
        <v>61.6</v>
      </c>
    </row>
    <row r="27" spans="1:30" ht="16.5" customHeight="1" x14ac:dyDescent="0.25">
      <c r="A27" s="7"/>
      <c r="B27" s="7"/>
      <c r="C27" s="7" t="s">
        <v>768</v>
      </c>
      <c r="D27" s="7"/>
      <c r="E27" s="7"/>
      <c r="F27" s="7"/>
      <c r="G27" s="7"/>
      <c r="H27" s="7"/>
      <c r="I27" s="7"/>
      <c r="J27" s="7"/>
      <c r="K27" s="7"/>
      <c r="L27" s="9" t="s">
        <v>300</v>
      </c>
      <c r="M27" s="29">
        <v>662.8</v>
      </c>
      <c r="N27" s="51">
        <v>46</v>
      </c>
      <c r="O27" s="29">
        <v>565</v>
      </c>
      <c r="P27" s="51">
        <v>37.200000000000003</v>
      </c>
      <c r="Q27" s="29">
        <v>442.8</v>
      </c>
      <c r="R27" s="51">
        <v>35</v>
      </c>
      <c r="S27" s="29">
        <v>175.9</v>
      </c>
      <c r="T27" s="51">
        <v>17.600000000000001</v>
      </c>
      <c r="U27" s="29">
        <v>188.2</v>
      </c>
      <c r="V27" s="51">
        <v>13.6</v>
      </c>
      <c r="W27" s="32">
        <v>67.599999999999994</v>
      </c>
      <c r="X27" s="53">
        <v>5.6</v>
      </c>
      <c r="Y27" s="32">
        <v>34.6</v>
      </c>
      <c r="Z27" s="53">
        <v>3.6</v>
      </c>
      <c r="AA27" s="32">
        <v>11.8</v>
      </c>
      <c r="AB27" s="53">
        <v>1.6</v>
      </c>
      <c r="AC27" s="41">
        <v>2148.9</v>
      </c>
      <c r="AD27" s="51">
        <v>65.5</v>
      </c>
    </row>
    <row r="28" spans="1:30" ht="16.5" customHeight="1" x14ac:dyDescent="0.25">
      <c r="A28" s="7"/>
      <c r="B28" s="7" t="s">
        <v>301</v>
      </c>
      <c r="C28" s="7"/>
      <c r="D28" s="7"/>
      <c r="E28" s="7"/>
      <c r="F28" s="7"/>
      <c r="G28" s="7"/>
      <c r="H28" s="7"/>
      <c r="I28" s="7"/>
      <c r="J28" s="7"/>
      <c r="K28" s="7"/>
      <c r="L28" s="9"/>
      <c r="M28" s="10"/>
      <c r="N28" s="7"/>
      <c r="O28" s="10"/>
      <c r="P28" s="7"/>
      <c r="Q28" s="10"/>
      <c r="R28" s="7"/>
      <c r="S28" s="10"/>
      <c r="T28" s="7"/>
      <c r="U28" s="10"/>
      <c r="V28" s="7"/>
      <c r="W28" s="10"/>
      <c r="X28" s="7"/>
      <c r="Y28" s="10"/>
      <c r="Z28" s="7"/>
      <c r="AA28" s="10"/>
      <c r="AB28" s="7"/>
      <c r="AC28" s="10"/>
      <c r="AD28" s="7"/>
    </row>
    <row r="29" spans="1:30" ht="16.5" customHeight="1" x14ac:dyDescent="0.25">
      <c r="A29" s="7"/>
      <c r="B29" s="7"/>
      <c r="C29" s="7" t="s">
        <v>830</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766</v>
      </c>
      <c r="E30" s="7"/>
      <c r="F30" s="7"/>
      <c r="G30" s="7"/>
      <c r="H30" s="7"/>
      <c r="I30" s="7"/>
      <c r="J30" s="7"/>
      <c r="K30" s="7"/>
      <c r="L30" s="9" t="s">
        <v>216</v>
      </c>
      <c r="M30" s="32">
        <v>80.099999999999994</v>
      </c>
      <c r="N30" s="53">
        <v>8.9</v>
      </c>
      <c r="O30" s="32">
        <v>82.4</v>
      </c>
      <c r="P30" s="53">
        <v>3</v>
      </c>
      <c r="Q30" s="32">
        <v>84.5</v>
      </c>
      <c r="R30" s="53">
        <v>6.1</v>
      </c>
      <c r="S30" s="32">
        <v>76.5</v>
      </c>
      <c r="T30" s="53">
        <v>5.3</v>
      </c>
      <c r="U30" s="32">
        <v>84.4</v>
      </c>
      <c r="V30" s="53">
        <v>6.1</v>
      </c>
      <c r="W30" s="32">
        <v>83.2</v>
      </c>
      <c r="X30" s="51">
        <v>16.8</v>
      </c>
      <c r="Y30" s="32">
        <v>87.3</v>
      </c>
      <c r="Z30" s="53">
        <v>8.3000000000000007</v>
      </c>
      <c r="AA30" s="32">
        <v>76.8</v>
      </c>
      <c r="AB30" s="51">
        <v>18.5</v>
      </c>
      <c r="AC30" s="32">
        <v>82.4</v>
      </c>
      <c r="AD30" s="53">
        <v>1.6</v>
      </c>
    </row>
    <row r="31" spans="1:30" ht="16.5" customHeight="1" x14ac:dyDescent="0.25">
      <c r="A31" s="7"/>
      <c r="B31" s="7"/>
      <c r="C31" s="7"/>
      <c r="D31" s="7" t="s">
        <v>767</v>
      </c>
      <c r="E31" s="7"/>
      <c r="F31" s="7"/>
      <c r="G31" s="7"/>
      <c r="H31" s="7"/>
      <c r="I31" s="7"/>
      <c r="J31" s="7"/>
      <c r="K31" s="7"/>
      <c r="L31" s="9" t="s">
        <v>216</v>
      </c>
      <c r="M31" s="32">
        <v>92.6</v>
      </c>
      <c r="N31" s="53">
        <v>3</v>
      </c>
      <c r="O31" s="32">
        <v>94.2</v>
      </c>
      <c r="P31" s="53">
        <v>1.8</v>
      </c>
      <c r="Q31" s="32">
        <v>93.5</v>
      </c>
      <c r="R31" s="53">
        <v>7.9</v>
      </c>
      <c r="S31" s="32">
        <v>93.2</v>
      </c>
      <c r="T31" s="53">
        <v>1.7</v>
      </c>
      <c r="U31" s="32">
        <v>92.2</v>
      </c>
      <c r="V31" s="53">
        <v>7</v>
      </c>
      <c r="W31" s="32">
        <v>96.1</v>
      </c>
      <c r="X31" s="53">
        <v>3.4</v>
      </c>
      <c r="Y31" s="32">
        <v>94.1</v>
      </c>
      <c r="Z31" s="51">
        <v>10</v>
      </c>
      <c r="AA31" s="32">
        <v>83.9</v>
      </c>
      <c r="AB31" s="53">
        <v>5.8</v>
      </c>
      <c r="AC31" s="32">
        <v>93.3</v>
      </c>
      <c r="AD31" s="53">
        <v>0.3</v>
      </c>
    </row>
    <row r="32" spans="1:30" ht="16.5" customHeight="1" x14ac:dyDescent="0.25">
      <c r="A32" s="7"/>
      <c r="B32" s="7"/>
      <c r="C32" s="7"/>
      <c r="D32" s="7" t="s">
        <v>768</v>
      </c>
      <c r="E32" s="7"/>
      <c r="F32" s="7"/>
      <c r="G32" s="7"/>
      <c r="H32" s="7"/>
      <c r="I32" s="7"/>
      <c r="J32" s="7"/>
      <c r="K32" s="7"/>
      <c r="L32" s="9" t="s">
        <v>216</v>
      </c>
      <c r="M32" s="32">
        <v>89.6</v>
      </c>
      <c r="N32" s="53">
        <v>2</v>
      </c>
      <c r="O32" s="32">
        <v>90.6</v>
      </c>
      <c r="P32" s="53">
        <v>1.6</v>
      </c>
      <c r="Q32" s="32">
        <v>91.7</v>
      </c>
      <c r="R32" s="53">
        <v>1.4</v>
      </c>
      <c r="S32" s="32">
        <v>91.2</v>
      </c>
      <c r="T32" s="53">
        <v>1.3</v>
      </c>
      <c r="U32" s="32">
        <v>91.7</v>
      </c>
      <c r="V32" s="53">
        <v>1.3</v>
      </c>
      <c r="W32" s="32">
        <v>92.3</v>
      </c>
      <c r="X32" s="53">
        <v>2.2999999999999998</v>
      </c>
      <c r="Y32" s="32">
        <v>90.1</v>
      </c>
      <c r="Z32" s="53">
        <v>9.4</v>
      </c>
      <c r="AA32" s="32">
        <v>83.6</v>
      </c>
      <c r="AB32" s="53">
        <v>5.6</v>
      </c>
      <c r="AC32" s="32">
        <v>90.6</v>
      </c>
      <c r="AD32" s="53">
        <v>1</v>
      </c>
    </row>
    <row r="33" spans="1:30" ht="16.5" customHeight="1" x14ac:dyDescent="0.25">
      <c r="A33" s="7" t="s">
        <v>427</v>
      </c>
      <c r="B33" s="7"/>
      <c r="C33" s="7"/>
      <c r="D33" s="7"/>
      <c r="E33" s="7"/>
      <c r="F33" s="7"/>
      <c r="G33" s="7"/>
      <c r="H33" s="7"/>
      <c r="I33" s="7"/>
      <c r="J33" s="7"/>
      <c r="K33" s="7"/>
      <c r="L33" s="9"/>
      <c r="M33" s="10"/>
      <c r="N33" s="7"/>
      <c r="O33" s="10"/>
      <c r="P33" s="7"/>
      <c r="Q33" s="10"/>
      <c r="R33" s="7"/>
      <c r="S33" s="10"/>
      <c r="T33" s="7"/>
      <c r="U33" s="10"/>
      <c r="V33" s="7"/>
      <c r="W33" s="10"/>
      <c r="X33" s="7"/>
      <c r="Y33" s="10"/>
      <c r="Z33" s="7"/>
      <c r="AA33" s="10"/>
      <c r="AB33" s="7"/>
      <c r="AC33" s="10"/>
      <c r="AD33" s="7"/>
    </row>
    <row r="34" spans="1:30" ht="16.5" customHeight="1" x14ac:dyDescent="0.25">
      <c r="A34" s="7"/>
      <c r="B34" s="7" t="s">
        <v>825</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830</v>
      </c>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c r="C36" s="7"/>
      <c r="D36" s="7" t="s">
        <v>766</v>
      </c>
      <c r="E36" s="7"/>
      <c r="F36" s="7"/>
      <c r="G36" s="7"/>
      <c r="H36" s="7"/>
      <c r="I36" s="7"/>
      <c r="J36" s="7"/>
      <c r="K36" s="7"/>
      <c r="L36" s="9" t="s">
        <v>300</v>
      </c>
      <c r="M36" s="29">
        <v>156.69999999999999</v>
      </c>
      <c r="N36" s="51">
        <v>23.8</v>
      </c>
      <c r="O36" s="29">
        <v>131.1</v>
      </c>
      <c r="P36" s="51">
        <v>19</v>
      </c>
      <c r="Q36" s="32">
        <v>89.2</v>
      </c>
      <c r="R36" s="51">
        <v>14.5</v>
      </c>
      <c r="S36" s="32">
        <v>29.1</v>
      </c>
      <c r="T36" s="53">
        <v>6.3</v>
      </c>
      <c r="U36" s="32">
        <v>35.299999999999997</v>
      </c>
      <c r="V36" s="53">
        <v>5.9</v>
      </c>
      <c r="W36" s="32">
        <v>12.5</v>
      </c>
      <c r="X36" s="53">
        <v>2.8</v>
      </c>
      <c r="Y36" s="31">
        <v>7.4</v>
      </c>
      <c r="Z36" s="53">
        <v>1.8</v>
      </c>
      <c r="AA36" s="31">
        <v>2.2000000000000002</v>
      </c>
      <c r="AB36" s="53">
        <v>0.7</v>
      </c>
      <c r="AC36" s="29">
        <v>463.9</v>
      </c>
      <c r="AD36" s="51">
        <v>34.200000000000003</v>
      </c>
    </row>
    <row r="37" spans="1:30" ht="16.5" customHeight="1" x14ac:dyDescent="0.25">
      <c r="A37" s="7"/>
      <c r="B37" s="7"/>
      <c r="C37" s="7"/>
      <c r="D37" s="7" t="s">
        <v>767</v>
      </c>
      <c r="E37" s="7"/>
      <c r="F37" s="7"/>
      <c r="G37" s="7"/>
      <c r="H37" s="7"/>
      <c r="I37" s="7"/>
      <c r="J37" s="7"/>
      <c r="K37" s="7"/>
      <c r="L37" s="9" t="s">
        <v>300</v>
      </c>
      <c r="M37" s="29">
        <v>467.5</v>
      </c>
      <c r="N37" s="51">
        <v>29.9</v>
      </c>
      <c r="O37" s="29">
        <v>415</v>
      </c>
      <c r="P37" s="51">
        <v>29.2</v>
      </c>
      <c r="Q37" s="29">
        <v>294.10000000000002</v>
      </c>
      <c r="R37" s="51">
        <v>24.7</v>
      </c>
      <c r="S37" s="29">
        <v>155.1</v>
      </c>
      <c r="T37" s="51">
        <v>14.7</v>
      </c>
      <c r="U37" s="29">
        <v>129</v>
      </c>
      <c r="V37" s="53">
        <v>9.9</v>
      </c>
      <c r="W37" s="32">
        <v>44.6</v>
      </c>
      <c r="X37" s="53">
        <v>5.4</v>
      </c>
      <c r="Y37" s="32">
        <v>24.9</v>
      </c>
      <c r="Z37" s="53">
        <v>3.1</v>
      </c>
      <c r="AA37" s="31">
        <v>6.4</v>
      </c>
      <c r="AB37" s="53">
        <v>1.3</v>
      </c>
      <c r="AC37" s="41">
        <v>1538.1</v>
      </c>
      <c r="AD37" s="51">
        <v>50.8</v>
      </c>
    </row>
    <row r="38" spans="1:30" ht="16.5" customHeight="1" x14ac:dyDescent="0.25">
      <c r="A38" s="7"/>
      <c r="B38" s="7"/>
      <c r="C38" s="7"/>
      <c r="D38" s="7" t="s">
        <v>768</v>
      </c>
      <c r="E38" s="7"/>
      <c r="F38" s="7"/>
      <c r="G38" s="7"/>
      <c r="H38" s="7"/>
      <c r="I38" s="7"/>
      <c r="J38" s="7"/>
      <c r="K38" s="7"/>
      <c r="L38" s="9" t="s">
        <v>300</v>
      </c>
      <c r="M38" s="29">
        <v>624.70000000000005</v>
      </c>
      <c r="N38" s="51">
        <v>42</v>
      </c>
      <c r="O38" s="29">
        <v>548.70000000000005</v>
      </c>
      <c r="P38" s="51">
        <v>37.5</v>
      </c>
      <c r="Q38" s="29">
        <v>384.1</v>
      </c>
      <c r="R38" s="51">
        <v>29.8</v>
      </c>
      <c r="S38" s="29">
        <v>183.7</v>
      </c>
      <c r="T38" s="51">
        <v>15.9</v>
      </c>
      <c r="U38" s="29">
        <v>164.1</v>
      </c>
      <c r="V38" s="51">
        <v>11.5</v>
      </c>
      <c r="W38" s="32">
        <v>57.9</v>
      </c>
      <c r="X38" s="53">
        <v>6.7</v>
      </c>
      <c r="Y38" s="32">
        <v>31.8</v>
      </c>
      <c r="Z38" s="53">
        <v>3.9</v>
      </c>
      <c r="AA38" s="31">
        <v>8.6999999999999993</v>
      </c>
      <c r="AB38" s="53">
        <v>1.5</v>
      </c>
      <c r="AC38" s="41">
        <v>2003.7</v>
      </c>
      <c r="AD38" s="51">
        <v>68.5</v>
      </c>
    </row>
    <row r="39" spans="1:30" ht="16.5" customHeight="1" x14ac:dyDescent="0.25">
      <c r="A39" s="7"/>
      <c r="B39" s="7" t="s">
        <v>782</v>
      </c>
      <c r="C39" s="7"/>
      <c r="D39" s="7"/>
      <c r="E39" s="7"/>
      <c r="F39" s="7"/>
      <c r="G39" s="7"/>
      <c r="H39" s="7"/>
      <c r="I39" s="7"/>
      <c r="J39" s="7"/>
      <c r="K39" s="7"/>
      <c r="L39" s="9"/>
      <c r="M39" s="10"/>
      <c r="N39" s="7"/>
      <c r="O39" s="10"/>
      <c r="P39" s="7"/>
      <c r="Q39" s="10"/>
      <c r="R39" s="7"/>
      <c r="S39" s="10"/>
      <c r="T39" s="7"/>
      <c r="U39" s="10"/>
      <c r="V39" s="7"/>
      <c r="W39" s="10"/>
      <c r="X39" s="7"/>
      <c r="Y39" s="10"/>
      <c r="Z39" s="7"/>
      <c r="AA39" s="10"/>
      <c r="AB39" s="7"/>
      <c r="AC39" s="10"/>
      <c r="AD39" s="7"/>
    </row>
    <row r="40" spans="1:30" ht="16.5" customHeight="1" x14ac:dyDescent="0.25">
      <c r="A40" s="7"/>
      <c r="B40" s="7"/>
      <c r="C40" s="7" t="s">
        <v>766</v>
      </c>
      <c r="D40" s="7"/>
      <c r="E40" s="7"/>
      <c r="F40" s="7"/>
      <c r="G40" s="7"/>
      <c r="H40" s="7"/>
      <c r="I40" s="7"/>
      <c r="J40" s="7"/>
      <c r="K40" s="7"/>
      <c r="L40" s="9" t="s">
        <v>300</v>
      </c>
      <c r="M40" s="29">
        <v>184.6</v>
      </c>
      <c r="N40" s="51">
        <v>24.2</v>
      </c>
      <c r="O40" s="29">
        <v>144.1</v>
      </c>
      <c r="P40" s="51">
        <v>20.9</v>
      </c>
      <c r="Q40" s="29">
        <v>109.1</v>
      </c>
      <c r="R40" s="51">
        <v>14.7</v>
      </c>
      <c r="S40" s="32">
        <v>36.200000000000003</v>
      </c>
      <c r="T40" s="53">
        <v>7.1</v>
      </c>
      <c r="U40" s="32">
        <v>44.3</v>
      </c>
      <c r="V40" s="53">
        <v>6.1</v>
      </c>
      <c r="W40" s="32">
        <v>15.9</v>
      </c>
      <c r="X40" s="53">
        <v>3</v>
      </c>
      <c r="Y40" s="31">
        <v>8.4</v>
      </c>
      <c r="Z40" s="53">
        <v>2</v>
      </c>
      <c r="AA40" s="31">
        <v>2.4</v>
      </c>
      <c r="AB40" s="53">
        <v>0.7</v>
      </c>
      <c r="AC40" s="29">
        <v>546.70000000000005</v>
      </c>
      <c r="AD40" s="51">
        <v>35.1</v>
      </c>
    </row>
    <row r="41" spans="1:30" ht="16.5" customHeight="1" x14ac:dyDescent="0.25">
      <c r="A41" s="7"/>
      <c r="B41" s="7"/>
      <c r="C41" s="7" t="s">
        <v>767</v>
      </c>
      <c r="D41" s="7"/>
      <c r="E41" s="7"/>
      <c r="F41" s="7"/>
      <c r="G41" s="7"/>
      <c r="H41" s="7"/>
      <c r="I41" s="7"/>
      <c r="J41" s="7"/>
      <c r="K41" s="7"/>
      <c r="L41" s="9" t="s">
        <v>300</v>
      </c>
      <c r="M41" s="29">
        <v>503.1</v>
      </c>
      <c r="N41" s="51">
        <v>30.4</v>
      </c>
      <c r="O41" s="29">
        <v>436.7</v>
      </c>
      <c r="P41" s="51">
        <v>29.8</v>
      </c>
      <c r="Q41" s="29">
        <v>330.3</v>
      </c>
      <c r="R41" s="51">
        <v>24.9</v>
      </c>
      <c r="S41" s="29">
        <v>162.6</v>
      </c>
      <c r="T41" s="51">
        <v>15.7</v>
      </c>
      <c r="U41" s="29">
        <v>142.1</v>
      </c>
      <c r="V41" s="51">
        <v>10.7</v>
      </c>
      <c r="W41" s="32">
        <v>48.9</v>
      </c>
      <c r="X41" s="53">
        <v>5.9</v>
      </c>
      <c r="Y41" s="32">
        <v>26</v>
      </c>
      <c r="Z41" s="53">
        <v>3.1</v>
      </c>
      <c r="AA41" s="31">
        <v>7.2</v>
      </c>
      <c r="AB41" s="53">
        <v>1.4</v>
      </c>
      <c r="AC41" s="41">
        <v>1658.2</v>
      </c>
      <c r="AD41" s="51">
        <v>49.5</v>
      </c>
    </row>
    <row r="42" spans="1:30" ht="16.5" customHeight="1" x14ac:dyDescent="0.25">
      <c r="A42" s="7"/>
      <c r="B42" s="7"/>
      <c r="C42" s="7" t="s">
        <v>768</v>
      </c>
      <c r="D42" s="7"/>
      <c r="E42" s="7"/>
      <c r="F42" s="7"/>
      <c r="G42" s="7"/>
      <c r="H42" s="7"/>
      <c r="I42" s="7"/>
      <c r="J42" s="7"/>
      <c r="K42" s="7"/>
      <c r="L42" s="9" t="s">
        <v>300</v>
      </c>
      <c r="M42" s="29">
        <v>687.3</v>
      </c>
      <c r="N42" s="51">
        <v>43.8</v>
      </c>
      <c r="O42" s="29">
        <v>583.29999999999995</v>
      </c>
      <c r="P42" s="51">
        <v>38.299999999999997</v>
      </c>
      <c r="Q42" s="29">
        <v>438.6</v>
      </c>
      <c r="R42" s="51">
        <v>29.4</v>
      </c>
      <c r="S42" s="29">
        <v>198.2</v>
      </c>
      <c r="T42" s="51">
        <v>18</v>
      </c>
      <c r="U42" s="29">
        <v>185.3</v>
      </c>
      <c r="V42" s="51">
        <v>12.4</v>
      </c>
      <c r="W42" s="32">
        <v>65.7</v>
      </c>
      <c r="X42" s="53">
        <v>7.1</v>
      </c>
      <c r="Y42" s="32">
        <v>34.299999999999997</v>
      </c>
      <c r="Z42" s="53">
        <v>4</v>
      </c>
      <c r="AA42" s="31">
        <v>9.9</v>
      </c>
      <c r="AB42" s="53">
        <v>1.6</v>
      </c>
      <c r="AC42" s="41">
        <v>2204</v>
      </c>
      <c r="AD42" s="51">
        <v>67.2</v>
      </c>
    </row>
    <row r="43" spans="1:30" ht="16.5" customHeight="1" x14ac:dyDescent="0.25">
      <c r="A43" s="7"/>
      <c r="B43" s="7" t="s">
        <v>301</v>
      </c>
      <c r="C43" s="7"/>
      <c r="D43" s="7"/>
      <c r="E43" s="7"/>
      <c r="F43" s="7"/>
      <c r="G43" s="7"/>
      <c r="H43" s="7"/>
      <c r="I43" s="7"/>
      <c r="J43" s="7"/>
      <c r="K43" s="7"/>
      <c r="L43" s="9"/>
      <c r="M43" s="10"/>
      <c r="N43" s="7"/>
      <c r="O43" s="10"/>
      <c r="P43" s="7"/>
      <c r="Q43" s="10"/>
      <c r="R43" s="7"/>
      <c r="S43" s="10"/>
      <c r="T43" s="7"/>
      <c r="U43" s="10"/>
      <c r="V43" s="7"/>
      <c r="W43" s="10"/>
      <c r="X43" s="7"/>
      <c r="Y43" s="10"/>
      <c r="Z43" s="7"/>
      <c r="AA43" s="10"/>
      <c r="AB43" s="7"/>
      <c r="AC43" s="10"/>
      <c r="AD43" s="7"/>
    </row>
    <row r="44" spans="1:30" ht="16.5" customHeight="1" x14ac:dyDescent="0.25">
      <c r="A44" s="7"/>
      <c r="B44" s="7"/>
      <c r="C44" s="7" t="s">
        <v>830</v>
      </c>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c r="C45" s="7"/>
      <c r="D45" s="7" t="s">
        <v>766</v>
      </c>
      <c r="E45" s="7"/>
      <c r="F45" s="7"/>
      <c r="G45" s="7"/>
      <c r="H45" s="7"/>
      <c r="I45" s="7"/>
      <c r="J45" s="7"/>
      <c r="K45" s="7"/>
      <c r="L45" s="9" t="s">
        <v>216</v>
      </c>
      <c r="M45" s="32">
        <v>84.9</v>
      </c>
      <c r="N45" s="53">
        <v>6.7</v>
      </c>
      <c r="O45" s="32">
        <v>91</v>
      </c>
      <c r="P45" s="53">
        <v>1.7</v>
      </c>
      <c r="Q45" s="32">
        <v>81.8</v>
      </c>
      <c r="R45" s="53">
        <v>7.2</v>
      </c>
      <c r="S45" s="32">
        <v>80.5</v>
      </c>
      <c r="T45" s="53">
        <v>6.5</v>
      </c>
      <c r="U45" s="32">
        <v>79.8</v>
      </c>
      <c r="V45" s="53">
        <v>7.7</v>
      </c>
      <c r="W45" s="32">
        <v>78.599999999999994</v>
      </c>
      <c r="X45" s="53">
        <v>9</v>
      </c>
      <c r="Y45" s="32">
        <v>88.2</v>
      </c>
      <c r="Z45" s="53">
        <v>6.7</v>
      </c>
      <c r="AA45" s="32">
        <v>91.7</v>
      </c>
      <c r="AB45" s="51">
        <v>12.3</v>
      </c>
      <c r="AC45" s="32">
        <v>84.9</v>
      </c>
      <c r="AD45" s="53">
        <v>3.1</v>
      </c>
    </row>
    <row r="46" spans="1:30" ht="16.5" customHeight="1" x14ac:dyDescent="0.25">
      <c r="A46" s="7"/>
      <c r="B46" s="7"/>
      <c r="C46" s="7"/>
      <c r="D46" s="7" t="s">
        <v>767</v>
      </c>
      <c r="E46" s="7"/>
      <c r="F46" s="7"/>
      <c r="G46" s="7"/>
      <c r="H46" s="7"/>
      <c r="I46" s="7"/>
      <c r="J46" s="7"/>
      <c r="K46" s="7"/>
      <c r="L46" s="9" t="s">
        <v>216</v>
      </c>
      <c r="M46" s="32">
        <v>92.9</v>
      </c>
      <c r="N46" s="53">
        <v>1.9</v>
      </c>
      <c r="O46" s="32">
        <v>95</v>
      </c>
      <c r="P46" s="53">
        <v>1.5</v>
      </c>
      <c r="Q46" s="32">
        <v>89</v>
      </c>
      <c r="R46" s="53">
        <v>3.3</v>
      </c>
      <c r="S46" s="32">
        <v>95.4</v>
      </c>
      <c r="T46" s="53" t="s">
        <v>110</v>
      </c>
      <c r="U46" s="32">
        <v>90.8</v>
      </c>
      <c r="V46" s="53">
        <v>1</v>
      </c>
      <c r="W46" s="32">
        <v>91.1</v>
      </c>
      <c r="X46" s="53">
        <v>1.9</v>
      </c>
      <c r="Y46" s="32">
        <v>95.7</v>
      </c>
      <c r="Z46" s="53">
        <v>2.7</v>
      </c>
      <c r="AA46" s="32">
        <v>89.1</v>
      </c>
      <c r="AB46" s="53">
        <v>4.8</v>
      </c>
      <c r="AC46" s="32">
        <v>92.8</v>
      </c>
      <c r="AD46" s="53">
        <v>1.3</v>
      </c>
    </row>
    <row r="47" spans="1:30" ht="16.5" customHeight="1" x14ac:dyDescent="0.25">
      <c r="A47" s="7"/>
      <c r="B47" s="7"/>
      <c r="C47" s="7"/>
      <c r="D47" s="7" t="s">
        <v>768</v>
      </c>
      <c r="E47" s="7"/>
      <c r="F47" s="7"/>
      <c r="G47" s="7"/>
      <c r="H47" s="7"/>
      <c r="I47" s="7"/>
      <c r="J47" s="7"/>
      <c r="K47" s="7"/>
      <c r="L47" s="9" t="s">
        <v>216</v>
      </c>
      <c r="M47" s="32">
        <v>90.9</v>
      </c>
      <c r="N47" s="53">
        <v>2</v>
      </c>
      <c r="O47" s="32">
        <v>94.1</v>
      </c>
      <c r="P47" s="53">
        <v>1.8</v>
      </c>
      <c r="Q47" s="32">
        <v>87.6</v>
      </c>
      <c r="R47" s="53">
        <v>3.4</v>
      </c>
      <c r="S47" s="32">
        <v>92.7</v>
      </c>
      <c r="T47" s="53" t="s">
        <v>110</v>
      </c>
      <c r="U47" s="32">
        <v>88.5</v>
      </c>
      <c r="V47" s="53">
        <v>1.9</v>
      </c>
      <c r="W47" s="32">
        <v>88.2</v>
      </c>
      <c r="X47" s="53">
        <v>3.6</v>
      </c>
      <c r="Y47" s="32">
        <v>92.9</v>
      </c>
      <c r="Z47" s="53">
        <v>2.7</v>
      </c>
      <c r="AA47" s="32">
        <v>88.3</v>
      </c>
      <c r="AB47" s="53">
        <v>5.0999999999999996</v>
      </c>
      <c r="AC47" s="32">
        <v>90.9</v>
      </c>
      <c r="AD47" s="53">
        <v>1.4</v>
      </c>
    </row>
    <row r="48" spans="1:30" ht="16.5" customHeight="1" x14ac:dyDescent="0.25">
      <c r="A48" s="7" t="s">
        <v>455</v>
      </c>
      <c r="B48" s="7"/>
      <c r="C48" s="7"/>
      <c r="D48" s="7"/>
      <c r="E48" s="7"/>
      <c r="F48" s="7"/>
      <c r="G48" s="7"/>
      <c r="H48" s="7"/>
      <c r="I48" s="7"/>
      <c r="J48" s="7"/>
      <c r="K48" s="7"/>
      <c r="L48" s="9"/>
      <c r="M48" s="10"/>
      <c r="N48" s="7"/>
      <c r="O48" s="10"/>
      <c r="P48" s="7"/>
      <c r="Q48" s="10"/>
      <c r="R48" s="7"/>
      <c r="S48" s="10"/>
      <c r="T48" s="7"/>
      <c r="U48" s="10"/>
      <c r="V48" s="7"/>
      <c r="W48" s="10"/>
      <c r="X48" s="7"/>
      <c r="Y48" s="10"/>
      <c r="Z48" s="7"/>
      <c r="AA48" s="10"/>
      <c r="AB48" s="7"/>
      <c r="AC48" s="10"/>
      <c r="AD48" s="7"/>
    </row>
    <row r="49" spans="1:30" ht="16.5" customHeight="1" x14ac:dyDescent="0.25">
      <c r="A49" s="7"/>
      <c r="B49" s="7" t="s">
        <v>825</v>
      </c>
      <c r="C49" s="7"/>
      <c r="D49" s="7"/>
      <c r="E49" s="7"/>
      <c r="F49" s="7"/>
      <c r="G49" s="7"/>
      <c r="H49" s="7"/>
      <c r="I49" s="7"/>
      <c r="J49" s="7"/>
      <c r="K49" s="7"/>
      <c r="L49" s="9"/>
      <c r="M49" s="10"/>
      <c r="N49" s="7"/>
      <c r="O49" s="10"/>
      <c r="P49" s="7"/>
      <c r="Q49" s="10"/>
      <c r="R49" s="7"/>
      <c r="S49" s="10"/>
      <c r="T49" s="7"/>
      <c r="U49" s="10"/>
      <c r="V49" s="7"/>
      <c r="W49" s="10"/>
      <c r="X49" s="7"/>
      <c r="Y49" s="10"/>
      <c r="Z49" s="7"/>
      <c r="AA49" s="10"/>
      <c r="AB49" s="7"/>
      <c r="AC49" s="10"/>
      <c r="AD49" s="7"/>
    </row>
    <row r="50" spans="1:30" ht="16.5" customHeight="1" x14ac:dyDescent="0.25">
      <c r="A50" s="7"/>
      <c r="B50" s="7"/>
      <c r="C50" s="7" t="s">
        <v>830</v>
      </c>
      <c r="D50" s="7"/>
      <c r="E50" s="7"/>
      <c r="F50" s="7"/>
      <c r="G50" s="7"/>
      <c r="H50" s="7"/>
      <c r="I50" s="7"/>
      <c r="J50" s="7"/>
      <c r="K50" s="7"/>
      <c r="L50" s="9"/>
      <c r="M50" s="10"/>
      <c r="N50" s="7"/>
      <c r="O50" s="10"/>
      <c r="P50" s="7"/>
      <c r="Q50" s="10"/>
      <c r="R50" s="7"/>
      <c r="S50" s="10"/>
      <c r="T50" s="7"/>
      <c r="U50" s="10"/>
      <c r="V50" s="7"/>
      <c r="W50" s="10"/>
      <c r="X50" s="7"/>
      <c r="Y50" s="10"/>
      <c r="Z50" s="7"/>
      <c r="AA50" s="10"/>
      <c r="AB50" s="7"/>
      <c r="AC50" s="10"/>
      <c r="AD50" s="7"/>
    </row>
    <row r="51" spans="1:30" ht="16.5" customHeight="1" x14ac:dyDescent="0.25">
      <c r="A51" s="7"/>
      <c r="B51" s="7"/>
      <c r="C51" s="7"/>
      <c r="D51" s="7" t="s">
        <v>766</v>
      </c>
      <c r="E51" s="7"/>
      <c r="F51" s="7"/>
      <c r="G51" s="7"/>
      <c r="H51" s="7"/>
      <c r="I51" s="7"/>
      <c r="J51" s="7"/>
      <c r="K51" s="7"/>
      <c r="L51" s="9" t="s">
        <v>300</v>
      </c>
      <c r="M51" s="29">
        <v>132.30000000000001</v>
      </c>
      <c r="N51" s="51">
        <v>15.8</v>
      </c>
      <c r="O51" s="32">
        <v>97.1</v>
      </c>
      <c r="P51" s="51">
        <v>13.4</v>
      </c>
      <c r="Q51" s="32">
        <v>97.1</v>
      </c>
      <c r="R51" s="51">
        <v>12.2</v>
      </c>
      <c r="S51" s="32">
        <v>37.6</v>
      </c>
      <c r="T51" s="53">
        <v>5</v>
      </c>
      <c r="U51" s="32">
        <v>34.299999999999997</v>
      </c>
      <c r="V51" s="53">
        <v>5.6</v>
      </c>
      <c r="W51" s="32">
        <v>13.6</v>
      </c>
      <c r="X51" s="53">
        <v>2.8</v>
      </c>
      <c r="Y51" s="31">
        <v>5.5</v>
      </c>
      <c r="Z51" s="53">
        <v>1.7</v>
      </c>
      <c r="AA51" s="31">
        <v>4.4000000000000004</v>
      </c>
      <c r="AB51" s="53">
        <v>1.7</v>
      </c>
      <c r="AC51" s="29">
        <v>444</v>
      </c>
      <c r="AD51" s="51">
        <v>26.3</v>
      </c>
    </row>
    <row r="52" spans="1:30" ht="16.5" customHeight="1" x14ac:dyDescent="0.25">
      <c r="A52" s="7"/>
      <c r="B52" s="7"/>
      <c r="C52" s="7"/>
      <c r="D52" s="7" t="s">
        <v>767</v>
      </c>
      <c r="E52" s="7"/>
      <c r="F52" s="7"/>
      <c r="G52" s="7"/>
      <c r="H52" s="7"/>
      <c r="I52" s="7"/>
      <c r="J52" s="7"/>
      <c r="K52" s="7"/>
      <c r="L52" s="9" t="s">
        <v>300</v>
      </c>
      <c r="M52" s="29">
        <v>508.3</v>
      </c>
      <c r="N52" s="51">
        <v>32.4</v>
      </c>
      <c r="O52" s="29">
        <v>317.60000000000002</v>
      </c>
      <c r="P52" s="51">
        <v>26.4</v>
      </c>
      <c r="Q52" s="29">
        <v>317.60000000000002</v>
      </c>
      <c r="R52" s="51">
        <v>18.7</v>
      </c>
      <c r="S52" s="29">
        <v>164.3</v>
      </c>
      <c r="T52" s="51">
        <v>16.2</v>
      </c>
      <c r="U52" s="29">
        <v>133.80000000000001</v>
      </c>
      <c r="V52" s="51">
        <v>12.8</v>
      </c>
      <c r="W52" s="32">
        <v>44</v>
      </c>
      <c r="X52" s="53">
        <v>4</v>
      </c>
      <c r="Y52" s="32">
        <v>27.1</v>
      </c>
      <c r="Z52" s="53">
        <v>3.8</v>
      </c>
      <c r="AA52" s="32">
        <v>13.6</v>
      </c>
      <c r="AB52" s="53">
        <v>2</v>
      </c>
      <c r="AC52" s="41">
        <v>1587.5</v>
      </c>
      <c r="AD52" s="51">
        <v>53.7</v>
      </c>
    </row>
    <row r="53" spans="1:30" ht="16.5" customHeight="1" x14ac:dyDescent="0.25">
      <c r="A53" s="7"/>
      <c r="B53" s="7"/>
      <c r="C53" s="7"/>
      <c r="D53" s="7" t="s">
        <v>768</v>
      </c>
      <c r="E53" s="7"/>
      <c r="F53" s="7"/>
      <c r="G53" s="7"/>
      <c r="H53" s="7"/>
      <c r="I53" s="7"/>
      <c r="J53" s="7"/>
      <c r="K53" s="7"/>
      <c r="L53" s="9" t="s">
        <v>300</v>
      </c>
      <c r="M53" s="29">
        <v>640.5</v>
      </c>
      <c r="N53" s="51">
        <v>38.700000000000003</v>
      </c>
      <c r="O53" s="29">
        <v>414.8</v>
      </c>
      <c r="P53" s="51">
        <v>32.5</v>
      </c>
      <c r="Q53" s="29">
        <v>414.8</v>
      </c>
      <c r="R53" s="51">
        <v>23.1</v>
      </c>
      <c r="S53" s="29">
        <v>201.9</v>
      </c>
      <c r="T53" s="51">
        <v>16.5</v>
      </c>
      <c r="U53" s="29">
        <v>168.1</v>
      </c>
      <c r="V53" s="51">
        <v>12.6</v>
      </c>
      <c r="W53" s="32">
        <v>57.5</v>
      </c>
      <c r="X53" s="53">
        <v>5.4</v>
      </c>
      <c r="Y53" s="32">
        <v>32.6</v>
      </c>
      <c r="Z53" s="53">
        <v>4.5999999999999996</v>
      </c>
      <c r="AA53" s="32">
        <v>18</v>
      </c>
      <c r="AB53" s="53">
        <v>3</v>
      </c>
      <c r="AC53" s="41">
        <v>2031.6</v>
      </c>
      <c r="AD53" s="51">
        <v>62.9</v>
      </c>
    </row>
    <row r="54" spans="1:30" ht="16.5" customHeight="1" x14ac:dyDescent="0.25">
      <c r="A54" s="7"/>
      <c r="B54" s="7" t="s">
        <v>782</v>
      </c>
      <c r="C54" s="7"/>
      <c r="D54" s="7"/>
      <c r="E54" s="7"/>
      <c r="F54" s="7"/>
      <c r="G54" s="7"/>
      <c r="H54" s="7"/>
      <c r="I54" s="7"/>
      <c r="J54" s="7"/>
      <c r="K54" s="7"/>
      <c r="L54" s="9"/>
      <c r="M54" s="10"/>
      <c r="N54" s="7"/>
      <c r="O54" s="10"/>
      <c r="P54" s="7"/>
      <c r="Q54" s="10"/>
      <c r="R54" s="7"/>
      <c r="S54" s="10"/>
      <c r="T54" s="7"/>
      <c r="U54" s="10"/>
      <c r="V54" s="7"/>
      <c r="W54" s="10"/>
      <c r="X54" s="7"/>
      <c r="Y54" s="10"/>
      <c r="Z54" s="7"/>
      <c r="AA54" s="10"/>
      <c r="AB54" s="7"/>
      <c r="AC54" s="10"/>
      <c r="AD54" s="7"/>
    </row>
    <row r="55" spans="1:30" ht="16.5" customHeight="1" x14ac:dyDescent="0.25">
      <c r="A55" s="7"/>
      <c r="B55" s="7"/>
      <c r="C55" s="7" t="s">
        <v>766</v>
      </c>
      <c r="D55" s="7"/>
      <c r="E55" s="7"/>
      <c r="F55" s="7"/>
      <c r="G55" s="7"/>
      <c r="H55" s="7"/>
      <c r="I55" s="7"/>
      <c r="J55" s="7"/>
      <c r="K55" s="7"/>
      <c r="L55" s="9" t="s">
        <v>300</v>
      </c>
      <c r="M55" s="29">
        <v>157.9</v>
      </c>
      <c r="N55" s="51">
        <v>17.7</v>
      </c>
      <c r="O55" s="29">
        <v>131.1</v>
      </c>
      <c r="P55" s="51">
        <v>13.6</v>
      </c>
      <c r="Q55" s="29">
        <v>106.4</v>
      </c>
      <c r="R55" s="51">
        <v>13</v>
      </c>
      <c r="S55" s="32">
        <v>41.6</v>
      </c>
      <c r="T55" s="53">
        <v>5.4</v>
      </c>
      <c r="U55" s="32">
        <v>40.4</v>
      </c>
      <c r="V55" s="53">
        <v>5.8</v>
      </c>
      <c r="W55" s="32">
        <v>15.4</v>
      </c>
      <c r="X55" s="53">
        <v>3.1</v>
      </c>
      <c r="Y55" s="31">
        <v>6</v>
      </c>
      <c r="Z55" s="53">
        <v>1.7</v>
      </c>
      <c r="AA55" s="31">
        <v>4.5999999999999996</v>
      </c>
      <c r="AB55" s="53">
        <v>1.7</v>
      </c>
      <c r="AC55" s="29">
        <v>503.4</v>
      </c>
      <c r="AD55" s="51">
        <v>27.9</v>
      </c>
    </row>
    <row r="56" spans="1:30" ht="16.5" customHeight="1" x14ac:dyDescent="0.25">
      <c r="A56" s="7"/>
      <c r="B56" s="7"/>
      <c r="C56" s="7" t="s">
        <v>767</v>
      </c>
      <c r="D56" s="7"/>
      <c r="E56" s="7"/>
      <c r="F56" s="7"/>
      <c r="G56" s="7"/>
      <c r="H56" s="7"/>
      <c r="I56" s="7"/>
      <c r="J56" s="7"/>
      <c r="K56" s="7"/>
      <c r="L56" s="9" t="s">
        <v>300</v>
      </c>
      <c r="M56" s="29">
        <v>541.29999999999995</v>
      </c>
      <c r="N56" s="51">
        <v>33.9</v>
      </c>
      <c r="O56" s="29">
        <v>392.6</v>
      </c>
      <c r="P56" s="51">
        <v>26.2</v>
      </c>
      <c r="Q56" s="29">
        <v>331.8</v>
      </c>
      <c r="R56" s="51">
        <v>19.100000000000001</v>
      </c>
      <c r="S56" s="29">
        <v>174.9</v>
      </c>
      <c r="T56" s="51">
        <v>16.100000000000001</v>
      </c>
      <c r="U56" s="29">
        <v>139.19999999999999</v>
      </c>
      <c r="V56" s="51">
        <v>13</v>
      </c>
      <c r="W56" s="32">
        <v>45.7</v>
      </c>
      <c r="X56" s="53">
        <v>4.2</v>
      </c>
      <c r="Y56" s="32">
        <v>27.6</v>
      </c>
      <c r="Z56" s="53">
        <v>3.8</v>
      </c>
      <c r="AA56" s="32">
        <v>14.8</v>
      </c>
      <c r="AB56" s="53">
        <v>2.2000000000000002</v>
      </c>
      <c r="AC56" s="41">
        <v>1667.8</v>
      </c>
      <c r="AD56" s="51">
        <v>55.9</v>
      </c>
    </row>
    <row r="57" spans="1:30" ht="16.5" customHeight="1" x14ac:dyDescent="0.25">
      <c r="A57" s="7"/>
      <c r="B57" s="7"/>
      <c r="C57" s="7" t="s">
        <v>768</v>
      </c>
      <c r="D57" s="7"/>
      <c r="E57" s="7"/>
      <c r="F57" s="7"/>
      <c r="G57" s="7"/>
      <c r="H57" s="7"/>
      <c r="I57" s="7"/>
      <c r="J57" s="7"/>
      <c r="K57" s="7"/>
      <c r="L57" s="9" t="s">
        <v>300</v>
      </c>
      <c r="M57" s="29">
        <v>699.2</v>
      </c>
      <c r="N57" s="51">
        <v>41.3</v>
      </c>
      <c r="O57" s="29">
        <v>523.70000000000005</v>
      </c>
      <c r="P57" s="51">
        <v>32</v>
      </c>
      <c r="Q57" s="29">
        <v>438.2</v>
      </c>
      <c r="R57" s="51">
        <v>24.3</v>
      </c>
      <c r="S57" s="29">
        <v>216.5</v>
      </c>
      <c r="T57" s="51">
        <v>16.7</v>
      </c>
      <c r="U57" s="29">
        <v>179.6</v>
      </c>
      <c r="V57" s="51">
        <v>12.9</v>
      </c>
      <c r="W57" s="32">
        <v>61.1</v>
      </c>
      <c r="X57" s="53">
        <v>5.8</v>
      </c>
      <c r="Y57" s="32">
        <v>33.6</v>
      </c>
      <c r="Z57" s="53">
        <v>4.8</v>
      </c>
      <c r="AA57" s="32">
        <v>19.3</v>
      </c>
      <c r="AB57" s="53">
        <v>3.2</v>
      </c>
      <c r="AC57" s="41">
        <v>2171.3000000000002</v>
      </c>
      <c r="AD57" s="51">
        <v>66.5</v>
      </c>
    </row>
    <row r="58" spans="1:30" ht="16.5" customHeight="1" x14ac:dyDescent="0.25">
      <c r="A58" s="7"/>
      <c r="B58" s="7" t="s">
        <v>301</v>
      </c>
      <c r="C58" s="7"/>
      <c r="D58" s="7"/>
      <c r="E58" s="7"/>
      <c r="F58" s="7"/>
      <c r="G58" s="7"/>
      <c r="H58" s="7"/>
      <c r="I58" s="7"/>
      <c r="J58" s="7"/>
      <c r="K58" s="7"/>
      <c r="L58" s="9"/>
      <c r="M58" s="10"/>
      <c r="N58" s="7"/>
      <c r="O58" s="10"/>
      <c r="P58" s="7"/>
      <c r="Q58" s="10"/>
      <c r="R58" s="7"/>
      <c r="S58" s="10"/>
      <c r="T58" s="7"/>
      <c r="U58" s="10"/>
      <c r="V58" s="7"/>
      <c r="W58" s="10"/>
      <c r="X58" s="7"/>
      <c r="Y58" s="10"/>
      <c r="Z58" s="7"/>
      <c r="AA58" s="10"/>
      <c r="AB58" s="7"/>
      <c r="AC58" s="10"/>
      <c r="AD58" s="7"/>
    </row>
    <row r="59" spans="1:30" ht="16.5" customHeight="1" x14ac:dyDescent="0.25">
      <c r="A59" s="7"/>
      <c r="B59" s="7"/>
      <c r="C59" s="7" t="s">
        <v>830</v>
      </c>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c r="C60" s="7"/>
      <c r="D60" s="7" t="s">
        <v>766</v>
      </c>
      <c r="E60" s="7"/>
      <c r="F60" s="7"/>
      <c r="G60" s="7"/>
      <c r="H60" s="7"/>
      <c r="I60" s="7"/>
      <c r="J60" s="7"/>
      <c r="K60" s="7"/>
      <c r="L60" s="9" t="s">
        <v>216</v>
      </c>
      <c r="M60" s="32">
        <v>83.8</v>
      </c>
      <c r="N60" s="53">
        <v>3.6</v>
      </c>
      <c r="O60" s="32">
        <v>91</v>
      </c>
      <c r="P60" s="53">
        <v>3.7</v>
      </c>
      <c r="Q60" s="32">
        <v>91.3</v>
      </c>
      <c r="R60" s="53">
        <v>2.8</v>
      </c>
      <c r="S60" s="32">
        <v>90.3</v>
      </c>
      <c r="T60" s="53">
        <v>2.9</v>
      </c>
      <c r="U60" s="32">
        <v>84.9</v>
      </c>
      <c r="V60" s="53">
        <v>6.6</v>
      </c>
      <c r="W60" s="32">
        <v>88</v>
      </c>
      <c r="X60" s="53">
        <v>5</v>
      </c>
      <c r="Y60" s="32">
        <v>91.2</v>
      </c>
      <c r="Z60" s="53">
        <v>9.9</v>
      </c>
      <c r="AA60" s="32">
        <v>96.7</v>
      </c>
      <c r="AB60" s="53">
        <v>9.1</v>
      </c>
      <c r="AC60" s="32">
        <v>88.2</v>
      </c>
      <c r="AD60" s="53">
        <v>1.9</v>
      </c>
    </row>
    <row r="61" spans="1:30" ht="16.5" customHeight="1" x14ac:dyDescent="0.25">
      <c r="A61" s="7"/>
      <c r="B61" s="7"/>
      <c r="C61" s="7"/>
      <c r="D61" s="7" t="s">
        <v>767</v>
      </c>
      <c r="E61" s="7"/>
      <c r="F61" s="7"/>
      <c r="G61" s="7"/>
      <c r="H61" s="7"/>
      <c r="I61" s="7"/>
      <c r="J61" s="7"/>
      <c r="K61" s="7"/>
      <c r="L61" s="9" t="s">
        <v>216</v>
      </c>
      <c r="M61" s="32">
        <v>93.9</v>
      </c>
      <c r="N61" s="53">
        <v>1.5</v>
      </c>
      <c r="O61" s="32">
        <v>96.5</v>
      </c>
      <c r="P61" s="53">
        <v>1.6</v>
      </c>
      <c r="Q61" s="32">
        <v>95.7</v>
      </c>
      <c r="R61" s="53">
        <v>1.4</v>
      </c>
      <c r="S61" s="32">
        <v>93.9</v>
      </c>
      <c r="T61" s="53">
        <v>3.1</v>
      </c>
      <c r="U61" s="32">
        <v>96.1</v>
      </c>
      <c r="V61" s="53">
        <v>1.9</v>
      </c>
      <c r="W61" s="32">
        <v>96.2</v>
      </c>
      <c r="X61" s="53">
        <v>8.9</v>
      </c>
      <c r="Y61" s="32">
        <v>98.3</v>
      </c>
      <c r="Z61" s="51">
        <v>13.7</v>
      </c>
      <c r="AA61" s="32">
        <v>92.1</v>
      </c>
      <c r="AB61" s="51">
        <v>13.9</v>
      </c>
      <c r="AC61" s="32">
        <v>95.2</v>
      </c>
      <c r="AD61" s="53">
        <v>3.2</v>
      </c>
    </row>
    <row r="62" spans="1:30" ht="16.5" customHeight="1" x14ac:dyDescent="0.25">
      <c r="A62" s="14"/>
      <c r="B62" s="14"/>
      <c r="C62" s="14"/>
      <c r="D62" s="14" t="s">
        <v>768</v>
      </c>
      <c r="E62" s="14"/>
      <c r="F62" s="14"/>
      <c r="G62" s="14"/>
      <c r="H62" s="14"/>
      <c r="I62" s="14"/>
      <c r="J62" s="14"/>
      <c r="K62" s="14"/>
      <c r="L62" s="15" t="s">
        <v>216</v>
      </c>
      <c r="M62" s="33">
        <v>91.6</v>
      </c>
      <c r="N62" s="54">
        <v>1.4</v>
      </c>
      <c r="O62" s="33">
        <v>95.1</v>
      </c>
      <c r="P62" s="54">
        <v>2.1</v>
      </c>
      <c r="Q62" s="33">
        <v>94.7</v>
      </c>
      <c r="R62" s="54">
        <v>5.2</v>
      </c>
      <c r="S62" s="33">
        <v>93.3</v>
      </c>
      <c r="T62" s="54">
        <v>2.8</v>
      </c>
      <c r="U62" s="33">
        <v>93.6</v>
      </c>
      <c r="V62" s="54">
        <v>1.6</v>
      </c>
      <c r="W62" s="33">
        <v>94.1</v>
      </c>
      <c r="X62" s="54">
        <v>9</v>
      </c>
      <c r="Y62" s="33">
        <v>97</v>
      </c>
      <c r="Z62" s="52">
        <v>13.9</v>
      </c>
      <c r="AA62" s="33">
        <v>93.2</v>
      </c>
      <c r="AB62" s="54">
        <v>2.4</v>
      </c>
      <c r="AC62" s="33">
        <v>93.6</v>
      </c>
      <c r="AD62" s="54">
        <v>2.9</v>
      </c>
    </row>
    <row r="63" spans="1:30" ht="4.5" customHeight="1" x14ac:dyDescent="0.25">
      <c r="A63" s="27"/>
      <c r="B63" s="2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6.5" customHeight="1" x14ac:dyDescent="0.25">
      <c r="A64" s="27"/>
      <c r="B64" s="27"/>
      <c r="C64" s="67" t="s">
        <v>689</v>
      </c>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row>
    <row r="65" spans="1:30" ht="4.5" customHeight="1" x14ac:dyDescent="0.25">
      <c r="A65" s="27"/>
      <c r="B65" s="27"/>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6.5" customHeight="1" x14ac:dyDescent="0.25">
      <c r="A66" s="55"/>
      <c r="B66" s="55"/>
      <c r="C66" s="67" t="s">
        <v>456</v>
      </c>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row>
    <row r="67" spans="1:30" ht="16.5" customHeight="1" x14ac:dyDescent="0.25">
      <c r="A67" s="55"/>
      <c r="B67" s="55"/>
      <c r="C67" s="67" t="s">
        <v>457</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ht="4.5" customHeight="1" x14ac:dyDescent="0.25">
      <c r="A68" s="27"/>
      <c r="B68" s="27"/>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29.4" customHeight="1" x14ac:dyDescent="0.25">
      <c r="A69" s="27" t="s">
        <v>139</v>
      </c>
      <c r="B69" s="27"/>
      <c r="C69" s="67" t="s">
        <v>307</v>
      </c>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row>
    <row r="70" spans="1:30" ht="16.5" customHeight="1" x14ac:dyDescent="0.25">
      <c r="A70" s="27" t="s">
        <v>141</v>
      </c>
      <c r="B70" s="27"/>
      <c r="C70" s="67" t="s">
        <v>772</v>
      </c>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1:30" ht="16.5" customHeight="1" x14ac:dyDescent="0.25">
      <c r="A71" s="27" t="s">
        <v>144</v>
      </c>
      <c r="B71" s="27"/>
      <c r="C71" s="67" t="s">
        <v>831</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1:30" ht="16.5" customHeight="1" x14ac:dyDescent="0.25">
      <c r="A72" s="27" t="s">
        <v>146</v>
      </c>
      <c r="B72" s="27"/>
      <c r="C72" s="67" t="s">
        <v>308</v>
      </c>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1:30" ht="29.4" customHeight="1" x14ac:dyDescent="0.25">
      <c r="A73" s="27" t="s">
        <v>150</v>
      </c>
      <c r="B73" s="27"/>
      <c r="C73" s="67" t="s">
        <v>463</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ht="29.4" customHeight="1" x14ac:dyDescent="0.25">
      <c r="A74" s="27" t="s">
        <v>152</v>
      </c>
      <c r="B74" s="27"/>
      <c r="C74" s="67" t="s">
        <v>309</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ht="29.4" customHeight="1" x14ac:dyDescent="0.25">
      <c r="A75" s="27" t="s">
        <v>155</v>
      </c>
      <c r="B75" s="27"/>
      <c r="C75" s="67" t="s">
        <v>774</v>
      </c>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row>
    <row r="76" spans="1:30" ht="16.5" customHeight="1" x14ac:dyDescent="0.25">
      <c r="A76" s="27" t="s">
        <v>157</v>
      </c>
      <c r="B76" s="27"/>
      <c r="C76" s="67" t="s">
        <v>775</v>
      </c>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row>
    <row r="77" spans="1:30" ht="16.5" customHeight="1" x14ac:dyDescent="0.25">
      <c r="A77" s="27" t="s">
        <v>159</v>
      </c>
      <c r="B77" s="27"/>
      <c r="C77" s="67" t="s">
        <v>776</v>
      </c>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1:30" ht="16.5" customHeight="1" x14ac:dyDescent="0.25">
      <c r="A78" s="27" t="s">
        <v>467</v>
      </c>
      <c r="B78" s="27"/>
      <c r="C78" s="67" t="s">
        <v>468</v>
      </c>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row>
    <row r="79" spans="1:30" ht="16.5" customHeight="1" x14ac:dyDescent="0.25">
      <c r="A79" s="27" t="s">
        <v>469</v>
      </c>
      <c r="B79" s="27"/>
      <c r="C79" s="67" t="s">
        <v>470</v>
      </c>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row>
    <row r="80" spans="1:30" ht="4.5" customHeight="1" x14ac:dyDescent="0.25"/>
    <row r="81" spans="1:30" ht="16.5" customHeight="1" x14ac:dyDescent="0.25">
      <c r="A81" s="28" t="s">
        <v>167</v>
      </c>
      <c r="B81" s="27"/>
      <c r="C81" s="27"/>
      <c r="D81" s="27"/>
      <c r="E81" s="67" t="s">
        <v>471</v>
      </c>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row>
  </sheetData>
  <mergeCells count="25">
    <mergeCell ref="W2:X2"/>
    <mergeCell ref="Y2:Z2"/>
    <mergeCell ref="AA2:AB2"/>
    <mergeCell ref="AC2:AD2"/>
    <mergeCell ref="K1:AD1"/>
    <mergeCell ref="M2:N2"/>
    <mergeCell ref="O2:P2"/>
    <mergeCell ref="Q2:R2"/>
    <mergeCell ref="S2:T2"/>
    <mergeCell ref="U2:V2"/>
    <mergeCell ref="C64:AD64"/>
    <mergeCell ref="C66:AD66"/>
    <mergeCell ref="C67:AD67"/>
    <mergeCell ref="C69:AD69"/>
    <mergeCell ref="C70:AD70"/>
    <mergeCell ref="C71:AD71"/>
    <mergeCell ref="C72:AD72"/>
    <mergeCell ref="C73:AD73"/>
    <mergeCell ref="C74:AD74"/>
    <mergeCell ref="C75:AD75"/>
    <mergeCell ref="C76:AD76"/>
    <mergeCell ref="C77:AD77"/>
    <mergeCell ref="C78:AD78"/>
    <mergeCell ref="C79:AD79"/>
    <mergeCell ref="E81:AD81"/>
  </mergeCells>
  <pageMargins left="0.7" right="0.7" top="0.75" bottom="0.75" header="0.3" footer="0.3"/>
  <pageSetup paperSize="9" fitToHeight="0" orientation="landscape" horizontalDpi="300" verticalDpi="300"/>
  <headerFooter scaleWithDoc="0" alignWithMargins="0">
    <oddHeader>&amp;C&amp;"Arial"&amp;8TABLE 15A.61</oddHeader>
    <oddFooter>&amp;L&amp;"Arial"&amp;8REPORT ON
GOVERNMENT
SERVICES 2022&amp;R&amp;"Arial"&amp;8SERVICES FOR PEOPLE
WITH DISABILITY
PAGE &amp;B&amp;P&amp;B</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AD103"/>
  <sheetViews>
    <sheetView showGridLines="0" workbookViewId="0"/>
  </sheetViews>
  <sheetFormatPr defaultRowHeight="13.2" x14ac:dyDescent="0.25"/>
  <cols>
    <col min="1" max="10" width="1.6640625" customWidth="1"/>
    <col min="11" max="11" width="25.109375" customWidth="1"/>
    <col min="12" max="12" width="5.44140625" customWidth="1"/>
    <col min="13" max="13" width="6.5546875" customWidth="1"/>
    <col min="14" max="14" width="6.109375" customWidth="1"/>
    <col min="15" max="15" width="6.5546875" customWidth="1"/>
    <col min="16" max="16" width="6.109375" customWidth="1"/>
    <col min="17" max="17" width="6.5546875" customWidth="1"/>
    <col min="18" max="18" width="6.109375" customWidth="1"/>
    <col min="19" max="19" width="6.5546875" customWidth="1"/>
    <col min="20" max="20" width="6.109375" customWidth="1"/>
    <col min="21" max="21" width="6.5546875" customWidth="1"/>
    <col min="22" max="22" width="6.109375" customWidth="1"/>
    <col min="23" max="23" width="6.5546875" customWidth="1"/>
    <col min="24" max="24" width="6.109375" customWidth="1"/>
    <col min="25" max="25" width="6.5546875" customWidth="1"/>
    <col min="26" max="26" width="6.109375" customWidth="1"/>
    <col min="27" max="27" width="6.5546875" customWidth="1"/>
    <col min="28" max="28" width="6.109375" customWidth="1"/>
    <col min="29" max="29" width="7.5546875" customWidth="1"/>
    <col min="30" max="30" width="6.109375" customWidth="1"/>
  </cols>
  <sheetData>
    <row r="1" spans="1:30" ht="33.9" customHeight="1" x14ac:dyDescent="0.25">
      <c r="A1" s="8" t="s">
        <v>832</v>
      </c>
      <c r="B1" s="8"/>
      <c r="C1" s="8"/>
      <c r="D1" s="8"/>
      <c r="E1" s="8"/>
      <c r="F1" s="8"/>
      <c r="G1" s="8"/>
      <c r="H1" s="8"/>
      <c r="I1" s="8"/>
      <c r="J1" s="8"/>
      <c r="K1" s="72" t="s">
        <v>833</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360</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825</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834</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835</v>
      </c>
      <c r="E6" s="7"/>
      <c r="F6" s="7"/>
      <c r="G6" s="7"/>
      <c r="H6" s="7"/>
      <c r="I6" s="7"/>
      <c r="J6" s="7"/>
      <c r="K6" s="7"/>
      <c r="L6" s="9" t="s">
        <v>300</v>
      </c>
      <c r="M6" s="32">
        <v>91.9</v>
      </c>
      <c r="N6" s="51">
        <v>16.600000000000001</v>
      </c>
      <c r="O6" s="32">
        <v>75.099999999999994</v>
      </c>
      <c r="P6" s="51">
        <v>13.9</v>
      </c>
      <c r="Q6" s="32">
        <v>63.9</v>
      </c>
      <c r="R6" s="51">
        <v>11.2</v>
      </c>
      <c r="S6" s="32">
        <v>24.4</v>
      </c>
      <c r="T6" s="53">
        <v>5.4</v>
      </c>
      <c r="U6" s="32">
        <v>35</v>
      </c>
      <c r="V6" s="51">
        <v>13.7</v>
      </c>
      <c r="W6" s="32">
        <v>14.6</v>
      </c>
      <c r="X6" s="53">
        <v>5</v>
      </c>
      <c r="Y6" s="47">
        <v>6.1</v>
      </c>
      <c r="Z6" s="53">
        <v>3.1</v>
      </c>
      <c r="AA6" s="46">
        <v>0.7</v>
      </c>
      <c r="AB6" s="50" t="s">
        <v>337</v>
      </c>
      <c r="AC6" s="29">
        <v>311.5</v>
      </c>
      <c r="AD6" s="51">
        <v>30.6</v>
      </c>
    </row>
    <row r="7" spans="1:30" ht="16.5" customHeight="1" x14ac:dyDescent="0.25">
      <c r="A7" s="7"/>
      <c r="B7" s="7"/>
      <c r="C7" s="7"/>
      <c r="D7" s="7" t="s">
        <v>836</v>
      </c>
      <c r="E7" s="7"/>
      <c r="F7" s="7"/>
      <c r="G7" s="7"/>
      <c r="H7" s="7"/>
      <c r="I7" s="7"/>
      <c r="J7" s="7"/>
      <c r="K7" s="7"/>
      <c r="L7" s="9" t="s">
        <v>300</v>
      </c>
      <c r="M7" s="47">
        <v>7</v>
      </c>
      <c r="N7" s="53">
        <v>4.5</v>
      </c>
      <c r="O7" s="47">
        <v>7.4</v>
      </c>
      <c r="P7" s="53">
        <v>4.7</v>
      </c>
      <c r="Q7" s="47">
        <v>5.6</v>
      </c>
      <c r="R7" s="53">
        <v>3.1</v>
      </c>
      <c r="S7" s="47">
        <v>5.0999999999999996</v>
      </c>
      <c r="T7" s="53">
        <v>2.6</v>
      </c>
      <c r="U7" s="46">
        <v>2.6</v>
      </c>
      <c r="V7" s="50" t="s">
        <v>337</v>
      </c>
      <c r="W7" s="46">
        <v>0.6</v>
      </c>
      <c r="X7" s="50" t="s">
        <v>337</v>
      </c>
      <c r="Y7" s="46">
        <v>1.1000000000000001</v>
      </c>
      <c r="Z7" s="50" t="s">
        <v>337</v>
      </c>
      <c r="AA7" s="31" t="s">
        <v>110</v>
      </c>
      <c r="AB7" s="7"/>
      <c r="AC7" s="32">
        <v>30.9</v>
      </c>
      <c r="AD7" s="53">
        <v>7.4</v>
      </c>
    </row>
    <row r="8" spans="1:30" ht="16.5" customHeight="1" x14ac:dyDescent="0.25">
      <c r="A8" s="7"/>
      <c r="B8" s="7"/>
      <c r="C8" s="7"/>
      <c r="D8" s="7" t="s">
        <v>556</v>
      </c>
      <c r="E8" s="7"/>
      <c r="F8" s="7"/>
      <c r="G8" s="7"/>
      <c r="H8" s="7"/>
      <c r="I8" s="7"/>
      <c r="J8" s="7"/>
      <c r="K8" s="7"/>
      <c r="L8" s="9" t="s">
        <v>300</v>
      </c>
      <c r="M8" s="32">
        <v>98.8</v>
      </c>
      <c r="N8" s="51">
        <v>15.9</v>
      </c>
      <c r="O8" s="32">
        <v>84.3</v>
      </c>
      <c r="P8" s="51">
        <v>14.6</v>
      </c>
      <c r="Q8" s="32">
        <v>71.8</v>
      </c>
      <c r="R8" s="51">
        <v>11.5</v>
      </c>
      <c r="S8" s="32">
        <v>29.3</v>
      </c>
      <c r="T8" s="53">
        <v>6</v>
      </c>
      <c r="U8" s="32">
        <v>37.5</v>
      </c>
      <c r="V8" s="51">
        <v>14.2</v>
      </c>
      <c r="W8" s="32">
        <v>12.7</v>
      </c>
      <c r="X8" s="53">
        <v>5.0999999999999996</v>
      </c>
      <c r="Y8" s="31">
        <v>7.1</v>
      </c>
      <c r="Z8" s="53">
        <v>3.3</v>
      </c>
      <c r="AA8" s="46">
        <v>0.7</v>
      </c>
      <c r="AB8" s="50" t="s">
        <v>337</v>
      </c>
      <c r="AC8" s="29">
        <v>343.2</v>
      </c>
      <c r="AD8" s="51">
        <v>31.6</v>
      </c>
    </row>
    <row r="9" spans="1:30" ht="16.5" customHeight="1" x14ac:dyDescent="0.25">
      <c r="A9" s="7"/>
      <c r="B9" s="7"/>
      <c r="C9" s="7"/>
      <c r="D9" s="7" t="s">
        <v>837</v>
      </c>
      <c r="E9" s="7"/>
      <c r="F9" s="7"/>
      <c r="G9" s="7"/>
      <c r="H9" s="7"/>
      <c r="I9" s="7"/>
      <c r="J9" s="7"/>
      <c r="K9" s="7"/>
      <c r="L9" s="9" t="s">
        <v>300</v>
      </c>
      <c r="M9" s="32">
        <v>16.5</v>
      </c>
      <c r="N9" s="53">
        <v>7.4</v>
      </c>
      <c r="O9" s="32">
        <v>13.8</v>
      </c>
      <c r="P9" s="53">
        <v>5</v>
      </c>
      <c r="Q9" s="47">
        <v>4.5999999999999996</v>
      </c>
      <c r="R9" s="53">
        <v>3.6</v>
      </c>
      <c r="S9" s="47">
        <v>3.6</v>
      </c>
      <c r="T9" s="53">
        <v>2.8</v>
      </c>
      <c r="U9" s="46">
        <v>2.8</v>
      </c>
      <c r="V9" s="50" t="s">
        <v>337</v>
      </c>
      <c r="W9" s="31" t="s">
        <v>110</v>
      </c>
      <c r="X9" s="7"/>
      <c r="Y9" s="46">
        <v>1</v>
      </c>
      <c r="Z9" s="50" t="s">
        <v>337</v>
      </c>
      <c r="AA9" s="31" t="s">
        <v>110</v>
      </c>
      <c r="AB9" s="7"/>
      <c r="AC9" s="32">
        <v>39.799999999999997</v>
      </c>
      <c r="AD9" s="51">
        <v>11.3</v>
      </c>
    </row>
    <row r="10" spans="1:30" ht="16.5" customHeight="1" x14ac:dyDescent="0.25">
      <c r="A10" s="7"/>
      <c r="B10" s="7"/>
      <c r="C10" s="7"/>
      <c r="D10" s="7" t="s">
        <v>453</v>
      </c>
      <c r="E10" s="7"/>
      <c r="F10" s="7"/>
      <c r="G10" s="7"/>
      <c r="H10" s="7"/>
      <c r="I10" s="7"/>
      <c r="J10" s="7"/>
      <c r="K10" s="7"/>
      <c r="L10" s="9" t="s">
        <v>300</v>
      </c>
      <c r="M10" s="29">
        <v>112.3</v>
      </c>
      <c r="N10" s="51">
        <v>18.3</v>
      </c>
      <c r="O10" s="32">
        <v>95.9</v>
      </c>
      <c r="P10" s="51">
        <v>14.9</v>
      </c>
      <c r="Q10" s="32">
        <v>76.400000000000006</v>
      </c>
      <c r="R10" s="51">
        <v>11.8</v>
      </c>
      <c r="S10" s="32">
        <v>33.1</v>
      </c>
      <c r="T10" s="53">
        <v>6.7</v>
      </c>
      <c r="U10" s="32">
        <v>43.8</v>
      </c>
      <c r="V10" s="51">
        <v>14.6</v>
      </c>
      <c r="W10" s="32">
        <v>13.7</v>
      </c>
      <c r="X10" s="53">
        <v>5.5</v>
      </c>
      <c r="Y10" s="31">
        <v>9</v>
      </c>
      <c r="Z10" s="53">
        <v>3.3</v>
      </c>
      <c r="AA10" s="46">
        <v>1.1000000000000001</v>
      </c>
      <c r="AB10" s="50" t="s">
        <v>337</v>
      </c>
      <c r="AC10" s="29">
        <v>383.5</v>
      </c>
      <c r="AD10" s="51">
        <v>34.6</v>
      </c>
    </row>
    <row r="11" spans="1:30" ht="16.5" customHeight="1" x14ac:dyDescent="0.25">
      <c r="A11" s="7"/>
      <c r="B11" s="7"/>
      <c r="C11" s="7" t="s">
        <v>793</v>
      </c>
      <c r="D11" s="7"/>
      <c r="E11" s="7"/>
      <c r="F11" s="7"/>
      <c r="G11" s="7"/>
      <c r="H11" s="7"/>
      <c r="I11" s="7"/>
      <c r="J11" s="7"/>
      <c r="K11" s="7"/>
      <c r="L11" s="9"/>
      <c r="M11" s="10"/>
      <c r="N11" s="7"/>
      <c r="O11" s="10"/>
      <c r="P11" s="7"/>
      <c r="Q11" s="10"/>
      <c r="R11" s="7"/>
      <c r="S11" s="10"/>
      <c r="T11" s="7"/>
      <c r="U11" s="10"/>
      <c r="V11" s="7"/>
      <c r="W11" s="10"/>
      <c r="X11" s="7"/>
      <c r="Y11" s="10"/>
      <c r="Z11" s="7"/>
      <c r="AA11" s="10"/>
      <c r="AB11" s="7"/>
      <c r="AC11" s="10"/>
      <c r="AD11" s="7"/>
    </row>
    <row r="12" spans="1:30" ht="16.5" customHeight="1" x14ac:dyDescent="0.25">
      <c r="A12" s="7"/>
      <c r="B12" s="7"/>
      <c r="C12" s="7"/>
      <c r="D12" s="7" t="s">
        <v>835</v>
      </c>
      <c r="E12" s="7"/>
      <c r="F12" s="7"/>
      <c r="G12" s="7"/>
      <c r="H12" s="7"/>
      <c r="I12" s="7"/>
      <c r="J12" s="7"/>
      <c r="K12" s="7"/>
      <c r="L12" s="9" t="s">
        <v>300</v>
      </c>
      <c r="M12" s="29">
        <v>564.70000000000005</v>
      </c>
      <c r="N12" s="51">
        <v>42.1</v>
      </c>
      <c r="O12" s="29">
        <v>481.5</v>
      </c>
      <c r="P12" s="51">
        <v>37.799999999999997</v>
      </c>
      <c r="Q12" s="29">
        <v>442.1</v>
      </c>
      <c r="R12" s="51">
        <v>37.299999999999997</v>
      </c>
      <c r="S12" s="29">
        <v>165.9</v>
      </c>
      <c r="T12" s="51">
        <v>14.7</v>
      </c>
      <c r="U12" s="29">
        <v>138.1</v>
      </c>
      <c r="V12" s="51">
        <v>28.2</v>
      </c>
      <c r="W12" s="32">
        <v>68.599999999999994</v>
      </c>
      <c r="X12" s="51">
        <v>14.7</v>
      </c>
      <c r="Y12" s="32">
        <v>41.4</v>
      </c>
      <c r="Z12" s="53">
        <v>7.8</v>
      </c>
      <c r="AA12" s="47">
        <v>7.8</v>
      </c>
      <c r="AB12" s="53">
        <v>4</v>
      </c>
      <c r="AC12" s="41">
        <v>1912.8</v>
      </c>
      <c r="AD12" s="51">
        <v>75</v>
      </c>
    </row>
    <row r="13" spans="1:30" ht="16.5" customHeight="1" x14ac:dyDescent="0.25">
      <c r="A13" s="7"/>
      <c r="B13" s="7"/>
      <c r="C13" s="7"/>
      <c r="D13" s="7" t="s">
        <v>836</v>
      </c>
      <c r="E13" s="7"/>
      <c r="F13" s="7"/>
      <c r="G13" s="7"/>
      <c r="H13" s="7"/>
      <c r="I13" s="7"/>
      <c r="J13" s="7"/>
      <c r="K13" s="7"/>
      <c r="L13" s="9" t="s">
        <v>300</v>
      </c>
      <c r="M13" s="32">
        <v>48.3</v>
      </c>
      <c r="N13" s="51">
        <v>14.1</v>
      </c>
      <c r="O13" s="32">
        <v>32.4</v>
      </c>
      <c r="P13" s="53">
        <v>9.1</v>
      </c>
      <c r="Q13" s="32">
        <v>49.9</v>
      </c>
      <c r="R13" s="51">
        <v>11.8</v>
      </c>
      <c r="S13" s="32">
        <v>34.700000000000003</v>
      </c>
      <c r="T13" s="53">
        <v>7.1</v>
      </c>
      <c r="U13" s="44">
        <v>19.8</v>
      </c>
      <c r="V13" s="53">
        <v>9.9</v>
      </c>
      <c r="W13" s="46">
        <v>2.2999999999999998</v>
      </c>
      <c r="X13" s="50" t="s">
        <v>337</v>
      </c>
      <c r="Y13" s="47">
        <v>2.6</v>
      </c>
      <c r="Z13" s="53">
        <v>1.9</v>
      </c>
      <c r="AA13" s="31" t="s">
        <v>110</v>
      </c>
      <c r="AB13" s="7"/>
      <c r="AC13" s="29">
        <v>189.9</v>
      </c>
      <c r="AD13" s="51">
        <v>25.3</v>
      </c>
    </row>
    <row r="14" spans="1:30" ht="16.5" customHeight="1" x14ac:dyDescent="0.25">
      <c r="A14" s="7"/>
      <c r="B14" s="7"/>
      <c r="C14" s="7"/>
      <c r="D14" s="7" t="s">
        <v>556</v>
      </c>
      <c r="E14" s="7"/>
      <c r="F14" s="7"/>
      <c r="G14" s="7"/>
      <c r="H14" s="7"/>
      <c r="I14" s="7"/>
      <c r="J14" s="7"/>
      <c r="K14" s="7"/>
      <c r="L14" s="9" t="s">
        <v>300</v>
      </c>
      <c r="M14" s="29">
        <v>610.4</v>
      </c>
      <c r="N14" s="51">
        <v>41.9</v>
      </c>
      <c r="O14" s="29">
        <v>515.79999999999995</v>
      </c>
      <c r="P14" s="51">
        <v>38.4</v>
      </c>
      <c r="Q14" s="29">
        <v>492.8</v>
      </c>
      <c r="R14" s="51">
        <v>37.700000000000003</v>
      </c>
      <c r="S14" s="29">
        <v>200.6</v>
      </c>
      <c r="T14" s="51">
        <v>15.7</v>
      </c>
      <c r="U14" s="29">
        <v>155.5</v>
      </c>
      <c r="V14" s="51">
        <v>29</v>
      </c>
      <c r="W14" s="32">
        <v>71.599999999999994</v>
      </c>
      <c r="X14" s="51">
        <v>14.8</v>
      </c>
      <c r="Y14" s="32">
        <v>43.5</v>
      </c>
      <c r="Z14" s="53">
        <v>8</v>
      </c>
      <c r="AA14" s="32">
        <v>10.6</v>
      </c>
      <c r="AB14" s="53">
        <v>4.8</v>
      </c>
      <c r="AC14" s="41">
        <v>2102.6</v>
      </c>
      <c r="AD14" s="51">
        <v>78.3</v>
      </c>
    </row>
    <row r="15" spans="1:30" ht="16.5" customHeight="1" x14ac:dyDescent="0.25">
      <c r="A15" s="7"/>
      <c r="B15" s="7"/>
      <c r="C15" s="7"/>
      <c r="D15" s="7" t="s">
        <v>837</v>
      </c>
      <c r="E15" s="7"/>
      <c r="F15" s="7"/>
      <c r="G15" s="7"/>
      <c r="H15" s="7"/>
      <c r="I15" s="7"/>
      <c r="J15" s="7"/>
      <c r="K15" s="7"/>
      <c r="L15" s="9" t="s">
        <v>300</v>
      </c>
      <c r="M15" s="32">
        <v>85.6</v>
      </c>
      <c r="N15" s="51">
        <v>16.100000000000001</v>
      </c>
      <c r="O15" s="32">
        <v>82.9</v>
      </c>
      <c r="P15" s="51">
        <v>13.3</v>
      </c>
      <c r="Q15" s="32">
        <v>35.700000000000003</v>
      </c>
      <c r="R15" s="51">
        <v>10.5</v>
      </c>
      <c r="S15" s="32">
        <v>25.6</v>
      </c>
      <c r="T15" s="53">
        <v>6.5</v>
      </c>
      <c r="U15" s="44">
        <v>12.1</v>
      </c>
      <c r="V15" s="53">
        <v>7.7</v>
      </c>
      <c r="W15" s="46">
        <v>1.2</v>
      </c>
      <c r="X15" s="50" t="s">
        <v>337</v>
      </c>
      <c r="Y15" s="31">
        <v>6.1</v>
      </c>
      <c r="Z15" s="53">
        <v>2.7</v>
      </c>
      <c r="AA15" s="46">
        <v>1.7</v>
      </c>
      <c r="AB15" s="50" t="s">
        <v>337</v>
      </c>
      <c r="AC15" s="29">
        <v>253.2</v>
      </c>
      <c r="AD15" s="51">
        <v>26.3</v>
      </c>
    </row>
    <row r="16" spans="1:30" ht="16.5" customHeight="1" x14ac:dyDescent="0.25">
      <c r="A16" s="7"/>
      <c r="B16" s="7"/>
      <c r="C16" s="7"/>
      <c r="D16" s="7" t="s">
        <v>453</v>
      </c>
      <c r="E16" s="7"/>
      <c r="F16" s="7"/>
      <c r="G16" s="7"/>
      <c r="H16" s="7"/>
      <c r="I16" s="7"/>
      <c r="J16" s="7"/>
      <c r="K16" s="7"/>
      <c r="L16" s="9" t="s">
        <v>300</v>
      </c>
      <c r="M16" s="29">
        <v>697.1</v>
      </c>
      <c r="N16" s="51">
        <v>42.4</v>
      </c>
      <c r="O16" s="29">
        <v>595.9</v>
      </c>
      <c r="P16" s="51">
        <v>40.9</v>
      </c>
      <c r="Q16" s="29">
        <v>528.1</v>
      </c>
      <c r="R16" s="51">
        <v>39.299999999999997</v>
      </c>
      <c r="S16" s="29">
        <v>226.2</v>
      </c>
      <c r="T16" s="51">
        <v>16.399999999999999</v>
      </c>
      <c r="U16" s="29">
        <v>166.6</v>
      </c>
      <c r="V16" s="51">
        <v>30.4</v>
      </c>
      <c r="W16" s="32">
        <v>74.900000000000006</v>
      </c>
      <c r="X16" s="51">
        <v>14.9</v>
      </c>
      <c r="Y16" s="32">
        <v>50.6</v>
      </c>
      <c r="Z16" s="53">
        <v>8.3000000000000007</v>
      </c>
      <c r="AA16" s="32">
        <v>13</v>
      </c>
      <c r="AB16" s="53">
        <v>5.7</v>
      </c>
      <c r="AC16" s="41">
        <v>2354.1</v>
      </c>
      <c r="AD16" s="51">
        <v>83.1</v>
      </c>
    </row>
    <row r="17" spans="1:30" ht="16.5" customHeight="1" x14ac:dyDescent="0.25">
      <c r="A17" s="7"/>
      <c r="B17" s="7" t="s">
        <v>301</v>
      </c>
      <c r="C17" s="7"/>
      <c r="D17" s="7"/>
      <c r="E17" s="7"/>
      <c r="F17" s="7"/>
      <c r="G17" s="7"/>
      <c r="H17" s="7"/>
      <c r="I17" s="7"/>
      <c r="J17" s="7"/>
      <c r="K17" s="7"/>
      <c r="L17" s="9"/>
      <c r="M17" s="10"/>
      <c r="N17" s="7"/>
      <c r="O17" s="10"/>
      <c r="P17" s="7"/>
      <c r="Q17" s="10"/>
      <c r="R17" s="7"/>
      <c r="S17" s="10"/>
      <c r="T17" s="7"/>
      <c r="U17" s="10"/>
      <c r="V17" s="7"/>
      <c r="W17" s="10"/>
      <c r="X17" s="7"/>
      <c r="Y17" s="10"/>
      <c r="Z17" s="7"/>
      <c r="AA17" s="10"/>
      <c r="AB17" s="7"/>
      <c r="AC17" s="10"/>
      <c r="AD17" s="7"/>
    </row>
    <row r="18" spans="1:30" ht="16.5" customHeight="1" x14ac:dyDescent="0.25">
      <c r="A18" s="7"/>
      <c r="B18" s="7"/>
      <c r="C18" s="7" t="s">
        <v>834</v>
      </c>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c r="C19" s="7"/>
      <c r="D19" s="7" t="s">
        <v>835</v>
      </c>
      <c r="E19" s="7"/>
      <c r="F19" s="7"/>
      <c r="G19" s="7"/>
      <c r="H19" s="7"/>
      <c r="I19" s="7"/>
      <c r="J19" s="7"/>
      <c r="K19" s="7"/>
      <c r="L19" s="9" t="s">
        <v>216</v>
      </c>
      <c r="M19" s="32">
        <v>16.3</v>
      </c>
      <c r="N19" s="53">
        <v>2.7</v>
      </c>
      <c r="O19" s="32">
        <v>15.6</v>
      </c>
      <c r="P19" s="53">
        <v>2.6</v>
      </c>
      <c r="Q19" s="32">
        <v>14.5</v>
      </c>
      <c r="R19" s="53">
        <v>2.2000000000000002</v>
      </c>
      <c r="S19" s="32">
        <v>14.7</v>
      </c>
      <c r="T19" s="53">
        <v>3</v>
      </c>
      <c r="U19" s="32">
        <v>25.3</v>
      </c>
      <c r="V19" s="53">
        <v>8.5</v>
      </c>
      <c r="W19" s="32">
        <v>21.3</v>
      </c>
      <c r="X19" s="53">
        <v>5.7</v>
      </c>
      <c r="Y19" s="32">
        <v>14.7</v>
      </c>
      <c r="Z19" s="53">
        <v>7</v>
      </c>
      <c r="AA19" s="46">
        <v>9</v>
      </c>
      <c r="AB19" s="50" t="s">
        <v>337</v>
      </c>
      <c r="AC19" s="32">
        <v>16.3</v>
      </c>
      <c r="AD19" s="53">
        <v>1.5</v>
      </c>
    </row>
    <row r="20" spans="1:30" ht="16.5" customHeight="1" x14ac:dyDescent="0.25">
      <c r="A20" s="7"/>
      <c r="B20" s="7"/>
      <c r="C20" s="7"/>
      <c r="D20" s="7" t="s">
        <v>836</v>
      </c>
      <c r="E20" s="7"/>
      <c r="F20" s="7"/>
      <c r="G20" s="7"/>
      <c r="H20" s="7"/>
      <c r="I20" s="7"/>
      <c r="J20" s="7"/>
      <c r="K20" s="7"/>
      <c r="L20" s="9" t="s">
        <v>216</v>
      </c>
      <c r="M20" s="44">
        <v>14.5</v>
      </c>
      <c r="N20" s="53">
        <v>8.1999999999999993</v>
      </c>
      <c r="O20" s="44">
        <v>22.8</v>
      </c>
      <c r="P20" s="51">
        <v>13</v>
      </c>
      <c r="Q20" s="44">
        <v>11.2</v>
      </c>
      <c r="R20" s="53">
        <v>5.5</v>
      </c>
      <c r="S20" s="32">
        <v>14.7</v>
      </c>
      <c r="T20" s="53">
        <v>6.9</v>
      </c>
      <c r="U20" s="48">
        <v>13.1</v>
      </c>
      <c r="V20" s="50" t="s">
        <v>337</v>
      </c>
      <c r="W20" s="44">
        <v>26.1</v>
      </c>
      <c r="X20" s="51">
        <v>24.5</v>
      </c>
      <c r="Y20" s="48">
        <v>42.3</v>
      </c>
      <c r="Z20" s="50" t="s">
        <v>337</v>
      </c>
      <c r="AA20" s="31" t="s">
        <v>110</v>
      </c>
      <c r="AB20" s="7"/>
      <c r="AC20" s="32">
        <v>16.3</v>
      </c>
      <c r="AD20" s="53">
        <v>3.2</v>
      </c>
    </row>
    <row r="21" spans="1:30" ht="16.5" customHeight="1" x14ac:dyDescent="0.25">
      <c r="A21" s="7"/>
      <c r="B21" s="7"/>
      <c r="C21" s="7"/>
      <c r="D21" s="7" t="s">
        <v>556</v>
      </c>
      <c r="E21" s="7"/>
      <c r="F21" s="7"/>
      <c r="G21" s="7"/>
      <c r="H21" s="7"/>
      <c r="I21" s="7"/>
      <c r="J21" s="7"/>
      <c r="K21" s="7"/>
      <c r="L21" s="9" t="s">
        <v>216</v>
      </c>
      <c r="M21" s="32">
        <v>16.2</v>
      </c>
      <c r="N21" s="53">
        <v>2.4</v>
      </c>
      <c r="O21" s="32">
        <v>16.3</v>
      </c>
      <c r="P21" s="53">
        <v>2.5</v>
      </c>
      <c r="Q21" s="32">
        <v>14.6</v>
      </c>
      <c r="R21" s="53">
        <v>2.1</v>
      </c>
      <c r="S21" s="32">
        <v>14.6</v>
      </c>
      <c r="T21" s="53">
        <v>2.8</v>
      </c>
      <c r="U21" s="32">
        <v>24.1</v>
      </c>
      <c r="V21" s="53">
        <v>7.9</v>
      </c>
      <c r="W21" s="32">
        <v>17.7</v>
      </c>
      <c r="X21" s="53">
        <v>6.1</v>
      </c>
      <c r="Y21" s="32">
        <v>16.3</v>
      </c>
      <c r="Z21" s="53">
        <v>6.9</v>
      </c>
      <c r="AA21" s="46">
        <v>6.6</v>
      </c>
      <c r="AB21" s="50" t="s">
        <v>337</v>
      </c>
      <c r="AC21" s="32">
        <v>16.3</v>
      </c>
      <c r="AD21" s="53">
        <v>1.4</v>
      </c>
    </row>
    <row r="22" spans="1:30" ht="16.5" customHeight="1" x14ac:dyDescent="0.25">
      <c r="A22" s="7"/>
      <c r="B22" s="7"/>
      <c r="C22" s="7"/>
      <c r="D22" s="7" t="s">
        <v>837</v>
      </c>
      <c r="E22" s="7"/>
      <c r="F22" s="7"/>
      <c r="G22" s="7"/>
      <c r="H22" s="7"/>
      <c r="I22" s="7"/>
      <c r="J22" s="7"/>
      <c r="K22" s="7"/>
      <c r="L22" s="9" t="s">
        <v>216</v>
      </c>
      <c r="M22" s="32">
        <v>19.3</v>
      </c>
      <c r="N22" s="53">
        <v>7.8</v>
      </c>
      <c r="O22" s="32">
        <v>16.600000000000001</v>
      </c>
      <c r="P22" s="53">
        <v>5.3</v>
      </c>
      <c r="Q22" s="44">
        <v>12.9</v>
      </c>
      <c r="R22" s="53">
        <v>9.1999999999999993</v>
      </c>
      <c r="S22" s="44">
        <v>14.1</v>
      </c>
      <c r="T22" s="51">
        <v>10.1</v>
      </c>
      <c r="U22" s="48">
        <v>23.1</v>
      </c>
      <c r="V22" s="50" t="s">
        <v>337</v>
      </c>
      <c r="W22" s="31" t="s">
        <v>110</v>
      </c>
      <c r="X22" s="7"/>
      <c r="Y22" s="48">
        <v>16.399999999999999</v>
      </c>
      <c r="Z22" s="50" t="s">
        <v>337</v>
      </c>
      <c r="AA22" s="31" t="s">
        <v>110</v>
      </c>
      <c r="AB22" s="7"/>
      <c r="AC22" s="32">
        <v>15.7</v>
      </c>
      <c r="AD22" s="53">
        <v>4.2</v>
      </c>
    </row>
    <row r="23" spans="1:30" ht="16.5" customHeight="1" x14ac:dyDescent="0.25">
      <c r="A23" s="7"/>
      <c r="B23" s="7"/>
      <c r="C23" s="7"/>
      <c r="D23" s="7" t="s">
        <v>453</v>
      </c>
      <c r="E23" s="7"/>
      <c r="F23" s="7"/>
      <c r="G23" s="7"/>
      <c r="H23" s="7"/>
      <c r="I23" s="7"/>
      <c r="J23" s="7"/>
      <c r="K23" s="7"/>
      <c r="L23" s="9" t="s">
        <v>216</v>
      </c>
      <c r="M23" s="32">
        <v>16.100000000000001</v>
      </c>
      <c r="N23" s="53">
        <v>2.4</v>
      </c>
      <c r="O23" s="32">
        <v>16.100000000000001</v>
      </c>
      <c r="P23" s="53">
        <v>2.2999999999999998</v>
      </c>
      <c r="Q23" s="32">
        <v>14.5</v>
      </c>
      <c r="R23" s="53">
        <v>2</v>
      </c>
      <c r="S23" s="32">
        <v>14.6</v>
      </c>
      <c r="T23" s="53">
        <v>2.8</v>
      </c>
      <c r="U23" s="32">
        <v>26.3</v>
      </c>
      <c r="V23" s="53">
        <v>7.3</v>
      </c>
      <c r="W23" s="32">
        <v>18.3</v>
      </c>
      <c r="X23" s="53">
        <v>6.3</v>
      </c>
      <c r="Y23" s="32">
        <v>17.8</v>
      </c>
      <c r="Z23" s="53">
        <v>5.8</v>
      </c>
      <c r="AA23" s="46">
        <v>8.5</v>
      </c>
      <c r="AB23" s="50" t="s">
        <v>337</v>
      </c>
      <c r="AC23" s="32">
        <v>16.3</v>
      </c>
      <c r="AD23" s="53">
        <v>1.4</v>
      </c>
    </row>
    <row r="24" spans="1:30" ht="16.5" customHeight="1" x14ac:dyDescent="0.25">
      <c r="A24" s="7" t="s">
        <v>305</v>
      </c>
      <c r="B24" s="7"/>
      <c r="C24" s="7"/>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t="s">
        <v>825</v>
      </c>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t="s">
        <v>834</v>
      </c>
      <c r="D26" s="7"/>
      <c r="E26" s="7"/>
      <c r="F26" s="7"/>
      <c r="G26" s="7"/>
      <c r="H26" s="7"/>
      <c r="I26" s="7"/>
      <c r="J26" s="7"/>
      <c r="K26" s="7"/>
      <c r="L26" s="9"/>
      <c r="M26" s="10"/>
      <c r="N26" s="7"/>
      <c r="O26" s="10"/>
      <c r="P26" s="7"/>
      <c r="Q26" s="10"/>
      <c r="R26" s="7"/>
      <c r="S26" s="10"/>
      <c r="T26" s="7"/>
      <c r="U26" s="10"/>
      <c r="V26" s="7"/>
      <c r="W26" s="10"/>
      <c r="X26" s="7"/>
      <c r="Y26" s="10"/>
      <c r="Z26" s="7"/>
      <c r="AA26" s="10"/>
      <c r="AB26" s="7"/>
      <c r="AC26" s="10"/>
      <c r="AD26" s="7"/>
    </row>
    <row r="27" spans="1:30" ht="16.5" customHeight="1" x14ac:dyDescent="0.25">
      <c r="A27" s="7"/>
      <c r="B27" s="7"/>
      <c r="C27" s="7"/>
      <c r="D27" s="7" t="s">
        <v>835</v>
      </c>
      <c r="E27" s="7"/>
      <c r="F27" s="7"/>
      <c r="G27" s="7"/>
      <c r="H27" s="7"/>
      <c r="I27" s="7"/>
      <c r="J27" s="7"/>
      <c r="K27" s="7"/>
      <c r="L27" s="9" t="s">
        <v>300</v>
      </c>
      <c r="M27" s="32">
        <v>90.7</v>
      </c>
      <c r="N27" s="51">
        <v>15.3</v>
      </c>
      <c r="O27" s="32">
        <v>75.900000000000006</v>
      </c>
      <c r="P27" s="51">
        <v>13.1</v>
      </c>
      <c r="Q27" s="32">
        <v>65.7</v>
      </c>
      <c r="R27" s="53">
        <v>9.3000000000000007</v>
      </c>
      <c r="S27" s="32">
        <v>19.2</v>
      </c>
      <c r="T27" s="53">
        <v>5</v>
      </c>
      <c r="U27" s="32">
        <v>26.6</v>
      </c>
      <c r="V27" s="53">
        <v>5.9</v>
      </c>
      <c r="W27" s="32">
        <v>10.5</v>
      </c>
      <c r="X27" s="53">
        <v>2.4</v>
      </c>
      <c r="Y27" s="31">
        <v>4.5</v>
      </c>
      <c r="Z27" s="53">
        <v>1.6</v>
      </c>
      <c r="AA27" s="47">
        <v>1.2</v>
      </c>
      <c r="AB27" s="53">
        <v>0.8</v>
      </c>
      <c r="AC27" s="29">
        <v>296.3</v>
      </c>
      <c r="AD27" s="51">
        <v>23.9</v>
      </c>
    </row>
    <row r="28" spans="1:30" ht="16.5" customHeight="1" x14ac:dyDescent="0.25">
      <c r="A28" s="7"/>
      <c r="B28" s="7"/>
      <c r="C28" s="7"/>
      <c r="D28" s="7" t="s">
        <v>836</v>
      </c>
      <c r="E28" s="7"/>
      <c r="F28" s="7"/>
      <c r="G28" s="7"/>
      <c r="H28" s="7"/>
      <c r="I28" s="7"/>
      <c r="J28" s="7"/>
      <c r="K28" s="7"/>
      <c r="L28" s="9" t="s">
        <v>300</v>
      </c>
      <c r="M28" s="47">
        <v>4.3</v>
      </c>
      <c r="N28" s="53">
        <v>3.5</v>
      </c>
      <c r="O28" s="47">
        <v>8.8000000000000007</v>
      </c>
      <c r="P28" s="53">
        <v>4.7</v>
      </c>
      <c r="Q28" s="47">
        <v>8.4</v>
      </c>
      <c r="R28" s="53">
        <v>4.3</v>
      </c>
      <c r="S28" s="31">
        <v>5.2</v>
      </c>
      <c r="T28" s="53">
        <v>2.5</v>
      </c>
      <c r="U28" s="47">
        <v>2.7</v>
      </c>
      <c r="V28" s="53">
        <v>1.6</v>
      </c>
      <c r="W28" s="47">
        <v>0.9</v>
      </c>
      <c r="X28" s="53">
        <v>0.8</v>
      </c>
      <c r="Y28" s="30" t="s">
        <v>337</v>
      </c>
      <c r="Z28" s="7"/>
      <c r="AA28" s="46">
        <v>0.3</v>
      </c>
      <c r="AB28" s="53">
        <v>0.3</v>
      </c>
      <c r="AC28" s="32">
        <v>30.3</v>
      </c>
      <c r="AD28" s="53">
        <v>6.6</v>
      </c>
    </row>
    <row r="29" spans="1:30" ht="16.5" customHeight="1" x14ac:dyDescent="0.25">
      <c r="A29" s="7"/>
      <c r="B29" s="7"/>
      <c r="C29" s="7"/>
      <c r="D29" s="7" t="s">
        <v>556</v>
      </c>
      <c r="E29" s="7"/>
      <c r="F29" s="7"/>
      <c r="G29" s="7"/>
      <c r="H29" s="7"/>
      <c r="I29" s="7"/>
      <c r="J29" s="7"/>
      <c r="K29" s="7"/>
      <c r="L29" s="9" t="s">
        <v>300</v>
      </c>
      <c r="M29" s="32">
        <v>96</v>
      </c>
      <c r="N29" s="51">
        <v>16.5</v>
      </c>
      <c r="O29" s="32">
        <v>84.2</v>
      </c>
      <c r="P29" s="51">
        <v>14.5</v>
      </c>
      <c r="Q29" s="32">
        <v>73.3</v>
      </c>
      <c r="R29" s="51">
        <v>11</v>
      </c>
      <c r="S29" s="32">
        <v>24.6</v>
      </c>
      <c r="T29" s="53">
        <v>5.7</v>
      </c>
      <c r="U29" s="32">
        <v>30.5</v>
      </c>
      <c r="V29" s="53">
        <v>6</v>
      </c>
      <c r="W29" s="32">
        <v>11.6</v>
      </c>
      <c r="X29" s="53">
        <v>2.5</v>
      </c>
      <c r="Y29" s="31">
        <v>4.4000000000000004</v>
      </c>
      <c r="Z29" s="53">
        <v>1.6</v>
      </c>
      <c r="AA29" s="47">
        <v>1.6</v>
      </c>
      <c r="AB29" s="53">
        <v>0.8</v>
      </c>
      <c r="AC29" s="29">
        <v>325.39999999999998</v>
      </c>
      <c r="AD29" s="51">
        <v>24.7</v>
      </c>
    </row>
    <row r="30" spans="1:30" ht="16.5" customHeight="1" x14ac:dyDescent="0.25">
      <c r="A30" s="7"/>
      <c r="B30" s="7"/>
      <c r="C30" s="7"/>
      <c r="D30" s="7" t="s">
        <v>837</v>
      </c>
      <c r="E30" s="7"/>
      <c r="F30" s="7"/>
      <c r="G30" s="7"/>
      <c r="H30" s="7"/>
      <c r="I30" s="7"/>
      <c r="J30" s="7"/>
      <c r="K30" s="7"/>
      <c r="L30" s="9" t="s">
        <v>300</v>
      </c>
      <c r="M30" s="32">
        <v>17.2</v>
      </c>
      <c r="N30" s="53">
        <v>6.3</v>
      </c>
      <c r="O30" s="32">
        <v>21.5</v>
      </c>
      <c r="P30" s="53">
        <v>6.7</v>
      </c>
      <c r="Q30" s="47">
        <v>4.0999999999999996</v>
      </c>
      <c r="R30" s="53">
        <v>2.8</v>
      </c>
      <c r="S30" s="47">
        <v>4.5999999999999996</v>
      </c>
      <c r="T30" s="53">
        <v>2.9</v>
      </c>
      <c r="U30" s="31">
        <v>5.3</v>
      </c>
      <c r="V30" s="53">
        <v>2.4</v>
      </c>
      <c r="W30" s="31" t="s">
        <v>110</v>
      </c>
      <c r="X30" s="7"/>
      <c r="Y30" s="47">
        <v>0.7</v>
      </c>
      <c r="Z30" s="53">
        <v>0.6</v>
      </c>
      <c r="AA30" s="31" t="s">
        <v>110</v>
      </c>
      <c r="AB30" s="7"/>
      <c r="AC30" s="32">
        <v>54.1</v>
      </c>
      <c r="AD30" s="51">
        <v>10.199999999999999</v>
      </c>
    </row>
    <row r="31" spans="1:30" ht="16.5" customHeight="1" x14ac:dyDescent="0.25">
      <c r="A31" s="7"/>
      <c r="B31" s="7"/>
      <c r="C31" s="7"/>
      <c r="D31" s="7" t="s">
        <v>453</v>
      </c>
      <c r="E31" s="7"/>
      <c r="F31" s="7"/>
      <c r="G31" s="7"/>
      <c r="H31" s="7"/>
      <c r="I31" s="7"/>
      <c r="J31" s="7"/>
      <c r="K31" s="7"/>
      <c r="L31" s="9" t="s">
        <v>300</v>
      </c>
      <c r="M31" s="29">
        <v>113.7</v>
      </c>
      <c r="N31" s="51">
        <v>18.100000000000001</v>
      </c>
      <c r="O31" s="29">
        <v>106.1</v>
      </c>
      <c r="P31" s="51">
        <v>16</v>
      </c>
      <c r="Q31" s="32">
        <v>77.3</v>
      </c>
      <c r="R31" s="51">
        <v>12.1</v>
      </c>
      <c r="S31" s="32">
        <v>28.3</v>
      </c>
      <c r="T31" s="53">
        <v>6.7</v>
      </c>
      <c r="U31" s="32">
        <v>35.1</v>
      </c>
      <c r="V31" s="53">
        <v>7.2</v>
      </c>
      <c r="W31" s="32">
        <v>11.7</v>
      </c>
      <c r="X31" s="53">
        <v>2.5</v>
      </c>
      <c r="Y31" s="31">
        <v>5.0999999999999996</v>
      </c>
      <c r="Z31" s="53">
        <v>1.6</v>
      </c>
      <c r="AA31" s="31">
        <v>1.9</v>
      </c>
      <c r="AB31" s="53">
        <v>0.9</v>
      </c>
      <c r="AC31" s="29">
        <v>379.5</v>
      </c>
      <c r="AD31" s="51">
        <v>27.8</v>
      </c>
    </row>
    <row r="32" spans="1:30" ht="16.5" customHeight="1" x14ac:dyDescent="0.25">
      <c r="A32" s="7"/>
      <c r="B32" s="7"/>
      <c r="C32" s="7" t="s">
        <v>793</v>
      </c>
      <c r="D32" s="7"/>
      <c r="E32" s="7"/>
      <c r="F32" s="7"/>
      <c r="G32" s="7"/>
      <c r="H32" s="7"/>
      <c r="I32" s="7"/>
      <c r="J32" s="7"/>
      <c r="K32" s="7"/>
      <c r="L32" s="9"/>
      <c r="M32" s="10"/>
      <c r="N32" s="7"/>
      <c r="O32" s="10"/>
      <c r="P32" s="7"/>
      <c r="Q32" s="10"/>
      <c r="R32" s="7"/>
      <c r="S32" s="10"/>
      <c r="T32" s="7"/>
      <c r="U32" s="10"/>
      <c r="V32" s="7"/>
      <c r="W32" s="10"/>
      <c r="X32" s="7"/>
      <c r="Y32" s="10"/>
      <c r="Z32" s="7"/>
      <c r="AA32" s="10"/>
      <c r="AB32" s="7"/>
      <c r="AC32" s="10"/>
      <c r="AD32" s="7"/>
    </row>
    <row r="33" spans="1:30" ht="16.5" customHeight="1" x14ac:dyDescent="0.25">
      <c r="A33" s="7"/>
      <c r="B33" s="7"/>
      <c r="C33" s="7"/>
      <c r="D33" s="7" t="s">
        <v>835</v>
      </c>
      <c r="E33" s="7"/>
      <c r="F33" s="7"/>
      <c r="G33" s="7"/>
      <c r="H33" s="7"/>
      <c r="I33" s="7"/>
      <c r="J33" s="7"/>
      <c r="K33" s="7"/>
      <c r="L33" s="9" t="s">
        <v>300</v>
      </c>
      <c r="M33" s="29">
        <v>584.9</v>
      </c>
      <c r="N33" s="51">
        <v>50</v>
      </c>
      <c r="O33" s="29">
        <v>491.6</v>
      </c>
      <c r="P33" s="51">
        <v>34.5</v>
      </c>
      <c r="Q33" s="29">
        <v>423.4</v>
      </c>
      <c r="R33" s="51">
        <v>35.4</v>
      </c>
      <c r="S33" s="29">
        <v>142.9</v>
      </c>
      <c r="T33" s="51">
        <v>17.100000000000001</v>
      </c>
      <c r="U33" s="29">
        <v>177.5</v>
      </c>
      <c r="V33" s="51">
        <v>14.5</v>
      </c>
      <c r="W33" s="32">
        <v>69.8</v>
      </c>
      <c r="X33" s="53">
        <v>5.6</v>
      </c>
      <c r="Y33" s="32">
        <v>31.4</v>
      </c>
      <c r="Z33" s="53">
        <v>3.6</v>
      </c>
      <c r="AA33" s="32">
        <v>10.5</v>
      </c>
      <c r="AB33" s="53">
        <v>1.8</v>
      </c>
      <c r="AC33" s="41">
        <v>1930.7</v>
      </c>
      <c r="AD33" s="51">
        <v>66.900000000000006</v>
      </c>
    </row>
    <row r="34" spans="1:30" ht="16.5" customHeight="1" x14ac:dyDescent="0.25">
      <c r="A34" s="7"/>
      <c r="B34" s="7"/>
      <c r="C34" s="7"/>
      <c r="D34" s="7" t="s">
        <v>836</v>
      </c>
      <c r="E34" s="7"/>
      <c r="F34" s="7"/>
      <c r="G34" s="7"/>
      <c r="H34" s="7"/>
      <c r="I34" s="7"/>
      <c r="J34" s="7"/>
      <c r="K34" s="7"/>
      <c r="L34" s="9" t="s">
        <v>300</v>
      </c>
      <c r="M34" s="32">
        <v>45.4</v>
      </c>
      <c r="N34" s="51">
        <v>11.6</v>
      </c>
      <c r="O34" s="32">
        <v>35.799999999999997</v>
      </c>
      <c r="P34" s="53">
        <v>8.6</v>
      </c>
      <c r="Q34" s="32">
        <v>49.7</v>
      </c>
      <c r="R34" s="51">
        <v>11.4</v>
      </c>
      <c r="S34" s="32">
        <v>34.799999999999997</v>
      </c>
      <c r="T34" s="53">
        <v>6</v>
      </c>
      <c r="U34" s="32">
        <v>18.399999999999999</v>
      </c>
      <c r="V34" s="53">
        <v>3.8</v>
      </c>
      <c r="W34" s="31">
        <v>4.0999999999999996</v>
      </c>
      <c r="X34" s="53">
        <v>1.4</v>
      </c>
      <c r="Y34" s="31">
        <v>2.7</v>
      </c>
      <c r="Z34" s="53">
        <v>1</v>
      </c>
      <c r="AA34" s="31">
        <v>1.3</v>
      </c>
      <c r="AB34" s="53">
        <v>0.6</v>
      </c>
      <c r="AC34" s="29">
        <v>193.3</v>
      </c>
      <c r="AD34" s="51">
        <v>17.7</v>
      </c>
    </row>
    <row r="35" spans="1:30" ht="16.5" customHeight="1" x14ac:dyDescent="0.25">
      <c r="A35" s="7"/>
      <c r="B35" s="7"/>
      <c r="C35" s="7"/>
      <c r="D35" s="7" t="s">
        <v>556</v>
      </c>
      <c r="E35" s="7"/>
      <c r="F35" s="7"/>
      <c r="G35" s="7"/>
      <c r="H35" s="7"/>
      <c r="I35" s="7"/>
      <c r="J35" s="7"/>
      <c r="K35" s="7"/>
      <c r="L35" s="9" t="s">
        <v>300</v>
      </c>
      <c r="M35" s="29">
        <v>631.9</v>
      </c>
      <c r="N35" s="51">
        <v>51.4</v>
      </c>
      <c r="O35" s="29">
        <v>528.29999999999995</v>
      </c>
      <c r="P35" s="51">
        <v>36.1</v>
      </c>
      <c r="Q35" s="29">
        <v>474.8</v>
      </c>
      <c r="R35" s="51">
        <v>40</v>
      </c>
      <c r="S35" s="29">
        <v>177.2</v>
      </c>
      <c r="T35" s="51">
        <v>18.899999999999999</v>
      </c>
      <c r="U35" s="29">
        <v>195</v>
      </c>
      <c r="V35" s="51">
        <v>15.1</v>
      </c>
      <c r="W35" s="32">
        <v>73.7</v>
      </c>
      <c r="X35" s="53">
        <v>5.6</v>
      </c>
      <c r="Y35" s="32">
        <v>33.6</v>
      </c>
      <c r="Z35" s="53">
        <v>3.5</v>
      </c>
      <c r="AA35" s="32">
        <v>11.7</v>
      </c>
      <c r="AB35" s="53">
        <v>1.6</v>
      </c>
      <c r="AC35" s="41">
        <v>2124.1</v>
      </c>
      <c r="AD35" s="51">
        <v>70.5</v>
      </c>
    </row>
    <row r="36" spans="1:30" ht="16.5" customHeight="1" x14ac:dyDescent="0.25">
      <c r="A36" s="7"/>
      <c r="B36" s="7"/>
      <c r="C36" s="7"/>
      <c r="D36" s="7" t="s">
        <v>837</v>
      </c>
      <c r="E36" s="7"/>
      <c r="F36" s="7"/>
      <c r="G36" s="7"/>
      <c r="H36" s="7"/>
      <c r="I36" s="7"/>
      <c r="J36" s="7"/>
      <c r="K36" s="7"/>
      <c r="L36" s="9" t="s">
        <v>300</v>
      </c>
      <c r="M36" s="29">
        <v>119.6</v>
      </c>
      <c r="N36" s="51">
        <v>19.600000000000001</v>
      </c>
      <c r="O36" s="29">
        <v>100.6</v>
      </c>
      <c r="P36" s="51">
        <v>15.9</v>
      </c>
      <c r="Q36" s="32">
        <v>30.5</v>
      </c>
      <c r="R36" s="53">
        <v>7.1</v>
      </c>
      <c r="S36" s="32">
        <v>23.3</v>
      </c>
      <c r="T36" s="53">
        <v>5</v>
      </c>
      <c r="U36" s="32">
        <v>18</v>
      </c>
      <c r="V36" s="53">
        <v>4.5999999999999996</v>
      </c>
      <c r="W36" s="47">
        <v>1.5</v>
      </c>
      <c r="X36" s="53">
        <v>1.3</v>
      </c>
      <c r="Y36" s="31">
        <v>4.7</v>
      </c>
      <c r="Z36" s="53">
        <v>1.5</v>
      </c>
      <c r="AA36" s="31">
        <v>1.9</v>
      </c>
      <c r="AB36" s="53">
        <v>0.8</v>
      </c>
      <c r="AC36" s="29">
        <v>300.3</v>
      </c>
      <c r="AD36" s="51">
        <v>27.9</v>
      </c>
    </row>
    <row r="37" spans="1:30" ht="16.5" customHeight="1" x14ac:dyDescent="0.25">
      <c r="A37" s="7"/>
      <c r="B37" s="7"/>
      <c r="C37" s="7"/>
      <c r="D37" s="7" t="s">
        <v>453</v>
      </c>
      <c r="E37" s="7"/>
      <c r="F37" s="7"/>
      <c r="G37" s="7"/>
      <c r="H37" s="7"/>
      <c r="I37" s="7"/>
      <c r="J37" s="7"/>
      <c r="K37" s="7"/>
      <c r="L37" s="9" t="s">
        <v>300</v>
      </c>
      <c r="M37" s="29">
        <v>751.5</v>
      </c>
      <c r="N37" s="51">
        <v>53.9</v>
      </c>
      <c r="O37" s="29">
        <v>628</v>
      </c>
      <c r="P37" s="51">
        <v>37</v>
      </c>
      <c r="Q37" s="29">
        <v>503.6</v>
      </c>
      <c r="R37" s="51">
        <v>40.200000000000003</v>
      </c>
      <c r="S37" s="29">
        <v>200.2</v>
      </c>
      <c r="T37" s="51">
        <v>19.8</v>
      </c>
      <c r="U37" s="29">
        <v>213</v>
      </c>
      <c r="V37" s="51">
        <v>15.8</v>
      </c>
      <c r="W37" s="32">
        <v>75.2</v>
      </c>
      <c r="X37" s="53">
        <v>5.7</v>
      </c>
      <c r="Y37" s="32">
        <v>38.4</v>
      </c>
      <c r="Z37" s="53">
        <v>3.9</v>
      </c>
      <c r="AA37" s="32">
        <v>13.4</v>
      </c>
      <c r="AB37" s="53">
        <v>1.6</v>
      </c>
      <c r="AC37" s="41">
        <v>2423.4</v>
      </c>
      <c r="AD37" s="51">
        <v>72.8</v>
      </c>
    </row>
    <row r="38" spans="1:30" ht="16.5" customHeight="1" x14ac:dyDescent="0.25">
      <c r="A38" s="7"/>
      <c r="B38" s="7" t="s">
        <v>301</v>
      </c>
      <c r="C38" s="7"/>
      <c r="D38" s="7"/>
      <c r="E38" s="7"/>
      <c r="F38" s="7"/>
      <c r="G38" s="7"/>
      <c r="H38" s="7"/>
      <c r="I38" s="7"/>
      <c r="J38" s="7"/>
      <c r="K38" s="7"/>
      <c r="L38" s="9"/>
      <c r="M38" s="10"/>
      <c r="N38" s="7"/>
      <c r="O38" s="10"/>
      <c r="P38" s="7"/>
      <c r="Q38" s="10"/>
      <c r="R38" s="7"/>
      <c r="S38" s="10"/>
      <c r="T38" s="7"/>
      <c r="U38" s="10"/>
      <c r="V38" s="7"/>
      <c r="W38" s="10"/>
      <c r="X38" s="7"/>
      <c r="Y38" s="10"/>
      <c r="Z38" s="7"/>
      <c r="AA38" s="10"/>
      <c r="AB38" s="7"/>
      <c r="AC38" s="10"/>
      <c r="AD38" s="7"/>
    </row>
    <row r="39" spans="1:30" ht="16.5" customHeight="1" x14ac:dyDescent="0.25">
      <c r="A39" s="7"/>
      <c r="B39" s="7"/>
      <c r="C39" s="7" t="s">
        <v>834</v>
      </c>
      <c r="D39" s="7"/>
      <c r="E39" s="7"/>
      <c r="F39" s="7"/>
      <c r="G39" s="7"/>
      <c r="H39" s="7"/>
      <c r="I39" s="7"/>
      <c r="J39" s="7"/>
      <c r="K39" s="7"/>
      <c r="L39" s="9"/>
      <c r="M39" s="10"/>
      <c r="N39" s="7"/>
      <c r="O39" s="10"/>
      <c r="P39" s="7"/>
      <c r="Q39" s="10"/>
      <c r="R39" s="7"/>
      <c r="S39" s="10"/>
      <c r="T39" s="7"/>
      <c r="U39" s="10"/>
      <c r="V39" s="7"/>
      <c r="W39" s="10"/>
      <c r="X39" s="7"/>
      <c r="Y39" s="10"/>
      <c r="Z39" s="7"/>
      <c r="AA39" s="10"/>
      <c r="AB39" s="7"/>
      <c r="AC39" s="10"/>
      <c r="AD39" s="7"/>
    </row>
    <row r="40" spans="1:30" ht="16.5" customHeight="1" x14ac:dyDescent="0.25">
      <c r="A40" s="7"/>
      <c r="B40" s="7"/>
      <c r="C40" s="7"/>
      <c r="D40" s="7" t="s">
        <v>835</v>
      </c>
      <c r="E40" s="7"/>
      <c r="F40" s="7"/>
      <c r="G40" s="7"/>
      <c r="H40" s="7"/>
      <c r="I40" s="7"/>
      <c r="J40" s="7"/>
      <c r="K40" s="7"/>
      <c r="L40" s="9" t="s">
        <v>216</v>
      </c>
      <c r="M40" s="32">
        <v>15.5</v>
      </c>
      <c r="N40" s="53">
        <v>2.2000000000000002</v>
      </c>
      <c r="O40" s="32">
        <v>15.4</v>
      </c>
      <c r="P40" s="53">
        <v>2.4</v>
      </c>
      <c r="Q40" s="32">
        <v>15.5</v>
      </c>
      <c r="R40" s="53">
        <v>1.8</v>
      </c>
      <c r="S40" s="32">
        <v>13.4</v>
      </c>
      <c r="T40" s="53">
        <v>3.1</v>
      </c>
      <c r="U40" s="32">
        <v>15</v>
      </c>
      <c r="V40" s="53">
        <v>3.1</v>
      </c>
      <c r="W40" s="32">
        <v>15</v>
      </c>
      <c r="X40" s="53">
        <v>3.2</v>
      </c>
      <c r="Y40" s="32">
        <v>14.3</v>
      </c>
      <c r="Z40" s="53">
        <v>4.7</v>
      </c>
      <c r="AA40" s="44">
        <v>11.4</v>
      </c>
      <c r="AB40" s="53">
        <v>6.9</v>
      </c>
      <c r="AC40" s="32">
        <v>15.3</v>
      </c>
      <c r="AD40" s="53">
        <v>1.1000000000000001</v>
      </c>
    </row>
    <row r="41" spans="1:30" ht="16.5" customHeight="1" x14ac:dyDescent="0.25">
      <c r="A41" s="7"/>
      <c r="B41" s="7"/>
      <c r="C41" s="7"/>
      <c r="D41" s="7" t="s">
        <v>836</v>
      </c>
      <c r="E41" s="7"/>
      <c r="F41" s="7"/>
      <c r="G41" s="7"/>
      <c r="H41" s="7"/>
      <c r="I41" s="7"/>
      <c r="J41" s="7"/>
      <c r="K41" s="7"/>
      <c r="L41" s="9" t="s">
        <v>216</v>
      </c>
      <c r="M41" s="47">
        <v>9.5</v>
      </c>
      <c r="N41" s="53">
        <v>7.4</v>
      </c>
      <c r="O41" s="32">
        <v>24.6</v>
      </c>
      <c r="P41" s="51">
        <v>11.8</v>
      </c>
      <c r="Q41" s="32">
        <v>16.899999999999999</v>
      </c>
      <c r="R41" s="53">
        <v>7.7</v>
      </c>
      <c r="S41" s="32">
        <v>14.9</v>
      </c>
      <c r="T41" s="53">
        <v>6.6</v>
      </c>
      <c r="U41" s="44">
        <v>14.7</v>
      </c>
      <c r="V41" s="53">
        <v>8.3000000000000007</v>
      </c>
      <c r="W41" s="44">
        <v>22</v>
      </c>
      <c r="X41" s="51">
        <v>16.899999999999999</v>
      </c>
      <c r="Y41" s="30" t="s">
        <v>337</v>
      </c>
      <c r="Z41" s="7"/>
      <c r="AA41" s="44">
        <v>23.1</v>
      </c>
      <c r="AB41" s="51">
        <v>18.2</v>
      </c>
      <c r="AC41" s="32">
        <v>15.7</v>
      </c>
      <c r="AD41" s="53">
        <v>3.1</v>
      </c>
    </row>
    <row r="42" spans="1:30" ht="16.5" customHeight="1" x14ac:dyDescent="0.25">
      <c r="A42" s="7"/>
      <c r="B42" s="7"/>
      <c r="C42" s="7"/>
      <c r="D42" s="7" t="s">
        <v>556</v>
      </c>
      <c r="E42" s="7"/>
      <c r="F42" s="7"/>
      <c r="G42" s="7"/>
      <c r="H42" s="7"/>
      <c r="I42" s="7"/>
      <c r="J42" s="7"/>
      <c r="K42" s="7"/>
      <c r="L42" s="9" t="s">
        <v>216</v>
      </c>
      <c r="M42" s="32">
        <v>15.2</v>
      </c>
      <c r="N42" s="53">
        <v>2.2999999999999998</v>
      </c>
      <c r="O42" s="32">
        <v>15.9</v>
      </c>
      <c r="P42" s="53">
        <v>2.5</v>
      </c>
      <c r="Q42" s="32">
        <v>15.4</v>
      </c>
      <c r="R42" s="53">
        <v>1.9</v>
      </c>
      <c r="S42" s="32">
        <v>13.9</v>
      </c>
      <c r="T42" s="53">
        <v>2.8</v>
      </c>
      <c r="U42" s="32">
        <v>15.6</v>
      </c>
      <c r="V42" s="53">
        <v>2.8</v>
      </c>
      <c r="W42" s="32">
        <v>15.7</v>
      </c>
      <c r="X42" s="53">
        <v>3.1</v>
      </c>
      <c r="Y42" s="32">
        <v>13.1</v>
      </c>
      <c r="Z42" s="53">
        <v>4.5</v>
      </c>
      <c r="AA42" s="32">
        <v>13.7</v>
      </c>
      <c r="AB42" s="53">
        <v>6.5</v>
      </c>
      <c r="AC42" s="32">
        <v>15.3</v>
      </c>
      <c r="AD42" s="53">
        <v>1</v>
      </c>
    </row>
    <row r="43" spans="1:30" ht="16.5" customHeight="1" x14ac:dyDescent="0.25">
      <c r="A43" s="7"/>
      <c r="B43" s="7"/>
      <c r="C43" s="7"/>
      <c r="D43" s="7" t="s">
        <v>837</v>
      </c>
      <c r="E43" s="7"/>
      <c r="F43" s="7"/>
      <c r="G43" s="7"/>
      <c r="H43" s="7"/>
      <c r="I43" s="7"/>
      <c r="J43" s="7"/>
      <c r="K43" s="7"/>
      <c r="L43" s="9" t="s">
        <v>216</v>
      </c>
      <c r="M43" s="32">
        <v>14.4</v>
      </c>
      <c r="N43" s="53">
        <v>4.7</v>
      </c>
      <c r="O43" s="32">
        <v>21.4</v>
      </c>
      <c r="P43" s="53">
        <v>5.7</v>
      </c>
      <c r="Q43" s="44">
        <v>13.4</v>
      </c>
      <c r="R43" s="53">
        <v>8.6</v>
      </c>
      <c r="S43" s="44">
        <v>19.7</v>
      </c>
      <c r="T43" s="51">
        <v>11.6</v>
      </c>
      <c r="U43" s="32">
        <v>29.4</v>
      </c>
      <c r="V43" s="51">
        <v>10.8</v>
      </c>
      <c r="W43" s="31" t="s">
        <v>110</v>
      </c>
      <c r="X43" s="7"/>
      <c r="Y43" s="44">
        <v>14.9</v>
      </c>
      <c r="Z43" s="51">
        <v>12.7</v>
      </c>
      <c r="AA43" s="31" t="s">
        <v>110</v>
      </c>
      <c r="AB43" s="7"/>
      <c r="AC43" s="32">
        <v>18</v>
      </c>
      <c r="AD43" s="53">
        <v>3</v>
      </c>
    </row>
    <row r="44" spans="1:30" ht="16.5" customHeight="1" x14ac:dyDescent="0.25">
      <c r="A44" s="7"/>
      <c r="B44" s="7"/>
      <c r="C44" s="7"/>
      <c r="D44" s="7" t="s">
        <v>453</v>
      </c>
      <c r="E44" s="7"/>
      <c r="F44" s="7"/>
      <c r="G44" s="7"/>
      <c r="H44" s="7"/>
      <c r="I44" s="7"/>
      <c r="J44" s="7"/>
      <c r="K44" s="7"/>
      <c r="L44" s="9" t="s">
        <v>216</v>
      </c>
      <c r="M44" s="32">
        <v>15.1</v>
      </c>
      <c r="N44" s="53">
        <v>2.1</v>
      </c>
      <c r="O44" s="32">
        <v>16.899999999999999</v>
      </c>
      <c r="P44" s="53">
        <v>2.2999999999999998</v>
      </c>
      <c r="Q44" s="32">
        <v>15.4</v>
      </c>
      <c r="R44" s="53">
        <v>2.1</v>
      </c>
      <c r="S44" s="32">
        <v>14.2</v>
      </c>
      <c r="T44" s="53">
        <v>3</v>
      </c>
      <c r="U44" s="32">
        <v>16.5</v>
      </c>
      <c r="V44" s="53">
        <v>3.1</v>
      </c>
      <c r="W44" s="32">
        <v>15.6</v>
      </c>
      <c r="X44" s="53">
        <v>3.1</v>
      </c>
      <c r="Y44" s="32">
        <v>13.2</v>
      </c>
      <c r="Z44" s="53">
        <v>4.0999999999999996</v>
      </c>
      <c r="AA44" s="32">
        <v>14.3</v>
      </c>
      <c r="AB44" s="53">
        <v>6.7</v>
      </c>
      <c r="AC44" s="32">
        <v>15.7</v>
      </c>
      <c r="AD44" s="53">
        <v>1</v>
      </c>
    </row>
    <row r="45" spans="1:30" ht="16.5" customHeight="1" x14ac:dyDescent="0.25">
      <c r="A45" s="7" t="s">
        <v>427</v>
      </c>
      <c r="B45" s="7"/>
      <c r="C45" s="7"/>
      <c r="D45" s="7"/>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t="s">
        <v>825</v>
      </c>
      <c r="C46" s="7"/>
      <c r="D46" s="7"/>
      <c r="E46" s="7"/>
      <c r="F46" s="7"/>
      <c r="G46" s="7"/>
      <c r="H46" s="7"/>
      <c r="I46" s="7"/>
      <c r="J46" s="7"/>
      <c r="K46" s="7"/>
      <c r="L46" s="9"/>
      <c r="M46" s="10"/>
      <c r="N46" s="7"/>
      <c r="O46" s="10"/>
      <c r="P46" s="7"/>
      <c r="Q46" s="10"/>
      <c r="R46" s="7"/>
      <c r="S46" s="10"/>
      <c r="T46" s="7"/>
      <c r="U46" s="10"/>
      <c r="V46" s="7"/>
      <c r="W46" s="10"/>
      <c r="X46" s="7"/>
      <c r="Y46" s="10"/>
      <c r="Z46" s="7"/>
      <c r="AA46" s="10"/>
      <c r="AB46" s="7"/>
      <c r="AC46" s="10"/>
      <c r="AD46" s="7"/>
    </row>
    <row r="47" spans="1:30" ht="16.5" customHeight="1" x14ac:dyDescent="0.25">
      <c r="A47" s="7"/>
      <c r="B47" s="7"/>
      <c r="C47" s="7" t="s">
        <v>834</v>
      </c>
      <c r="D47" s="7"/>
      <c r="E47" s="7"/>
      <c r="F47" s="7"/>
      <c r="G47" s="7"/>
      <c r="H47" s="7"/>
      <c r="I47" s="7"/>
      <c r="J47" s="7"/>
      <c r="K47" s="7"/>
      <c r="L47" s="9"/>
      <c r="M47" s="10"/>
      <c r="N47" s="7"/>
      <c r="O47" s="10"/>
      <c r="P47" s="7"/>
      <c r="Q47" s="10"/>
      <c r="R47" s="7"/>
      <c r="S47" s="10"/>
      <c r="T47" s="7"/>
      <c r="U47" s="10"/>
      <c r="V47" s="7"/>
      <c r="W47" s="10"/>
      <c r="X47" s="7"/>
      <c r="Y47" s="10"/>
      <c r="Z47" s="7"/>
      <c r="AA47" s="10"/>
      <c r="AB47" s="7"/>
      <c r="AC47" s="10"/>
      <c r="AD47" s="7"/>
    </row>
    <row r="48" spans="1:30" ht="16.5" customHeight="1" x14ac:dyDescent="0.25">
      <c r="A48" s="7"/>
      <c r="B48" s="7"/>
      <c r="C48" s="7"/>
      <c r="D48" s="7" t="s">
        <v>835</v>
      </c>
      <c r="E48" s="7"/>
      <c r="F48" s="7"/>
      <c r="G48" s="7"/>
      <c r="H48" s="7"/>
      <c r="I48" s="7"/>
      <c r="J48" s="7"/>
      <c r="K48" s="7"/>
      <c r="L48" s="9" t="s">
        <v>300</v>
      </c>
      <c r="M48" s="32">
        <v>88.8</v>
      </c>
      <c r="N48" s="51">
        <v>12.1</v>
      </c>
      <c r="O48" s="32">
        <v>76.8</v>
      </c>
      <c r="P48" s="51">
        <v>15.8</v>
      </c>
      <c r="Q48" s="32">
        <v>60.5</v>
      </c>
      <c r="R48" s="53">
        <v>8.8000000000000007</v>
      </c>
      <c r="S48" s="32">
        <v>18.899999999999999</v>
      </c>
      <c r="T48" s="53">
        <v>5.5</v>
      </c>
      <c r="U48" s="32">
        <v>27.2</v>
      </c>
      <c r="V48" s="53">
        <v>4.8</v>
      </c>
      <c r="W48" s="31">
        <v>7.5</v>
      </c>
      <c r="X48" s="53">
        <v>2.1</v>
      </c>
      <c r="Y48" s="31">
        <v>1.5</v>
      </c>
      <c r="Z48" s="53">
        <v>0.6</v>
      </c>
      <c r="AA48" s="31">
        <v>5.2</v>
      </c>
      <c r="AB48" s="53">
        <v>1.5</v>
      </c>
      <c r="AC48" s="29">
        <v>286.89999999999998</v>
      </c>
      <c r="AD48" s="51">
        <v>21.7</v>
      </c>
    </row>
    <row r="49" spans="1:30" ht="16.5" customHeight="1" x14ac:dyDescent="0.25">
      <c r="A49" s="7"/>
      <c r="B49" s="7"/>
      <c r="C49" s="7"/>
      <c r="D49" s="7" t="s">
        <v>836</v>
      </c>
      <c r="E49" s="7"/>
      <c r="F49" s="7"/>
      <c r="G49" s="7"/>
      <c r="H49" s="7"/>
      <c r="I49" s="7"/>
      <c r="J49" s="7"/>
      <c r="K49" s="7"/>
      <c r="L49" s="9" t="s">
        <v>300</v>
      </c>
      <c r="M49" s="47">
        <v>4.7</v>
      </c>
      <c r="N49" s="53">
        <v>3.6</v>
      </c>
      <c r="O49" s="31">
        <v>6.5</v>
      </c>
      <c r="P49" s="53">
        <v>3.1</v>
      </c>
      <c r="Q49" s="32">
        <v>11.3</v>
      </c>
      <c r="R49" s="53">
        <v>3.8</v>
      </c>
      <c r="S49" s="47">
        <v>3.3</v>
      </c>
      <c r="T49" s="53">
        <v>2</v>
      </c>
      <c r="U49" s="47">
        <v>3.3</v>
      </c>
      <c r="V49" s="53">
        <v>1.8</v>
      </c>
      <c r="W49" s="30" t="s">
        <v>337</v>
      </c>
      <c r="X49" s="7"/>
      <c r="Y49" s="30" t="s">
        <v>337</v>
      </c>
      <c r="Z49" s="7"/>
      <c r="AA49" s="31" t="s">
        <v>110</v>
      </c>
      <c r="AB49" s="7"/>
      <c r="AC49" s="32">
        <v>29.1</v>
      </c>
      <c r="AD49" s="53">
        <v>5.5</v>
      </c>
    </row>
    <row r="50" spans="1:30" ht="16.5" customHeight="1" x14ac:dyDescent="0.25">
      <c r="A50" s="7"/>
      <c r="B50" s="7"/>
      <c r="C50" s="7"/>
      <c r="D50" s="7" t="s">
        <v>556</v>
      </c>
      <c r="E50" s="7"/>
      <c r="F50" s="7"/>
      <c r="G50" s="7"/>
      <c r="H50" s="7"/>
      <c r="I50" s="7"/>
      <c r="J50" s="7"/>
      <c r="K50" s="7"/>
      <c r="L50" s="9" t="s">
        <v>300</v>
      </c>
      <c r="M50" s="32">
        <v>93.4</v>
      </c>
      <c r="N50" s="51">
        <v>12.2</v>
      </c>
      <c r="O50" s="32">
        <v>85.1</v>
      </c>
      <c r="P50" s="51">
        <v>15.5</v>
      </c>
      <c r="Q50" s="32">
        <v>71.099999999999994</v>
      </c>
      <c r="R50" s="53">
        <v>9.5</v>
      </c>
      <c r="S50" s="32">
        <v>20.8</v>
      </c>
      <c r="T50" s="53">
        <v>5.9</v>
      </c>
      <c r="U50" s="32">
        <v>29</v>
      </c>
      <c r="V50" s="53">
        <v>5.0999999999999996</v>
      </c>
      <c r="W50" s="31">
        <v>8.4</v>
      </c>
      <c r="X50" s="53">
        <v>2.1</v>
      </c>
      <c r="Y50" s="31">
        <v>5.3</v>
      </c>
      <c r="Z50" s="53">
        <v>1.5</v>
      </c>
      <c r="AA50" s="31">
        <v>1.5</v>
      </c>
      <c r="AB50" s="53">
        <v>0.6</v>
      </c>
      <c r="AC50" s="29">
        <v>314.39999999999998</v>
      </c>
      <c r="AD50" s="51">
        <v>22</v>
      </c>
    </row>
    <row r="51" spans="1:30" ht="16.5" customHeight="1" x14ac:dyDescent="0.25">
      <c r="A51" s="7"/>
      <c r="B51" s="7"/>
      <c r="C51" s="7"/>
      <c r="D51" s="7" t="s">
        <v>837</v>
      </c>
      <c r="E51" s="7"/>
      <c r="F51" s="7"/>
      <c r="G51" s="7"/>
      <c r="H51" s="7"/>
      <c r="I51" s="7"/>
      <c r="J51" s="7"/>
      <c r="K51" s="7"/>
      <c r="L51" s="9" t="s">
        <v>300</v>
      </c>
      <c r="M51" s="32">
        <v>18.3</v>
      </c>
      <c r="N51" s="53">
        <v>6</v>
      </c>
      <c r="O51" s="32">
        <v>17.399999999999999</v>
      </c>
      <c r="P51" s="53">
        <v>5.0999999999999996</v>
      </c>
      <c r="Q51" s="47">
        <v>4.5</v>
      </c>
      <c r="R51" s="53">
        <v>2.8</v>
      </c>
      <c r="S51" s="30" t="s">
        <v>337</v>
      </c>
      <c r="T51" s="7"/>
      <c r="U51" s="31">
        <v>3.9</v>
      </c>
      <c r="V51" s="53">
        <v>1.9</v>
      </c>
      <c r="W51" s="47">
        <v>0.7</v>
      </c>
      <c r="X51" s="53">
        <v>0.5</v>
      </c>
      <c r="Y51" s="30" t="s">
        <v>337</v>
      </c>
      <c r="Z51" s="7"/>
      <c r="AA51" s="46">
        <v>0.6</v>
      </c>
      <c r="AB51" s="53">
        <v>0.6</v>
      </c>
      <c r="AC51" s="32">
        <v>45</v>
      </c>
      <c r="AD51" s="53">
        <v>7.4</v>
      </c>
    </row>
    <row r="52" spans="1:30" ht="16.5" customHeight="1" x14ac:dyDescent="0.25">
      <c r="A52" s="7"/>
      <c r="B52" s="7"/>
      <c r="C52" s="7"/>
      <c r="D52" s="7" t="s">
        <v>453</v>
      </c>
      <c r="E52" s="7"/>
      <c r="F52" s="7"/>
      <c r="G52" s="7"/>
      <c r="H52" s="7"/>
      <c r="I52" s="7"/>
      <c r="J52" s="7"/>
      <c r="K52" s="7"/>
      <c r="L52" s="9" t="s">
        <v>300</v>
      </c>
      <c r="M52" s="29">
        <v>112.2</v>
      </c>
      <c r="N52" s="51">
        <v>12.5</v>
      </c>
      <c r="O52" s="29">
        <v>100.4</v>
      </c>
      <c r="P52" s="51">
        <v>17.8</v>
      </c>
      <c r="Q52" s="32">
        <v>76.8</v>
      </c>
      <c r="R52" s="53">
        <v>9.6</v>
      </c>
      <c r="S52" s="32">
        <v>22.8</v>
      </c>
      <c r="T52" s="53">
        <v>5.9</v>
      </c>
      <c r="U52" s="32">
        <v>32.9</v>
      </c>
      <c r="V52" s="53">
        <v>5.8</v>
      </c>
      <c r="W52" s="31">
        <v>8.8000000000000007</v>
      </c>
      <c r="X52" s="53">
        <v>2.2000000000000002</v>
      </c>
      <c r="Y52" s="31">
        <v>6</v>
      </c>
      <c r="Z52" s="53">
        <v>1.7</v>
      </c>
      <c r="AA52" s="31">
        <v>1.6</v>
      </c>
      <c r="AB52" s="53">
        <v>0.6</v>
      </c>
      <c r="AC52" s="29">
        <v>359.4</v>
      </c>
      <c r="AD52" s="51">
        <v>23.3</v>
      </c>
    </row>
    <row r="53" spans="1:30" ht="16.5" customHeight="1" x14ac:dyDescent="0.25">
      <c r="A53" s="7"/>
      <c r="B53" s="7"/>
      <c r="C53" s="7" t="s">
        <v>793</v>
      </c>
      <c r="D53" s="7"/>
      <c r="E53" s="7"/>
      <c r="F53" s="7"/>
      <c r="G53" s="7"/>
      <c r="H53" s="7"/>
      <c r="I53" s="7"/>
      <c r="J53" s="7"/>
      <c r="K53" s="7"/>
      <c r="L53" s="9"/>
      <c r="M53" s="10"/>
      <c r="N53" s="7"/>
      <c r="O53" s="10"/>
      <c r="P53" s="7"/>
      <c r="Q53" s="10"/>
      <c r="R53" s="7"/>
      <c r="S53" s="10"/>
      <c r="T53" s="7"/>
      <c r="U53" s="10"/>
      <c r="V53" s="7"/>
      <c r="W53" s="10"/>
      <c r="X53" s="7"/>
      <c r="Y53" s="10"/>
      <c r="Z53" s="7"/>
      <c r="AA53" s="10"/>
      <c r="AB53" s="7"/>
      <c r="AC53" s="10"/>
      <c r="AD53" s="7"/>
    </row>
    <row r="54" spans="1:30" ht="16.5" customHeight="1" x14ac:dyDescent="0.25">
      <c r="A54" s="7"/>
      <c r="B54" s="7"/>
      <c r="C54" s="7"/>
      <c r="D54" s="7" t="s">
        <v>835</v>
      </c>
      <c r="E54" s="7"/>
      <c r="F54" s="7"/>
      <c r="G54" s="7"/>
      <c r="H54" s="7"/>
      <c r="I54" s="7"/>
      <c r="J54" s="7"/>
      <c r="K54" s="7"/>
      <c r="L54" s="9" t="s">
        <v>300</v>
      </c>
      <c r="M54" s="29">
        <v>596.6</v>
      </c>
      <c r="N54" s="51">
        <v>41.1</v>
      </c>
      <c r="O54" s="29">
        <v>502.4</v>
      </c>
      <c r="P54" s="51">
        <v>35.700000000000003</v>
      </c>
      <c r="Q54" s="29">
        <v>405.2</v>
      </c>
      <c r="R54" s="51">
        <v>29.4</v>
      </c>
      <c r="S54" s="29">
        <v>163.19999999999999</v>
      </c>
      <c r="T54" s="51">
        <v>16.3</v>
      </c>
      <c r="U54" s="29">
        <v>163.19999999999999</v>
      </c>
      <c r="V54" s="51">
        <v>12.3</v>
      </c>
      <c r="W54" s="32">
        <v>66.3</v>
      </c>
      <c r="X54" s="53">
        <v>7.7</v>
      </c>
      <c r="Y54" s="32">
        <v>32.299999999999997</v>
      </c>
      <c r="Z54" s="53">
        <v>4</v>
      </c>
      <c r="AA54" s="31">
        <v>8.9</v>
      </c>
      <c r="AB54" s="53">
        <v>1.5</v>
      </c>
      <c r="AC54" s="41">
        <v>1937.5</v>
      </c>
      <c r="AD54" s="51">
        <v>68.599999999999994</v>
      </c>
    </row>
    <row r="55" spans="1:30" ht="16.5" customHeight="1" x14ac:dyDescent="0.25">
      <c r="A55" s="7"/>
      <c r="B55" s="7"/>
      <c r="C55" s="7"/>
      <c r="D55" s="7" t="s">
        <v>836</v>
      </c>
      <c r="E55" s="7"/>
      <c r="F55" s="7"/>
      <c r="G55" s="7"/>
      <c r="H55" s="7"/>
      <c r="I55" s="7"/>
      <c r="J55" s="7"/>
      <c r="K55" s="7"/>
      <c r="L55" s="9" t="s">
        <v>300</v>
      </c>
      <c r="M55" s="32">
        <v>52</v>
      </c>
      <c r="N55" s="53">
        <v>9.1999999999999993</v>
      </c>
      <c r="O55" s="32">
        <v>44.4</v>
      </c>
      <c r="P55" s="53">
        <v>8.1</v>
      </c>
      <c r="Q55" s="32">
        <v>52.6</v>
      </c>
      <c r="R55" s="53">
        <v>9.6</v>
      </c>
      <c r="S55" s="32">
        <v>41.8</v>
      </c>
      <c r="T55" s="53">
        <v>6.6</v>
      </c>
      <c r="U55" s="32">
        <v>21.1</v>
      </c>
      <c r="V55" s="53">
        <v>3.9</v>
      </c>
      <c r="W55" s="31">
        <v>4.8</v>
      </c>
      <c r="X55" s="53">
        <v>1.4</v>
      </c>
      <c r="Y55" s="31">
        <v>2.2000000000000002</v>
      </c>
      <c r="Z55" s="53">
        <v>0.9</v>
      </c>
      <c r="AA55" s="47">
        <v>0.8</v>
      </c>
      <c r="AB55" s="53">
        <v>0.5</v>
      </c>
      <c r="AC55" s="29">
        <v>221.6</v>
      </c>
      <c r="AD55" s="51">
        <v>16.2</v>
      </c>
    </row>
    <row r="56" spans="1:30" ht="16.5" customHeight="1" x14ac:dyDescent="0.25">
      <c r="A56" s="7"/>
      <c r="B56" s="7"/>
      <c r="C56" s="7"/>
      <c r="D56" s="7" t="s">
        <v>556</v>
      </c>
      <c r="E56" s="7"/>
      <c r="F56" s="7"/>
      <c r="G56" s="7"/>
      <c r="H56" s="7"/>
      <c r="I56" s="7"/>
      <c r="J56" s="7"/>
      <c r="K56" s="7"/>
      <c r="L56" s="9" t="s">
        <v>300</v>
      </c>
      <c r="M56" s="29">
        <v>649.5</v>
      </c>
      <c r="N56" s="51">
        <v>40.799999999999997</v>
      </c>
      <c r="O56" s="29">
        <v>547.70000000000005</v>
      </c>
      <c r="P56" s="51">
        <v>36.4</v>
      </c>
      <c r="Q56" s="29">
        <v>456.7</v>
      </c>
      <c r="R56" s="51">
        <v>31.2</v>
      </c>
      <c r="S56" s="29">
        <v>205.6</v>
      </c>
      <c r="T56" s="51">
        <v>17.8</v>
      </c>
      <c r="U56" s="29">
        <v>184.9</v>
      </c>
      <c r="V56" s="51">
        <v>12.1</v>
      </c>
      <c r="W56" s="32">
        <v>70.7</v>
      </c>
      <c r="X56" s="53">
        <v>7.7</v>
      </c>
      <c r="Y56" s="31">
        <v>9.9</v>
      </c>
      <c r="Z56" s="53">
        <v>1.6</v>
      </c>
      <c r="AA56" s="32">
        <v>34.4</v>
      </c>
      <c r="AB56" s="53">
        <v>4.2</v>
      </c>
      <c r="AC56" s="41">
        <v>2158.4</v>
      </c>
      <c r="AD56" s="51">
        <v>71.400000000000006</v>
      </c>
    </row>
    <row r="57" spans="1:30" ht="16.5" customHeight="1" x14ac:dyDescent="0.25">
      <c r="A57" s="7"/>
      <c r="B57" s="7"/>
      <c r="C57" s="7"/>
      <c r="D57" s="7" t="s">
        <v>837</v>
      </c>
      <c r="E57" s="7"/>
      <c r="F57" s="7"/>
      <c r="G57" s="7"/>
      <c r="H57" s="7"/>
      <c r="I57" s="7"/>
      <c r="J57" s="7"/>
      <c r="K57" s="7"/>
      <c r="L57" s="9" t="s">
        <v>300</v>
      </c>
      <c r="M57" s="32">
        <v>52</v>
      </c>
      <c r="N57" s="53">
        <v>7.7</v>
      </c>
      <c r="O57" s="32">
        <v>44.4</v>
      </c>
      <c r="P57" s="53">
        <v>7.1</v>
      </c>
      <c r="Q57" s="32">
        <v>52.6</v>
      </c>
      <c r="R57" s="51">
        <v>11.5</v>
      </c>
      <c r="S57" s="32">
        <v>41.8</v>
      </c>
      <c r="T57" s="51">
        <v>11.2</v>
      </c>
      <c r="U57" s="32">
        <v>21.1</v>
      </c>
      <c r="V57" s="53">
        <v>4.9000000000000004</v>
      </c>
      <c r="W57" s="47">
        <v>4.8</v>
      </c>
      <c r="X57" s="53">
        <v>3.2</v>
      </c>
      <c r="Y57" s="31">
        <v>2.2000000000000002</v>
      </c>
      <c r="Z57" s="53">
        <v>0.6</v>
      </c>
      <c r="AA57" s="47">
        <v>0.8</v>
      </c>
      <c r="AB57" s="53">
        <v>0.4</v>
      </c>
      <c r="AC57" s="29">
        <v>288.89999999999998</v>
      </c>
      <c r="AD57" s="51">
        <v>21.7</v>
      </c>
    </row>
    <row r="58" spans="1:30" ht="16.5" customHeight="1" x14ac:dyDescent="0.25">
      <c r="A58" s="7"/>
      <c r="B58" s="7"/>
      <c r="C58" s="7"/>
      <c r="D58" s="7" t="s">
        <v>453</v>
      </c>
      <c r="E58" s="7"/>
      <c r="F58" s="7"/>
      <c r="G58" s="7"/>
      <c r="H58" s="7"/>
      <c r="I58" s="7"/>
      <c r="J58" s="7"/>
      <c r="K58" s="7"/>
      <c r="L58" s="9" t="s">
        <v>300</v>
      </c>
      <c r="M58" s="29">
        <v>769.8</v>
      </c>
      <c r="N58" s="51">
        <v>44.9</v>
      </c>
      <c r="O58" s="29">
        <v>638.20000000000005</v>
      </c>
      <c r="P58" s="51">
        <v>40.5</v>
      </c>
      <c r="Q58" s="29">
        <v>489.2</v>
      </c>
      <c r="R58" s="51">
        <v>31.7</v>
      </c>
      <c r="S58" s="29">
        <v>225.8</v>
      </c>
      <c r="T58" s="51">
        <v>19.100000000000001</v>
      </c>
      <c r="U58" s="29">
        <v>202.4</v>
      </c>
      <c r="V58" s="51">
        <v>12.9</v>
      </c>
      <c r="W58" s="32">
        <v>73.2</v>
      </c>
      <c r="X58" s="53">
        <v>7.8</v>
      </c>
      <c r="Y58" s="32">
        <v>39</v>
      </c>
      <c r="Z58" s="53">
        <v>4.7</v>
      </c>
      <c r="AA58" s="32">
        <v>11.2</v>
      </c>
      <c r="AB58" s="53">
        <v>1.7</v>
      </c>
      <c r="AC58" s="41">
        <v>2448</v>
      </c>
      <c r="AD58" s="51">
        <v>77.099999999999994</v>
      </c>
    </row>
    <row r="59" spans="1:30" ht="16.5" customHeight="1" x14ac:dyDescent="0.25">
      <c r="A59" s="7"/>
      <c r="B59" s="7" t="s">
        <v>301</v>
      </c>
      <c r="C59" s="7"/>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c r="C60" s="7" t="s">
        <v>834</v>
      </c>
      <c r="D60" s="7"/>
      <c r="E60" s="7"/>
      <c r="F60" s="7"/>
      <c r="G60" s="7"/>
      <c r="H60" s="7"/>
      <c r="I60" s="7"/>
      <c r="J60" s="7"/>
      <c r="K60" s="7"/>
      <c r="L60" s="9"/>
      <c r="M60" s="10"/>
      <c r="N60" s="7"/>
      <c r="O60" s="10"/>
      <c r="P60" s="7"/>
      <c r="Q60" s="10"/>
      <c r="R60" s="7"/>
      <c r="S60" s="10"/>
      <c r="T60" s="7"/>
      <c r="U60" s="10"/>
      <c r="V60" s="7"/>
      <c r="W60" s="10"/>
      <c r="X60" s="7"/>
      <c r="Y60" s="10"/>
      <c r="Z60" s="7"/>
      <c r="AA60" s="10"/>
      <c r="AB60" s="7"/>
      <c r="AC60" s="10"/>
      <c r="AD60" s="7"/>
    </row>
    <row r="61" spans="1:30" ht="16.5" customHeight="1" x14ac:dyDescent="0.25">
      <c r="A61" s="7"/>
      <c r="B61" s="7"/>
      <c r="C61" s="7"/>
      <c r="D61" s="7" t="s">
        <v>835</v>
      </c>
      <c r="E61" s="7"/>
      <c r="F61" s="7"/>
      <c r="G61" s="7"/>
      <c r="H61" s="7"/>
      <c r="I61" s="7"/>
      <c r="J61" s="7"/>
      <c r="K61" s="7"/>
      <c r="L61" s="9" t="s">
        <v>216</v>
      </c>
      <c r="M61" s="32">
        <v>14.9</v>
      </c>
      <c r="N61" s="53">
        <v>1.8</v>
      </c>
      <c r="O61" s="32">
        <v>15.3</v>
      </c>
      <c r="P61" s="53">
        <v>3</v>
      </c>
      <c r="Q61" s="32">
        <v>14.9</v>
      </c>
      <c r="R61" s="53">
        <v>1.9</v>
      </c>
      <c r="S61" s="32">
        <v>11.6</v>
      </c>
      <c r="T61" s="53">
        <v>3.2</v>
      </c>
      <c r="U61" s="32">
        <v>16.7</v>
      </c>
      <c r="V61" s="53">
        <v>2.7</v>
      </c>
      <c r="W61" s="32">
        <v>11.3</v>
      </c>
      <c r="X61" s="53">
        <v>2.9</v>
      </c>
      <c r="Y61" s="32">
        <v>16.100000000000001</v>
      </c>
      <c r="Z61" s="53">
        <v>4.0999999999999996</v>
      </c>
      <c r="AA61" s="32">
        <v>16.899999999999999</v>
      </c>
      <c r="AB61" s="53">
        <v>6.4</v>
      </c>
      <c r="AC61" s="32">
        <v>14.8</v>
      </c>
      <c r="AD61" s="53">
        <v>1</v>
      </c>
    </row>
    <row r="62" spans="1:30" ht="16.5" customHeight="1" x14ac:dyDescent="0.25">
      <c r="A62" s="7"/>
      <c r="B62" s="7"/>
      <c r="C62" s="7"/>
      <c r="D62" s="7" t="s">
        <v>836</v>
      </c>
      <c r="E62" s="7"/>
      <c r="F62" s="7"/>
      <c r="G62" s="7"/>
      <c r="H62" s="7"/>
      <c r="I62" s="7"/>
      <c r="J62" s="7"/>
      <c r="K62" s="7"/>
      <c r="L62" s="9" t="s">
        <v>216</v>
      </c>
      <c r="M62" s="47">
        <v>9</v>
      </c>
      <c r="N62" s="53">
        <v>6.8</v>
      </c>
      <c r="O62" s="32">
        <v>14.6</v>
      </c>
      <c r="P62" s="53">
        <v>6.5</v>
      </c>
      <c r="Q62" s="32">
        <v>21.5</v>
      </c>
      <c r="R62" s="53">
        <v>6.1</v>
      </c>
      <c r="S62" s="47">
        <v>7.9</v>
      </c>
      <c r="T62" s="53">
        <v>4.5999999999999996</v>
      </c>
      <c r="U62" s="44">
        <v>15.6</v>
      </c>
      <c r="V62" s="53">
        <v>7.8</v>
      </c>
      <c r="W62" s="30" t="s">
        <v>337</v>
      </c>
      <c r="X62" s="7"/>
      <c r="Y62" s="30" t="s">
        <v>337</v>
      </c>
      <c r="Z62" s="7"/>
      <c r="AA62" s="31" t="s">
        <v>110</v>
      </c>
      <c r="AB62" s="7"/>
      <c r="AC62" s="32">
        <v>13.1</v>
      </c>
      <c r="AD62" s="53">
        <v>2.2999999999999998</v>
      </c>
    </row>
    <row r="63" spans="1:30" ht="16.5" customHeight="1" x14ac:dyDescent="0.25">
      <c r="A63" s="7"/>
      <c r="B63" s="7"/>
      <c r="C63" s="7"/>
      <c r="D63" s="7" t="s">
        <v>556</v>
      </c>
      <c r="E63" s="7"/>
      <c r="F63" s="7"/>
      <c r="G63" s="7"/>
      <c r="H63" s="7"/>
      <c r="I63" s="7"/>
      <c r="J63" s="7"/>
      <c r="K63" s="7"/>
      <c r="L63" s="9" t="s">
        <v>216</v>
      </c>
      <c r="M63" s="32">
        <v>14.4</v>
      </c>
      <c r="N63" s="53">
        <v>1.6</v>
      </c>
      <c r="O63" s="32">
        <v>15.5</v>
      </c>
      <c r="P63" s="53">
        <v>2.6</v>
      </c>
      <c r="Q63" s="32">
        <v>15.6</v>
      </c>
      <c r="R63" s="53">
        <v>1.8</v>
      </c>
      <c r="S63" s="32">
        <v>10.1</v>
      </c>
      <c r="T63" s="53">
        <v>2.7</v>
      </c>
      <c r="U63" s="32">
        <v>15.7</v>
      </c>
      <c r="V63" s="53">
        <v>2.6</v>
      </c>
      <c r="W63" s="32">
        <v>11.9</v>
      </c>
      <c r="X63" s="53">
        <v>2.7</v>
      </c>
      <c r="Y63" s="32">
        <v>15.2</v>
      </c>
      <c r="Z63" s="53">
        <v>5.6</v>
      </c>
      <c r="AA63" s="32">
        <v>15.4</v>
      </c>
      <c r="AB63" s="53">
        <v>4</v>
      </c>
      <c r="AC63" s="32">
        <v>14.6</v>
      </c>
      <c r="AD63" s="53">
        <v>0.9</v>
      </c>
    </row>
    <row r="64" spans="1:30" ht="16.5" customHeight="1" x14ac:dyDescent="0.25">
      <c r="A64" s="7"/>
      <c r="B64" s="7"/>
      <c r="C64" s="7"/>
      <c r="D64" s="7" t="s">
        <v>837</v>
      </c>
      <c r="E64" s="7"/>
      <c r="F64" s="7"/>
      <c r="G64" s="7"/>
      <c r="H64" s="7"/>
      <c r="I64" s="7"/>
      <c r="J64" s="7"/>
      <c r="K64" s="7"/>
      <c r="L64" s="9" t="s">
        <v>216</v>
      </c>
      <c r="M64" s="32">
        <v>15.3</v>
      </c>
      <c r="N64" s="53">
        <v>4.5</v>
      </c>
      <c r="O64" s="32">
        <v>19.100000000000001</v>
      </c>
      <c r="P64" s="53">
        <v>4.7</v>
      </c>
      <c r="Q64" s="44">
        <v>13.7</v>
      </c>
      <c r="R64" s="53">
        <v>7.9</v>
      </c>
      <c r="S64" s="30" t="s">
        <v>337</v>
      </c>
      <c r="T64" s="7"/>
      <c r="U64" s="32">
        <v>22.3</v>
      </c>
      <c r="V64" s="53">
        <v>9.5</v>
      </c>
      <c r="W64" s="32">
        <v>30.4</v>
      </c>
      <c r="X64" s="51">
        <v>10.9</v>
      </c>
      <c r="Y64" s="44">
        <v>12.5</v>
      </c>
      <c r="Z64" s="51">
        <v>10.9</v>
      </c>
      <c r="AA64" s="30" t="s">
        <v>337</v>
      </c>
      <c r="AB64" s="7"/>
      <c r="AC64" s="32">
        <v>15.6</v>
      </c>
      <c r="AD64" s="53">
        <v>2.2999999999999998</v>
      </c>
    </row>
    <row r="65" spans="1:30" ht="16.5" customHeight="1" x14ac:dyDescent="0.25">
      <c r="A65" s="7"/>
      <c r="B65" s="7"/>
      <c r="C65" s="7"/>
      <c r="D65" s="7" t="s">
        <v>453</v>
      </c>
      <c r="E65" s="7"/>
      <c r="F65" s="7"/>
      <c r="G65" s="7"/>
      <c r="H65" s="7"/>
      <c r="I65" s="7"/>
      <c r="J65" s="7"/>
      <c r="K65" s="7"/>
      <c r="L65" s="9" t="s">
        <v>216</v>
      </c>
      <c r="M65" s="32">
        <v>14.6</v>
      </c>
      <c r="N65" s="53">
        <v>1.4</v>
      </c>
      <c r="O65" s="32">
        <v>15.7</v>
      </c>
      <c r="P65" s="53">
        <v>2.6</v>
      </c>
      <c r="Q65" s="32">
        <v>15.7</v>
      </c>
      <c r="R65" s="53">
        <v>1.7</v>
      </c>
      <c r="S65" s="32">
        <v>10.1</v>
      </c>
      <c r="T65" s="53">
        <v>2.5</v>
      </c>
      <c r="U65" s="32">
        <v>16.3</v>
      </c>
      <c r="V65" s="53">
        <v>2.6</v>
      </c>
      <c r="W65" s="32">
        <v>12</v>
      </c>
      <c r="X65" s="53">
        <v>2.8</v>
      </c>
      <c r="Y65" s="32">
        <v>15.4</v>
      </c>
      <c r="Z65" s="53">
        <v>3.9</v>
      </c>
      <c r="AA65" s="32">
        <v>14.3</v>
      </c>
      <c r="AB65" s="53">
        <v>5.4</v>
      </c>
      <c r="AC65" s="32">
        <v>14.7</v>
      </c>
      <c r="AD65" s="53">
        <v>0.8</v>
      </c>
    </row>
    <row r="66" spans="1:30" ht="16.5" customHeight="1" x14ac:dyDescent="0.25">
      <c r="A66" s="7" t="s">
        <v>455</v>
      </c>
      <c r="B66" s="7"/>
      <c r="C66" s="7"/>
      <c r="D66" s="7"/>
      <c r="E66" s="7"/>
      <c r="F66" s="7"/>
      <c r="G66" s="7"/>
      <c r="H66" s="7"/>
      <c r="I66" s="7"/>
      <c r="J66" s="7"/>
      <c r="K66" s="7"/>
      <c r="L66" s="9"/>
      <c r="M66" s="10"/>
      <c r="N66" s="7"/>
      <c r="O66" s="10"/>
      <c r="P66" s="7"/>
      <c r="Q66" s="10"/>
      <c r="R66" s="7"/>
      <c r="S66" s="10"/>
      <c r="T66" s="7"/>
      <c r="U66" s="10"/>
      <c r="V66" s="7"/>
      <c r="W66" s="10"/>
      <c r="X66" s="7"/>
      <c r="Y66" s="10"/>
      <c r="Z66" s="7"/>
      <c r="AA66" s="10"/>
      <c r="AB66" s="7"/>
      <c r="AC66" s="10"/>
      <c r="AD66" s="7"/>
    </row>
    <row r="67" spans="1:30" ht="16.5" customHeight="1" x14ac:dyDescent="0.25">
      <c r="A67" s="7"/>
      <c r="B67" s="7" t="s">
        <v>825</v>
      </c>
      <c r="C67" s="7"/>
      <c r="D67" s="7"/>
      <c r="E67" s="7"/>
      <c r="F67" s="7"/>
      <c r="G67" s="7"/>
      <c r="H67" s="7"/>
      <c r="I67" s="7"/>
      <c r="J67" s="7"/>
      <c r="K67" s="7"/>
      <c r="L67" s="9"/>
      <c r="M67" s="10"/>
      <c r="N67" s="7"/>
      <c r="O67" s="10"/>
      <c r="P67" s="7"/>
      <c r="Q67" s="10"/>
      <c r="R67" s="7"/>
      <c r="S67" s="10"/>
      <c r="T67" s="7"/>
      <c r="U67" s="10"/>
      <c r="V67" s="7"/>
      <c r="W67" s="10"/>
      <c r="X67" s="7"/>
      <c r="Y67" s="10"/>
      <c r="Z67" s="7"/>
      <c r="AA67" s="10"/>
      <c r="AB67" s="7"/>
      <c r="AC67" s="10"/>
      <c r="AD67" s="7"/>
    </row>
    <row r="68" spans="1:30" ht="16.5" customHeight="1" x14ac:dyDescent="0.25">
      <c r="A68" s="7"/>
      <c r="B68" s="7"/>
      <c r="C68" s="7" t="s">
        <v>834</v>
      </c>
      <c r="D68" s="7"/>
      <c r="E68" s="7"/>
      <c r="F68" s="7"/>
      <c r="G68" s="7"/>
      <c r="H68" s="7"/>
      <c r="I68" s="7"/>
      <c r="J68" s="7"/>
      <c r="K68" s="7"/>
      <c r="L68" s="9"/>
      <c r="M68" s="10"/>
      <c r="N68" s="7"/>
      <c r="O68" s="10"/>
      <c r="P68" s="7"/>
      <c r="Q68" s="10"/>
      <c r="R68" s="7"/>
      <c r="S68" s="10"/>
      <c r="T68" s="7"/>
      <c r="U68" s="10"/>
      <c r="V68" s="7"/>
      <c r="W68" s="10"/>
      <c r="X68" s="7"/>
      <c r="Y68" s="10"/>
      <c r="Z68" s="7"/>
      <c r="AA68" s="10"/>
      <c r="AB68" s="7"/>
      <c r="AC68" s="10"/>
      <c r="AD68" s="7"/>
    </row>
    <row r="69" spans="1:30" ht="16.5" customHeight="1" x14ac:dyDescent="0.25">
      <c r="A69" s="7"/>
      <c r="B69" s="7"/>
      <c r="C69" s="7"/>
      <c r="D69" s="7" t="s">
        <v>835</v>
      </c>
      <c r="E69" s="7"/>
      <c r="F69" s="7"/>
      <c r="G69" s="7"/>
      <c r="H69" s="7"/>
      <c r="I69" s="7"/>
      <c r="J69" s="7"/>
      <c r="K69" s="7"/>
      <c r="L69" s="9" t="s">
        <v>300</v>
      </c>
      <c r="M69" s="32">
        <v>71.3</v>
      </c>
      <c r="N69" s="51">
        <v>13.6</v>
      </c>
      <c r="O69" s="32">
        <v>58.3</v>
      </c>
      <c r="P69" s="51">
        <v>10.5</v>
      </c>
      <c r="Q69" s="32">
        <v>56.8</v>
      </c>
      <c r="R69" s="51">
        <v>10.4</v>
      </c>
      <c r="S69" s="32">
        <v>18.899999999999999</v>
      </c>
      <c r="T69" s="53">
        <v>6.1</v>
      </c>
      <c r="U69" s="32">
        <v>18.2</v>
      </c>
      <c r="V69" s="53">
        <v>3.6</v>
      </c>
      <c r="W69" s="31">
        <v>7.2</v>
      </c>
      <c r="X69" s="53">
        <v>2.2000000000000002</v>
      </c>
      <c r="Y69" s="31">
        <v>3.8</v>
      </c>
      <c r="Z69" s="53">
        <v>1.3</v>
      </c>
      <c r="AA69" s="31">
        <v>1.9</v>
      </c>
      <c r="AB69" s="53">
        <v>0.9</v>
      </c>
      <c r="AC69" s="29">
        <v>236.4</v>
      </c>
      <c r="AD69" s="51">
        <v>22.4</v>
      </c>
    </row>
    <row r="70" spans="1:30" ht="16.5" customHeight="1" x14ac:dyDescent="0.25">
      <c r="A70" s="7"/>
      <c r="B70" s="7"/>
      <c r="C70" s="7"/>
      <c r="D70" s="7" t="s">
        <v>836</v>
      </c>
      <c r="E70" s="7"/>
      <c r="F70" s="7"/>
      <c r="G70" s="7"/>
      <c r="H70" s="7"/>
      <c r="I70" s="7"/>
      <c r="J70" s="7"/>
      <c r="K70" s="7"/>
      <c r="L70" s="9" t="s">
        <v>300</v>
      </c>
      <c r="M70" s="47">
        <v>6.5</v>
      </c>
      <c r="N70" s="53">
        <v>3.2</v>
      </c>
      <c r="O70" s="47">
        <v>1.9</v>
      </c>
      <c r="P70" s="53">
        <v>1.6</v>
      </c>
      <c r="Q70" s="31">
        <v>9.6</v>
      </c>
      <c r="R70" s="53">
        <v>3.3</v>
      </c>
      <c r="S70" s="47">
        <v>3.3</v>
      </c>
      <c r="T70" s="53">
        <v>1.7</v>
      </c>
      <c r="U70" s="31">
        <v>4.3</v>
      </c>
      <c r="V70" s="53">
        <v>1.8</v>
      </c>
      <c r="W70" s="46">
        <v>0.3</v>
      </c>
      <c r="X70" s="53">
        <v>0.3</v>
      </c>
      <c r="Y70" s="46">
        <v>0.3</v>
      </c>
      <c r="Z70" s="53">
        <v>0.3</v>
      </c>
      <c r="AA70" s="46">
        <v>0.2</v>
      </c>
      <c r="AB70" s="53">
        <v>0.2</v>
      </c>
      <c r="AC70" s="32">
        <v>26.3</v>
      </c>
      <c r="AD70" s="53">
        <v>5</v>
      </c>
    </row>
    <row r="71" spans="1:30" ht="16.5" customHeight="1" x14ac:dyDescent="0.25">
      <c r="A71" s="7"/>
      <c r="B71" s="7"/>
      <c r="C71" s="7"/>
      <c r="D71" s="7" t="s">
        <v>556</v>
      </c>
      <c r="E71" s="7"/>
      <c r="F71" s="7"/>
      <c r="G71" s="7"/>
      <c r="H71" s="7"/>
      <c r="I71" s="7"/>
      <c r="J71" s="7"/>
      <c r="K71" s="7"/>
      <c r="L71" s="9" t="s">
        <v>300</v>
      </c>
      <c r="M71" s="32">
        <v>77.8</v>
      </c>
      <c r="N71" s="51">
        <v>14</v>
      </c>
      <c r="O71" s="32">
        <v>60.2</v>
      </c>
      <c r="P71" s="51">
        <v>10.7</v>
      </c>
      <c r="Q71" s="32">
        <v>66.3</v>
      </c>
      <c r="R71" s="51">
        <v>11.7</v>
      </c>
      <c r="S71" s="32">
        <v>22.2</v>
      </c>
      <c r="T71" s="53">
        <v>6.6</v>
      </c>
      <c r="U71" s="32">
        <v>22.5</v>
      </c>
      <c r="V71" s="53">
        <v>3.9</v>
      </c>
      <c r="W71" s="31">
        <v>7.5</v>
      </c>
      <c r="X71" s="53">
        <v>2.2999999999999998</v>
      </c>
      <c r="Y71" s="31">
        <v>4.0999999999999996</v>
      </c>
      <c r="Z71" s="53">
        <v>1.3</v>
      </c>
      <c r="AA71" s="31">
        <v>2.2000000000000002</v>
      </c>
      <c r="AB71" s="53">
        <v>0.9</v>
      </c>
      <c r="AC71" s="29">
        <v>262.7</v>
      </c>
      <c r="AD71" s="51">
        <v>23.2</v>
      </c>
    </row>
    <row r="72" spans="1:30" ht="16.5" customHeight="1" x14ac:dyDescent="0.25">
      <c r="A72" s="7"/>
      <c r="B72" s="7"/>
      <c r="C72" s="7"/>
      <c r="D72" s="7" t="s">
        <v>837</v>
      </c>
      <c r="E72" s="7"/>
      <c r="F72" s="7"/>
      <c r="G72" s="7"/>
      <c r="H72" s="7"/>
      <c r="I72" s="7"/>
      <c r="J72" s="7"/>
      <c r="K72" s="7"/>
      <c r="L72" s="9" t="s">
        <v>300</v>
      </c>
      <c r="M72" s="32">
        <v>19.100000000000001</v>
      </c>
      <c r="N72" s="53">
        <v>5.9</v>
      </c>
      <c r="O72" s="32">
        <v>14.3</v>
      </c>
      <c r="P72" s="53">
        <v>5.6</v>
      </c>
      <c r="Q72" s="47">
        <v>4.8</v>
      </c>
      <c r="R72" s="53">
        <v>2.8</v>
      </c>
      <c r="S72" s="47">
        <v>2.4</v>
      </c>
      <c r="T72" s="53">
        <v>1.6</v>
      </c>
      <c r="U72" s="47">
        <v>1.2</v>
      </c>
      <c r="V72" s="53">
        <v>0.9</v>
      </c>
      <c r="W72" s="46">
        <v>0.5</v>
      </c>
      <c r="X72" s="53">
        <v>0.5</v>
      </c>
      <c r="Y72" s="47">
        <v>0.5</v>
      </c>
      <c r="Z72" s="53">
        <v>0.4</v>
      </c>
      <c r="AA72" s="31" t="s">
        <v>110</v>
      </c>
      <c r="AB72" s="7"/>
      <c r="AC72" s="32">
        <v>42.9</v>
      </c>
      <c r="AD72" s="53">
        <v>8.3000000000000007</v>
      </c>
    </row>
    <row r="73" spans="1:30" ht="16.5" customHeight="1" x14ac:dyDescent="0.25">
      <c r="A73" s="7"/>
      <c r="B73" s="7"/>
      <c r="C73" s="7"/>
      <c r="D73" s="7" t="s">
        <v>453</v>
      </c>
      <c r="E73" s="7"/>
      <c r="F73" s="7"/>
      <c r="G73" s="7"/>
      <c r="H73" s="7"/>
      <c r="I73" s="7"/>
      <c r="J73" s="7"/>
      <c r="K73" s="7"/>
      <c r="L73" s="9" t="s">
        <v>300</v>
      </c>
      <c r="M73" s="32">
        <v>96.9</v>
      </c>
      <c r="N73" s="51">
        <v>15.4</v>
      </c>
      <c r="O73" s="32">
        <v>74.599999999999994</v>
      </c>
      <c r="P73" s="51">
        <v>11.7</v>
      </c>
      <c r="Q73" s="32">
        <v>71.2</v>
      </c>
      <c r="R73" s="51">
        <v>12</v>
      </c>
      <c r="S73" s="32">
        <v>24.5</v>
      </c>
      <c r="T73" s="53">
        <v>6.9</v>
      </c>
      <c r="U73" s="32">
        <v>23.7</v>
      </c>
      <c r="V73" s="53">
        <v>4</v>
      </c>
      <c r="W73" s="31">
        <v>8</v>
      </c>
      <c r="X73" s="53">
        <v>2.4</v>
      </c>
      <c r="Y73" s="31">
        <v>4.5999999999999996</v>
      </c>
      <c r="Z73" s="53">
        <v>1.5</v>
      </c>
      <c r="AA73" s="31">
        <v>2.2000000000000002</v>
      </c>
      <c r="AB73" s="53">
        <v>0.9</v>
      </c>
      <c r="AC73" s="29">
        <v>305.5</v>
      </c>
      <c r="AD73" s="51">
        <v>23</v>
      </c>
    </row>
    <row r="74" spans="1:30" ht="16.5" customHeight="1" x14ac:dyDescent="0.25">
      <c r="A74" s="7"/>
      <c r="B74" s="7"/>
      <c r="C74" s="7" t="s">
        <v>793</v>
      </c>
      <c r="D74" s="7"/>
      <c r="E74" s="7"/>
      <c r="F74" s="7"/>
      <c r="G74" s="7"/>
      <c r="H74" s="7"/>
      <c r="I74" s="7"/>
      <c r="J74" s="7"/>
      <c r="K74" s="7"/>
      <c r="L74" s="9"/>
      <c r="M74" s="10"/>
      <c r="N74" s="7"/>
      <c r="O74" s="10"/>
      <c r="P74" s="7"/>
      <c r="Q74" s="10"/>
      <c r="R74" s="7"/>
      <c r="S74" s="10"/>
      <c r="T74" s="7"/>
      <c r="U74" s="10"/>
      <c r="V74" s="7"/>
      <c r="W74" s="10"/>
      <c r="X74" s="7"/>
      <c r="Y74" s="10"/>
      <c r="Z74" s="7"/>
      <c r="AA74" s="10"/>
      <c r="AB74" s="7"/>
      <c r="AC74" s="10"/>
      <c r="AD74" s="7"/>
    </row>
    <row r="75" spans="1:30" ht="16.5" customHeight="1" x14ac:dyDescent="0.25">
      <c r="A75" s="7"/>
      <c r="B75" s="7"/>
      <c r="C75" s="7"/>
      <c r="D75" s="7" t="s">
        <v>835</v>
      </c>
      <c r="E75" s="7"/>
      <c r="F75" s="7"/>
      <c r="G75" s="7"/>
      <c r="H75" s="7"/>
      <c r="I75" s="7"/>
      <c r="J75" s="7"/>
      <c r="K75" s="7"/>
      <c r="L75" s="9" t="s">
        <v>300</v>
      </c>
      <c r="M75" s="29">
        <v>609.6</v>
      </c>
      <c r="N75" s="51">
        <v>41</v>
      </c>
      <c r="O75" s="29">
        <v>444.6</v>
      </c>
      <c r="P75" s="51">
        <v>32.700000000000003</v>
      </c>
      <c r="Q75" s="29">
        <v>397.7</v>
      </c>
      <c r="R75" s="51">
        <v>24.8</v>
      </c>
      <c r="S75" s="29">
        <v>170.1</v>
      </c>
      <c r="T75" s="51">
        <v>16.2</v>
      </c>
      <c r="U75" s="29">
        <v>153.9</v>
      </c>
      <c r="V75" s="51">
        <v>13.1</v>
      </c>
      <c r="W75" s="32">
        <v>61.4</v>
      </c>
      <c r="X75" s="53">
        <v>5.5</v>
      </c>
      <c r="Y75" s="32">
        <v>32.4</v>
      </c>
      <c r="Z75" s="53">
        <v>4.9000000000000004</v>
      </c>
      <c r="AA75" s="32">
        <v>17</v>
      </c>
      <c r="AB75" s="53">
        <v>3.1</v>
      </c>
      <c r="AC75" s="41">
        <v>1886.7</v>
      </c>
      <c r="AD75" s="51">
        <v>65.900000000000006</v>
      </c>
    </row>
    <row r="76" spans="1:30" ht="16.5" customHeight="1" x14ac:dyDescent="0.25">
      <c r="A76" s="7"/>
      <c r="B76" s="7"/>
      <c r="C76" s="7"/>
      <c r="D76" s="7" t="s">
        <v>836</v>
      </c>
      <c r="E76" s="7"/>
      <c r="F76" s="7"/>
      <c r="G76" s="7"/>
      <c r="H76" s="7"/>
      <c r="I76" s="7"/>
      <c r="J76" s="7"/>
      <c r="K76" s="7"/>
      <c r="L76" s="9" t="s">
        <v>300</v>
      </c>
      <c r="M76" s="32">
        <v>50.4</v>
      </c>
      <c r="N76" s="53">
        <v>9.6</v>
      </c>
      <c r="O76" s="32">
        <v>34.200000000000003</v>
      </c>
      <c r="P76" s="53">
        <v>6.6</v>
      </c>
      <c r="Q76" s="32">
        <v>55</v>
      </c>
      <c r="R76" s="53">
        <v>9.4</v>
      </c>
      <c r="S76" s="32">
        <v>46.4</v>
      </c>
      <c r="T76" s="53">
        <v>8</v>
      </c>
      <c r="U76" s="32">
        <v>22.4</v>
      </c>
      <c r="V76" s="53">
        <v>4.0999999999999996</v>
      </c>
      <c r="W76" s="31">
        <v>4.9000000000000004</v>
      </c>
      <c r="X76" s="53">
        <v>2</v>
      </c>
      <c r="Y76" s="31">
        <v>3.2</v>
      </c>
      <c r="Z76" s="53">
        <v>1.2</v>
      </c>
      <c r="AA76" s="31">
        <v>2.2000000000000002</v>
      </c>
      <c r="AB76" s="53">
        <v>0.9</v>
      </c>
      <c r="AC76" s="29">
        <v>218.7</v>
      </c>
      <c r="AD76" s="51">
        <v>18.399999999999999</v>
      </c>
    </row>
    <row r="77" spans="1:30" ht="16.5" customHeight="1" x14ac:dyDescent="0.25">
      <c r="A77" s="7"/>
      <c r="B77" s="7"/>
      <c r="C77" s="7"/>
      <c r="D77" s="7" t="s">
        <v>556</v>
      </c>
      <c r="E77" s="7"/>
      <c r="F77" s="7"/>
      <c r="G77" s="7"/>
      <c r="H77" s="7"/>
      <c r="I77" s="7"/>
      <c r="J77" s="7"/>
      <c r="K77" s="7"/>
      <c r="L77" s="9" t="s">
        <v>300</v>
      </c>
      <c r="M77" s="29">
        <v>660</v>
      </c>
      <c r="N77" s="51">
        <v>42.5</v>
      </c>
      <c r="O77" s="29">
        <v>478.8</v>
      </c>
      <c r="P77" s="51">
        <v>34.9</v>
      </c>
      <c r="Q77" s="29">
        <v>452.7</v>
      </c>
      <c r="R77" s="51">
        <v>25.9</v>
      </c>
      <c r="S77" s="29">
        <v>216.5</v>
      </c>
      <c r="T77" s="51">
        <v>18.2</v>
      </c>
      <c r="U77" s="29">
        <v>176.4</v>
      </c>
      <c r="V77" s="51">
        <v>13.5</v>
      </c>
      <c r="W77" s="32">
        <v>66.3</v>
      </c>
      <c r="X77" s="53">
        <v>6.3</v>
      </c>
      <c r="Y77" s="32">
        <v>35.6</v>
      </c>
      <c r="Z77" s="53">
        <v>5</v>
      </c>
      <c r="AA77" s="32">
        <v>19.2</v>
      </c>
      <c r="AB77" s="53">
        <v>3.3</v>
      </c>
      <c r="AC77" s="41">
        <v>2105.4</v>
      </c>
      <c r="AD77" s="51">
        <v>68.8</v>
      </c>
    </row>
    <row r="78" spans="1:30" ht="16.5" customHeight="1" x14ac:dyDescent="0.25">
      <c r="A78" s="7"/>
      <c r="B78" s="7"/>
      <c r="C78" s="7"/>
      <c r="D78" s="7" t="s">
        <v>837</v>
      </c>
      <c r="E78" s="7"/>
      <c r="F78" s="7"/>
      <c r="G78" s="7"/>
      <c r="H78" s="7"/>
      <c r="I78" s="7"/>
      <c r="J78" s="7"/>
      <c r="K78" s="7"/>
      <c r="L78" s="9" t="s">
        <v>300</v>
      </c>
      <c r="M78" s="29">
        <v>123.5</v>
      </c>
      <c r="N78" s="51">
        <v>15.4</v>
      </c>
      <c r="O78" s="32">
        <v>99.1</v>
      </c>
      <c r="P78" s="51">
        <v>13.7</v>
      </c>
      <c r="Q78" s="32">
        <v>29.1</v>
      </c>
      <c r="R78" s="53">
        <v>6.5</v>
      </c>
      <c r="S78" s="32">
        <v>28.8</v>
      </c>
      <c r="T78" s="53">
        <v>5.9</v>
      </c>
      <c r="U78" s="32">
        <v>18.2</v>
      </c>
      <c r="V78" s="53">
        <v>4</v>
      </c>
      <c r="W78" s="47">
        <v>2.4</v>
      </c>
      <c r="X78" s="53">
        <v>1.2</v>
      </c>
      <c r="Y78" s="31">
        <v>3.4</v>
      </c>
      <c r="Z78" s="53">
        <v>1.1000000000000001</v>
      </c>
      <c r="AA78" s="31">
        <v>2.4</v>
      </c>
      <c r="AB78" s="53">
        <v>1</v>
      </c>
      <c r="AC78" s="29">
        <v>306.8</v>
      </c>
      <c r="AD78" s="51">
        <v>24.5</v>
      </c>
    </row>
    <row r="79" spans="1:30" ht="16.5" customHeight="1" x14ac:dyDescent="0.25">
      <c r="A79" s="7"/>
      <c r="B79" s="7"/>
      <c r="C79" s="7"/>
      <c r="D79" s="7" t="s">
        <v>453</v>
      </c>
      <c r="E79" s="7"/>
      <c r="F79" s="7"/>
      <c r="G79" s="7"/>
      <c r="H79" s="7"/>
      <c r="I79" s="7"/>
      <c r="J79" s="7"/>
      <c r="K79" s="7"/>
      <c r="L79" s="9" t="s">
        <v>300</v>
      </c>
      <c r="M79" s="29">
        <v>783.5</v>
      </c>
      <c r="N79" s="51">
        <v>45.4</v>
      </c>
      <c r="O79" s="29">
        <v>577.9</v>
      </c>
      <c r="P79" s="51">
        <v>33</v>
      </c>
      <c r="Q79" s="29">
        <v>481.8</v>
      </c>
      <c r="R79" s="51">
        <v>27.6</v>
      </c>
      <c r="S79" s="29">
        <v>245.3</v>
      </c>
      <c r="T79" s="51">
        <v>19.100000000000001</v>
      </c>
      <c r="U79" s="29">
        <v>194.5</v>
      </c>
      <c r="V79" s="51">
        <v>13.1</v>
      </c>
      <c r="W79" s="32">
        <v>68.7</v>
      </c>
      <c r="X79" s="53">
        <v>6.4</v>
      </c>
      <c r="Y79" s="32">
        <v>38.9</v>
      </c>
      <c r="Z79" s="53">
        <v>5.0999999999999996</v>
      </c>
      <c r="AA79" s="32">
        <v>21.5</v>
      </c>
      <c r="AB79" s="53">
        <v>3.4</v>
      </c>
      <c r="AC79" s="41">
        <v>2412.1999999999998</v>
      </c>
      <c r="AD79" s="51">
        <v>69.599999999999994</v>
      </c>
    </row>
    <row r="80" spans="1:30" ht="16.5" customHeight="1" x14ac:dyDescent="0.25">
      <c r="A80" s="7"/>
      <c r="B80" s="7" t="s">
        <v>301</v>
      </c>
      <c r="C80" s="7"/>
      <c r="D80" s="7"/>
      <c r="E80" s="7"/>
      <c r="F80" s="7"/>
      <c r="G80" s="7"/>
      <c r="H80" s="7"/>
      <c r="I80" s="7"/>
      <c r="J80" s="7"/>
      <c r="K80" s="7"/>
      <c r="L80" s="9"/>
      <c r="M80" s="10"/>
      <c r="N80" s="7"/>
      <c r="O80" s="10"/>
      <c r="P80" s="7"/>
      <c r="Q80" s="10"/>
      <c r="R80" s="7"/>
      <c r="S80" s="10"/>
      <c r="T80" s="7"/>
      <c r="U80" s="10"/>
      <c r="V80" s="7"/>
      <c r="W80" s="10"/>
      <c r="X80" s="7"/>
      <c r="Y80" s="10"/>
      <c r="Z80" s="7"/>
      <c r="AA80" s="10"/>
      <c r="AB80" s="7"/>
      <c r="AC80" s="10"/>
      <c r="AD80" s="7"/>
    </row>
    <row r="81" spans="1:30" ht="16.5" customHeight="1" x14ac:dyDescent="0.25">
      <c r="A81" s="7"/>
      <c r="B81" s="7"/>
      <c r="C81" s="7" t="s">
        <v>834</v>
      </c>
      <c r="D81" s="7"/>
      <c r="E81" s="7"/>
      <c r="F81" s="7"/>
      <c r="G81" s="7"/>
      <c r="H81" s="7"/>
      <c r="I81" s="7"/>
      <c r="J81" s="7"/>
      <c r="K81" s="7"/>
      <c r="L81" s="9"/>
      <c r="M81" s="10"/>
      <c r="N81" s="7"/>
      <c r="O81" s="10"/>
      <c r="P81" s="7"/>
      <c r="Q81" s="10"/>
      <c r="R81" s="7"/>
      <c r="S81" s="10"/>
      <c r="T81" s="7"/>
      <c r="U81" s="10"/>
      <c r="V81" s="7"/>
      <c r="W81" s="10"/>
      <c r="X81" s="7"/>
      <c r="Y81" s="10"/>
      <c r="Z81" s="7"/>
      <c r="AA81" s="10"/>
      <c r="AB81" s="7"/>
      <c r="AC81" s="10"/>
      <c r="AD81" s="7"/>
    </row>
    <row r="82" spans="1:30" ht="16.5" customHeight="1" x14ac:dyDescent="0.25">
      <c r="A82" s="7"/>
      <c r="B82" s="7"/>
      <c r="C82" s="7"/>
      <c r="D82" s="7" t="s">
        <v>835</v>
      </c>
      <c r="E82" s="7"/>
      <c r="F82" s="7"/>
      <c r="G82" s="7"/>
      <c r="H82" s="7"/>
      <c r="I82" s="7"/>
      <c r="J82" s="7"/>
      <c r="K82" s="7"/>
      <c r="L82" s="9" t="s">
        <v>216</v>
      </c>
      <c r="M82" s="32">
        <v>11.7</v>
      </c>
      <c r="N82" s="53">
        <v>2.1</v>
      </c>
      <c r="O82" s="32">
        <v>13.1</v>
      </c>
      <c r="P82" s="53">
        <v>2.2000000000000002</v>
      </c>
      <c r="Q82" s="32">
        <v>14.3</v>
      </c>
      <c r="R82" s="53">
        <v>2.5</v>
      </c>
      <c r="S82" s="32">
        <v>11.1</v>
      </c>
      <c r="T82" s="53">
        <v>3.5</v>
      </c>
      <c r="U82" s="32">
        <v>11.8</v>
      </c>
      <c r="V82" s="53">
        <v>2.1</v>
      </c>
      <c r="W82" s="32">
        <v>11.7</v>
      </c>
      <c r="X82" s="53">
        <v>3.5</v>
      </c>
      <c r="Y82" s="32">
        <v>11.7</v>
      </c>
      <c r="Z82" s="53">
        <v>3.5</v>
      </c>
      <c r="AA82" s="32">
        <v>11.2</v>
      </c>
      <c r="AB82" s="53">
        <v>4.8</v>
      </c>
      <c r="AC82" s="32">
        <v>12.5</v>
      </c>
      <c r="AD82" s="53">
        <v>1.1000000000000001</v>
      </c>
    </row>
    <row r="83" spans="1:30" ht="16.5" customHeight="1" x14ac:dyDescent="0.25">
      <c r="A83" s="7"/>
      <c r="B83" s="7"/>
      <c r="C83" s="7"/>
      <c r="D83" s="7" t="s">
        <v>836</v>
      </c>
      <c r="E83" s="7"/>
      <c r="F83" s="7"/>
      <c r="G83" s="7"/>
      <c r="H83" s="7"/>
      <c r="I83" s="7"/>
      <c r="J83" s="7"/>
      <c r="K83" s="7"/>
      <c r="L83" s="9" t="s">
        <v>216</v>
      </c>
      <c r="M83" s="32">
        <v>12.9</v>
      </c>
      <c r="N83" s="53">
        <v>5.8</v>
      </c>
      <c r="O83" s="47">
        <v>5.6</v>
      </c>
      <c r="P83" s="53">
        <v>4.7</v>
      </c>
      <c r="Q83" s="32">
        <v>17.5</v>
      </c>
      <c r="R83" s="53">
        <v>5.2</v>
      </c>
      <c r="S83" s="31">
        <v>7.1</v>
      </c>
      <c r="T83" s="53">
        <v>3.4</v>
      </c>
      <c r="U83" s="32">
        <v>19.2</v>
      </c>
      <c r="V83" s="53">
        <v>7.2</v>
      </c>
      <c r="W83" s="46">
        <v>6.1</v>
      </c>
      <c r="X83" s="53">
        <v>6.5</v>
      </c>
      <c r="Y83" s="46">
        <v>9.4</v>
      </c>
      <c r="Z83" s="53">
        <v>9.6999999999999993</v>
      </c>
      <c r="AA83" s="47">
        <v>9.3000000000000007</v>
      </c>
      <c r="AB83" s="53">
        <v>7.9</v>
      </c>
      <c r="AC83" s="32">
        <v>12</v>
      </c>
      <c r="AD83" s="53">
        <v>2</v>
      </c>
    </row>
    <row r="84" spans="1:30" ht="16.5" customHeight="1" x14ac:dyDescent="0.25">
      <c r="A84" s="7"/>
      <c r="B84" s="7"/>
      <c r="C84" s="7"/>
      <c r="D84" s="7" t="s">
        <v>556</v>
      </c>
      <c r="E84" s="7"/>
      <c r="F84" s="7"/>
      <c r="G84" s="7"/>
      <c r="H84" s="7"/>
      <c r="I84" s="7"/>
      <c r="J84" s="7"/>
      <c r="K84" s="7"/>
      <c r="L84" s="9" t="s">
        <v>216</v>
      </c>
      <c r="M84" s="32">
        <v>11.8</v>
      </c>
      <c r="N84" s="53">
        <v>2</v>
      </c>
      <c r="O84" s="32">
        <v>12.6</v>
      </c>
      <c r="P84" s="53">
        <v>2</v>
      </c>
      <c r="Q84" s="32">
        <v>14.6</v>
      </c>
      <c r="R84" s="53">
        <v>2.4</v>
      </c>
      <c r="S84" s="32">
        <v>10.3</v>
      </c>
      <c r="T84" s="53">
        <v>2.9</v>
      </c>
      <c r="U84" s="32">
        <v>12.8</v>
      </c>
      <c r="V84" s="53">
        <v>2</v>
      </c>
      <c r="W84" s="32">
        <v>11.3</v>
      </c>
      <c r="X84" s="53">
        <v>3.2</v>
      </c>
      <c r="Y84" s="32">
        <v>11.5</v>
      </c>
      <c r="Z84" s="53">
        <v>3.4</v>
      </c>
      <c r="AA84" s="32">
        <v>11.5</v>
      </c>
      <c r="AB84" s="53">
        <v>4.5999999999999996</v>
      </c>
      <c r="AC84" s="32">
        <v>12.5</v>
      </c>
      <c r="AD84" s="53">
        <v>1</v>
      </c>
    </row>
    <row r="85" spans="1:30" ht="16.5" customHeight="1" x14ac:dyDescent="0.25">
      <c r="A85" s="7"/>
      <c r="B85" s="7"/>
      <c r="C85" s="7"/>
      <c r="D85" s="7" t="s">
        <v>837</v>
      </c>
      <c r="E85" s="7"/>
      <c r="F85" s="7"/>
      <c r="G85" s="7"/>
      <c r="H85" s="7"/>
      <c r="I85" s="7"/>
      <c r="J85" s="7"/>
      <c r="K85" s="7"/>
      <c r="L85" s="9" t="s">
        <v>216</v>
      </c>
      <c r="M85" s="32">
        <v>15.5</v>
      </c>
      <c r="N85" s="53">
        <v>4.3</v>
      </c>
      <c r="O85" s="32">
        <v>14.4</v>
      </c>
      <c r="P85" s="53">
        <v>5.3</v>
      </c>
      <c r="Q85" s="44">
        <v>16.5</v>
      </c>
      <c r="R85" s="53">
        <v>8.8000000000000007</v>
      </c>
      <c r="S85" s="47">
        <v>8.3000000000000007</v>
      </c>
      <c r="T85" s="53">
        <v>5.2</v>
      </c>
      <c r="U85" s="47">
        <v>6.6</v>
      </c>
      <c r="V85" s="53">
        <v>4.9000000000000004</v>
      </c>
      <c r="W85" s="48">
        <v>21</v>
      </c>
      <c r="X85" s="51">
        <v>21.6</v>
      </c>
      <c r="Y85" s="44">
        <v>14.7</v>
      </c>
      <c r="Z85" s="51">
        <v>11.4</v>
      </c>
      <c r="AA85" s="31" t="s">
        <v>110</v>
      </c>
      <c r="AB85" s="7"/>
      <c r="AC85" s="32">
        <v>14</v>
      </c>
      <c r="AD85" s="53">
        <v>2.5</v>
      </c>
    </row>
    <row r="86" spans="1:30" ht="16.5" customHeight="1" x14ac:dyDescent="0.25">
      <c r="A86" s="14"/>
      <c r="B86" s="14"/>
      <c r="C86" s="14"/>
      <c r="D86" s="14" t="s">
        <v>453</v>
      </c>
      <c r="E86" s="14"/>
      <c r="F86" s="14"/>
      <c r="G86" s="14"/>
      <c r="H86" s="14"/>
      <c r="I86" s="14"/>
      <c r="J86" s="14"/>
      <c r="K86" s="14"/>
      <c r="L86" s="15" t="s">
        <v>216</v>
      </c>
      <c r="M86" s="33">
        <v>12.4</v>
      </c>
      <c r="N86" s="54">
        <v>1.8</v>
      </c>
      <c r="O86" s="33">
        <v>12.9</v>
      </c>
      <c r="P86" s="54">
        <v>1.9</v>
      </c>
      <c r="Q86" s="33">
        <v>14.8</v>
      </c>
      <c r="R86" s="54">
        <v>2.2999999999999998</v>
      </c>
      <c r="S86" s="33">
        <v>10</v>
      </c>
      <c r="T86" s="54">
        <v>2.7</v>
      </c>
      <c r="U86" s="33">
        <v>12.2</v>
      </c>
      <c r="V86" s="54">
        <v>1.9</v>
      </c>
      <c r="W86" s="33">
        <v>11.6</v>
      </c>
      <c r="X86" s="54">
        <v>3.4</v>
      </c>
      <c r="Y86" s="33">
        <v>11.7</v>
      </c>
      <c r="Z86" s="54">
        <v>3.5</v>
      </c>
      <c r="AA86" s="33">
        <v>10</v>
      </c>
      <c r="AB86" s="54">
        <v>4.0999999999999996</v>
      </c>
      <c r="AC86" s="33">
        <v>12.7</v>
      </c>
      <c r="AD86" s="54">
        <v>0.9</v>
      </c>
    </row>
    <row r="87" spans="1:30" ht="4.5" customHeight="1" x14ac:dyDescent="0.25">
      <c r="A87" s="27"/>
      <c r="B87" s="27"/>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ht="16.5" customHeight="1" x14ac:dyDescent="0.25">
      <c r="A88" s="27"/>
      <c r="B88" s="27"/>
      <c r="C88" s="67" t="s">
        <v>355</v>
      </c>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row>
    <row r="89" spans="1:30" ht="4.5" customHeight="1" x14ac:dyDescent="0.25">
      <c r="A89" s="27"/>
      <c r="B89" s="27"/>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6.5" customHeight="1" x14ac:dyDescent="0.25">
      <c r="A90" s="55"/>
      <c r="B90" s="55"/>
      <c r="C90" s="67" t="s">
        <v>456</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row>
    <row r="91" spans="1:30" ht="16.5" customHeight="1" x14ac:dyDescent="0.25">
      <c r="A91" s="55"/>
      <c r="B91" s="55"/>
      <c r="C91" s="67" t="s">
        <v>457</v>
      </c>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row>
    <row r="92" spans="1:30" ht="4.5" customHeight="1" x14ac:dyDescent="0.25">
      <c r="A92" s="27"/>
      <c r="B92" s="27"/>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0" ht="29.4" customHeight="1" x14ac:dyDescent="0.25">
      <c r="A93" s="27" t="s">
        <v>139</v>
      </c>
      <c r="B93" s="27"/>
      <c r="C93" s="67" t="s">
        <v>307</v>
      </c>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row>
    <row r="94" spans="1:30" ht="16.5" customHeight="1" x14ac:dyDescent="0.25">
      <c r="A94" s="27" t="s">
        <v>141</v>
      </c>
      <c r="B94" s="27"/>
      <c r="C94" s="67" t="s">
        <v>838</v>
      </c>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row>
    <row r="95" spans="1:30" ht="16.5" customHeight="1" x14ac:dyDescent="0.25">
      <c r="A95" s="27" t="s">
        <v>144</v>
      </c>
      <c r="B95" s="27"/>
      <c r="C95" s="67" t="s">
        <v>308</v>
      </c>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row>
    <row r="96" spans="1:30" ht="29.4" customHeight="1" x14ac:dyDescent="0.25">
      <c r="A96" s="27" t="s">
        <v>146</v>
      </c>
      <c r="B96" s="27"/>
      <c r="C96" s="67" t="s">
        <v>463</v>
      </c>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row>
    <row r="97" spans="1:30" ht="29.4" customHeight="1" x14ac:dyDescent="0.25">
      <c r="A97" s="27" t="s">
        <v>150</v>
      </c>
      <c r="B97" s="27"/>
      <c r="C97" s="67" t="s">
        <v>309</v>
      </c>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row>
    <row r="98" spans="1:30" ht="29.4" customHeight="1" x14ac:dyDescent="0.25">
      <c r="A98" s="27" t="s">
        <v>152</v>
      </c>
      <c r="B98" s="27"/>
      <c r="C98" s="67" t="s">
        <v>839</v>
      </c>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row>
    <row r="99" spans="1:30" ht="16.5" customHeight="1" x14ac:dyDescent="0.25">
      <c r="A99" s="27" t="s">
        <v>155</v>
      </c>
      <c r="B99" s="27"/>
      <c r="C99" s="67" t="s">
        <v>840</v>
      </c>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row>
    <row r="100" spans="1:30" ht="16.5" customHeight="1" x14ac:dyDescent="0.25">
      <c r="A100" s="27" t="s">
        <v>467</v>
      </c>
      <c r="B100" s="27"/>
      <c r="C100" s="67" t="s">
        <v>468</v>
      </c>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row>
    <row r="101" spans="1:30" ht="16.5" customHeight="1" x14ac:dyDescent="0.25">
      <c r="A101" s="27" t="s">
        <v>469</v>
      </c>
      <c r="B101" s="27"/>
      <c r="C101" s="67" t="s">
        <v>470</v>
      </c>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row>
    <row r="102" spans="1:30" ht="4.5" customHeight="1" x14ac:dyDescent="0.25"/>
    <row r="103" spans="1:30" ht="16.5" customHeight="1" x14ac:dyDescent="0.25">
      <c r="A103" s="28" t="s">
        <v>167</v>
      </c>
      <c r="B103" s="27"/>
      <c r="C103" s="27"/>
      <c r="D103" s="27"/>
      <c r="E103" s="67" t="s">
        <v>471</v>
      </c>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row>
  </sheetData>
  <mergeCells count="23">
    <mergeCell ref="W2:X2"/>
    <mergeCell ref="Y2:Z2"/>
    <mergeCell ref="AA2:AB2"/>
    <mergeCell ref="AC2:AD2"/>
    <mergeCell ref="K1:AD1"/>
    <mergeCell ref="M2:N2"/>
    <mergeCell ref="O2:P2"/>
    <mergeCell ref="Q2:R2"/>
    <mergeCell ref="S2:T2"/>
    <mergeCell ref="U2:V2"/>
    <mergeCell ref="C88:AD88"/>
    <mergeCell ref="C90:AD90"/>
    <mergeCell ref="C91:AD91"/>
    <mergeCell ref="C93:AD93"/>
    <mergeCell ref="C94:AD94"/>
    <mergeCell ref="C100:AD100"/>
    <mergeCell ref="C101:AD101"/>
    <mergeCell ref="E103:AD103"/>
    <mergeCell ref="C95:AD95"/>
    <mergeCell ref="C96:AD96"/>
    <mergeCell ref="C97:AD97"/>
    <mergeCell ref="C98:AD98"/>
    <mergeCell ref="C99:AD99"/>
  </mergeCells>
  <pageMargins left="0.7" right="0.7" top="0.75" bottom="0.75" header="0.3" footer="0.3"/>
  <pageSetup paperSize="9" fitToHeight="0" orientation="landscape" horizontalDpi="300" verticalDpi="300"/>
  <headerFooter scaleWithDoc="0" alignWithMargins="0">
    <oddHeader>&amp;C&amp;"Arial"&amp;8TABLE 15A.62</oddHeader>
    <oddFooter>&amp;L&amp;"Arial"&amp;8REPORT ON
GOVERNMENT
SERVICES 2022&amp;R&amp;"Arial"&amp;8SERVICES FOR PEOPLE
WITH DISABILITY
PAGE &amp;B&amp;P&amp;B</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AD85"/>
  <sheetViews>
    <sheetView showGridLines="0" workbookViewId="0"/>
  </sheetViews>
  <sheetFormatPr defaultRowHeight="13.2" x14ac:dyDescent="0.25"/>
  <cols>
    <col min="1" max="10" width="1.6640625" customWidth="1"/>
    <col min="11" max="11" width="13.6640625" customWidth="1"/>
    <col min="12" max="12" width="5.44140625" customWidth="1"/>
    <col min="13" max="13" width="6" customWidth="1"/>
    <col min="14" max="14" width="6.109375" customWidth="1"/>
    <col min="15" max="15" width="6" customWidth="1"/>
    <col min="16" max="16" width="6.109375" customWidth="1"/>
    <col min="17" max="17" width="6" customWidth="1"/>
    <col min="18" max="18" width="6.109375" customWidth="1"/>
    <col min="19" max="19" width="6" customWidth="1"/>
    <col min="20" max="20" width="6.109375" customWidth="1"/>
    <col min="21" max="21" width="6" customWidth="1"/>
    <col min="22" max="22" width="6.109375" customWidth="1"/>
    <col min="23" max="23" width="6" customWidth="1"/>
    <col min="24" max="24" width="6.109375" customWidth="1"/>
    <col min="25" max="25" width="6" customWidth="1"/>
    <col min="26" max="26" width="6.109375" customWidth="1"/>
    <col min="27" max="27" width="6" customWidth="1"/>
    <col min="28" max="28" width="6.109375" customWidth="1"/>
    <col min="29" max="29" width="7.5546875" customWidth="1"/>
    <col min="30" max="30" width="6.109375" customWidth="1"/>
  </cols>
  <sheetData>
    <row r="1" spans="1:30" ht="33.9" customHeight="1" x14ac:dyDescent="0.25">
      <c r="A1" s="8" t="s">
        <v>841</v>
      </c>
      <c r="B1" s="8"/>
      <c r="C1" s="8"/>
      <c r="D1" s="8"/>
      <c r="E1" s="8"/>
      <c r="F1" s="8"/>
      <c r="G1" s="8"/>
      <c r="H1" s="8"/>
      <c r="I1" s="8"/>
      <c r="J1" s="8"/>
      <c r="K1" s="72" t="s">
        <v>842</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763</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825</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826</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334</v>
      </c>
      <c r="E6" s="7"/>
      <c r="F6" s="7"/>
      <c r="G6" s="7"/>
      <c r="H6" s="7"/>
      <c r="I6" s="7"/>
      <c r="J6" s="7"/>
      <c r="K6" s="7"/>
      <c r="L6" s="9" t="s">
        <v>300</v>
      </c>
      <c r="M6" s="29">
        <v>279.7</v>
      </c>
      <c r="N6" s="51">
        <v>29.6</v>
      </c>
      <c r="O6" s="29">
        <v>246.8</v>
      </c>
      <c r="P6" s="51">
        <v>29</v>
      </c>
      <c r="Q6" s="29">
        <v>173.5</v>
      </c>
      <c r="R6" s="51">
        <v>21.1</v>
      </c>
      <c r="S6" s="29">
        <v>115.4</v>
      </c>
      <c r="T6" s="51">
        <v>12.9</v>
      </c>
      <c r="U6" s="32">
        <v>66.5</v>
      </c>
      <c r="V6" s="51">
        <v>18.7</v>
      </c>
      <c r="W6" s="30" t="s">
        <v>128</v>
      </c>
      <c r="X6" s="7"/>
      <c r="Y6" s="32">
        <v>32.1</v>
      </c>
      <c r="Z6" s="53">
        <v>4.8</v>
      </c>
      <c r="AA6" s="30" t="s">
        <v>128</v>
      </c>
      <c r="AB6" s="7"/>
      <c r="AC6" s="29">
        <v>915.3</v>
      </c>
      <c r="AD6" s="51">
        <v>53.8</v>
      </c>
    </row>
    <row r="7" spans="1:30" ht="16.5" customHeight="1" x14ac:dyDescent="0.25">
      <c r="A7" s="7"/>
      <c r="B7" s="7"/>
      <c r="C7" s="7"/>
      <c r="D7" s="7" t="s">
        <v>843</v>
      </c>
      <c r="E7" s="7"/>
      <c r="F7" s="7"/>
      <c r="G7" s="7"/>
      <c r="H7" s="7"/>
      <c r="I7" s="7"/>
      <c r="J7" s="7"/>
      <c r="K7" s="7"/>
      <c r="L7" s="9" t="s">
        <v>300</v>
      </c>
      <c r="M7" s="29">
        <v>127</v>
      </c>
      <c r="N7" s="51">
        <v>21.9</v>
      </c>
      <c r="O7" s="29">
        <v>108.4</v>
      </c>
      <c r="P7" s="51">
        <v>14.3</v>
      </c>
      <c r="Q7" s="29">
        <v>130.9</v>
      </c>
      <c r="R7" s="51">
        <v>19.8</v>
      </c>
      <c r="S7" s="32">
        <v>26.8</v>
      </c>
      <c r="T7" s="53">
        <v>6.5</v>
      </c>
      <c r="U7" s="32">
        <v>27.4</v>
      </c>
      <c r="V7" s="51">
        <v>10.4</v>
      </c>
      <c r="W7" s="32">
        <v>51.9</v>
      </c>
      <c r="X7" s="51">
        <v>11.4</v>
      </c>
      <c r="Y7" s="30" t="s">
        <v>128</v>
      </c>
      <c r="Z7" s="7"/>
      <c r="AA7" s="47">
        <v>6.6</v>
      </c>
      <c r="AB7" s="53">
        <v>4.9000000000000004</v>
      </c>
      <c r="AC7" s="29">
        <v>478.5</v>
      </c>
      <c r="AD7" s="51">
        <v>36.6</v>
      </c>
    </row>
    <row r="8" spans="1:30" ht="16.5" customHeight="1" x14ac:dyDescent="0.25">
      <c r="A8" s="7"/>
      <c r="B8" s="7"/>
      <c r="C8" s="7"/>
      <c r="D8" s="7" t="s">
        <v>499</v>
      </c>
      <c r="E8" s="7"/>
      <c r="F8" s="7"/>
      <c r="G8" s="7"/>
      <c r="H8" s="7"/>
      <c r="I8" s="7"/>
      <c r="J8" s="7"/>
      <c r="K8" s="7"/>
      <c r="L8" s="9" t="s">
        <v>300</v>
      </c>
      <c r="M8" s="29">
        <v>406.7</v>
      </c>
      <c r="N8" s="51">
        <v>33.5</v>
      </c>
      <c r="O8" s="29">
        <v>356.1</v>
      </c>
      <c r="P8" s="51">
        <v>27.2</v>
      </c>
      <c r="Q8" s="29">
        <v>306.3</v>
      </c>
      <c r="R8" s="51">
        <v>27.6</v>
      </c>
      <c r="S8" s="29">
        <v>143.19999999999999</v>
      </c>
      <c r="T8" s="51">
        <v>12.7</v>
      </c>
      <c r="U8" s="32">
        <v>96.1</v>
      </c>
      <c r="V8" s="51">
        <v>21.1</v>
      </c>
      <c r="W8" s="32">
        <v>51.9</v>
      </c>
      <c r="X8" s="51">
        <v>11.4</v>
      </c>
      <c r="Y8" s="32">
        <v>32.1</v>
      </c>
      <c r="Z8" s="53">
        <v>4.8</v>
      </c>
      <c r="AA8" s="47">
        <v>6.6</v>
      </c>
      <c r="AB8" s="53">
        <v>4.9000000000000004</v>
      </c>
      <c r="AC8" s="41">
        <v>1391.6</v>
      </c>
      <c r="AD8" s="51">
        <v>62.8</v>
      </c>
    </row>
    <row r="9" spans="1:30" ht="16.5" customHeight="1" x14ac:dyDescent="0.25">
      <c r="A9" s="7"/>
      <c r="B9" s="7" t="s">
        <v>782</v>
      </c>
      <c r="C9" s="7"/>
      <c r="D9" s="7"/>
      <c r="E9" s="7"/>
      <c r="F9" s="7"/>
      <c r="G9" s="7"/>
      <c r="H9" s="7"/>
      <c r="I9" s="7"/>
      <c r="J9" s="7"/>
      <c r="K9" s="7"/>
      <c r="L9" s="9"/>
      <c r="M9" s="10"/>
      <c r="N9" s="7"/>
      <c r="O9" s="10"/>
      <c r="P9" s="7"/>
      <c r="Q9" s="10"/>
      <c r="R9" s="7"/>
      <c r="S9" s="10"/>
      <c r="T9" s="7"/>
      <c r="U9" s="10"/>
      <c r="V9" s="7"/>
      <c r="W9" s="10"/>
      <c r="X9" s="7"/>
      <c r="Y9" s="10"/>
      <c r="Z9" s="7"/>
      <c r="AA9" s="10"/>
      <c r="AB9" s="7"/>
      <c r="AC9" s="10"/>
      <c r="AD9" s="7"/>
    </row>
    <row r="10" spans="1:30" ht="16.5" customHeight="1" x14ac:dyDescent="0.25">
      <c r="A10" s="7"/>
      <c r="B10" s="7"/>
      <c r="C10" s="7" t="s">
        <v>793</v>
      </c>
      <c r="D10" s="7"/>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16.5" customHeight="1" x14ac:dyDescent="0.25">
      <c r="A11" s="7"/>
      <c r="B11" s="7"/>
      <c r="C11" s="7"/>
      <c r="D11" s="7" t="s">
        <v>334</v>
      </c>
      <c r="E11" s="7"/>
      <c r="F11" s="7"/>
      <c r="G11" s="7"/>
      <c r="H11" s="7"/>
      <c r="I11" s="7"/>
      <c r="J11" s="7"/>
      <c r="K11" s="7"/>
      <c r="L11" s="9" t="s">
        <v>300</v>
      </c>
      <c r="M11" s="29">
        <v>415.9</v>
      </c>
      <c r="N11" s="51">
        <v>33.4</v>
      </c>
      <c r="O11" s="29">
        <v>376.9</v>
      </c>
      <c r="P11" s="51">
        <v>37.700000000000003</v>
      </c>
      <c r="Q11" s="29">
        <v>275</v>
      </c>
      <c r="R11" s="51">
        <v>28.1</v>
      </c>
      <c r="S11" s="29">
        <v>156.1</v>
      </c>
      <c r="T11" s="51">
        <v>14.1</v>
      </c>
      <c r="U11" s="29">
        <v>104.3</v>
      </c>
      <c r="V11" s="51">
        <v>23.1</v>
      </c>
      <c r="W11" s="30" t="s">
        <v>128</v>
      </c>
      <c r="X11" s="7"/>
      <c r="Y11" s="32">
        <v>43.5</v>
      </c>
      <c r="Z11" s="53">
        <v>6.2</v>
      </c>
      <c r="AA11" s="30" t="s">
        <v>128</v>
      </c>
      <c r="AB11" s="7"/>
      <c r="AC11" s="41">
        <v>1369.8</v>
      </c>
      <c r="AD11" s="51">
        <v>67.099999999999994</v>
      </c>
    </row>
    <row r="12" spans="1:30" ht="16.5" customHeight="1" x14ac:dyDescent="0.25">
      <c r="A12" s="7"/>
      <c r="B12" s="7"/>
      <c r="C12" s="7"/>
      <c r="D12" s="7" t="s">
        <v>843</v>
      </c>
      <c r="E12" s="7"/>
      <c r="F12" s="7"/>
      <c r="G12" s="7"/>
      <c r="H12" s="7"/>
      <c r="I12" s="7"/>
      <c r="J12" s="7"/>
      <c r="K12" s="7"/>
      <c r="L12" s="9" t="s">
        <v>300</v>
      </c>
      <c r="M12" s="29">
        <v>191.8</v>
      </c>
      <c r="N12" s="51">
        <v>25.6</v>
      </c>
      <c r="O12" s="29">
        <v>147.30000000000001</v>
      </c>
      <c r="P12" s="51">
        <v>16.8</v>
      </c>
      <c r="Q12" s="29">
        <v>189.8</v>
      </c>
      <c r="R12" s="51">
        <v>26.4</v>
      </c>
      <c r="S12" s="32">
        <v>39.200000000000003</v>
      </c>
      <c r="T12" s="53">
        <v>8.6</v>
      </c>
      <c r="U12" s="32">
        <v>41</v>
      </c>
      <c r="V12" s="51">
        <v>12.5</v>
      </c>
      <c r="W12" s="32">
        <v>67.400000000000006</v>
      </c>
      <c r="X12" s="51">
        <v>13.5</v>
      </c>
      <c r="Y12" s="30" t="s">
        <v>128</v>
      </c>
      <c r="Z12" s="7"/>
      <c r="AA12" s="44">
        <v>11</v>
      </c>
      <c r="AB12" s="53">
        <v>5.7</v>
      </c>
      <c r="AC12" s="29">
        <v>684.6</v>
      </c>
      <c r="AD12" s="51">
        <v>45.6</v>
      </c>
    </row>
    <row r="13" spans="1:30" ht="16.5" customHeight="1" x14ac:dyDescent="0.25">
      <c r="A13" s="7"/>
      <c r="B13" s="7"/>
      <c r="C13" s="7"/>
      <c r="D13" s="7" t="s">
        <v>499</v>
      </c>
      <c r="E13" s="7"/>
      <c r="F13" s="7"/>
      <c r="G13" s="7"/>
      <c r="H13" s="7"/>
      <c r="I13" s="7"/>
      <c r="J13" s="7"/>
      <c r="K13" s="7"/>
      <c r="L13" s="9" t="s">
        <v>300</v>
      </c>
      <c r="M13" s="29">
        <v>606.70000000000005</v>
      </c>
      <c r="N13" s="51">
        <v>38.1</v>
      </c>
      <c r="O13" s="29">
        <v>523.1</v>
      </c>
      <c r="P13" s="51">
        <v>39</v>
      </c>
      <c r="Q13" s="29">
        <v>464.4</v>
      </c>
      <c r="R13" s="51">
        <v>36.4</v>
      </c>
      <c r="S13" s="29">
        <v>195.8</v>
      </c>
      <c r="T13" s="51">
        <v>14.6</v>
      </c>
      <c r="U13" s="29">
        <v>144.9</v>
      </c>
      <c r="V13" s="51">
        <v>27.5</v>
      </c>
      <c r="W13" s="32">
        <v>67.400000000000006</v>
      </c>
      <c r="X13" s="51">
        <v>13.5</v>
      </c>
      <c r="Y13" s="32">
        <v>43.5</v>
      </c>
      <c r="Z13" s="53">
        <v>6.2</v>
      </c>
      <c r="AA13" s="44">
        <v>11</v>
      </c>
      <c r="AB13" s="53">
        <v>5.7</v>
      </c>
      <c r="AC13" s="41">
        <v>2057.5</v>
      </c>
      <c r="AD13" s="51">
        <v>76.599999999999994</v>
      </c>
    </row>
    <row r="14" spans="1:30" ht="16.5" customHeight="1" x14ac:dyDescent="0.25">
      <c r="A14" s="7"/>
      <c r="B14" s="7" t="s">
        <v>301</v>
      </c>
      <c r="C14" s="7"/>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t="s">
        <v>826</v>
      </c>
      <c r="D15" s="7"/>
      <c r="E15" s="7"/>
      <c r="F15" s="7"/>
      <c r="G15" s="7"/>
      <c r="H15" s="7"/>
      <c r="I15" s="7"/>
      <c r="J15" s="7"/>
      <c r="K15" s="7"/>
      <c r="L15" s="9"/>
      <c r="M15" s="10"/>
      <c r="N15" s="7"/>
      <c r="O15" s="10"/>
      <c r="P15" s="7"/>
      <c r="Q15" s="10"/>
      <c r="R15" s="7"/>
      <c r="S15" s="10"/>
      <c r="T15" s="7"/>
      <c r="U15" s="10"/>
      <c r="V15" s="7"/>
      <c r="W15" s="10"/>
      <c r="X15" s="7"/>
      <c r="Y15" s="10"/>
      <c r="Z15" s="7"/>
      <c r="AA15" s="10"/>
      <c r="AB15" s="7"/>
      <c r="AC15" s="10"/>
      <c r="AD15" s="7"/>
    </row>
    <row r="16" spans="1:30" ht="16.5" customHeight="1" x14ac:dyDescent="0.25">
      <c r="A16" s="7"/>
      <c r="B16" s="7"/>
      <c r="C16" s="7"/>
      <c r="D16" s="7" t="s">
        <v>334</v>
      </c>
      <c r="E16" s="7"/>
      <c r="F16" s="7"/>
      <c r="G16" s="7"/>
      <c r="H16" s="7"/>
      <c r="I16" s="7"/>
      <c r="J16" s="7"/>
      <c r="K16" s="7"/>
      <c r="L16" s="9" t="s">
        <v>216</v>
      </c>
      <c r="M16" s="32">
        <v>67.3</v>
      </c>
      <c r="N16" s="53">
        <v>4.5999999999999996</v>
      </c>
      <c r="O16" s="32">
        <v>65.5</v>
      </c>
      <c r="P16" s="53">
        <v>4.0999999999999996</v>
      </c>
      <c r="Q16" s="32">
        <v>63.1</v>
      </c>
      <c r="R16" s="53">
        <v>4.2</v>
      </c>
      <c r="S16" s="32">
        <v>73.900000000000006</v>
      </c>
      <c r="T16" s="53">
        <v>4.9000000000000004</v>
      </c>
      <c r="U16" s="32">
        <v>63.8</v>
      </c>
      <c r="V16" s="51">
        <v>11</v>
      </c>
      <c r="W16" s="30" t="s">
        <v>128</v>
      </c>
      <c r="X16" s="7"/>
      <c r="Y16" s="32">
        <v>73.8</v>
      </c>
      <c r="Z16" s="53">
        <v>3.1</v>
      </c>
      <c r="AA16" s="30" t="s">
        <v>128</v>
      </c>
      <c r="AB16" s="7"/>
      <c r="AC16" s="32">
        <v>66.8</v>
      </c>
      <c r="AD16" s="53">
        <v>2.2999999999999998</v>
      </c>
    </row>
    <row r="17" spans="1:30" ht="16.5" customHeight="1" x14ac:dyDescent="0.25">
      <c r="A17" s="7"/>
      <c r="B17" s="7"/>
      <c r="C17" s="7"/>
      <c r="D17" s="7" t="s">
        <v>843</v>
      </c>
      <c r="E17" s="7"/>
      <c r="F17" s="7"/>
      <c r="G17" s="7"/>
      <c r="H17" s="7"/>
      <c r="I17" s="7"/>
      <c r="J17" s="7"/>
      <c r="K17" s="7"/>
      <c r="L17" s="9" t="s">
        <v>216</v>
      </c>
      <c r="M17" s="32">
        <v>66.2</v>
      </c>
      <c r="N17" s="53">
        <v>7.3</v>
      </c>
      <c r="O17" s="32">
        <v>73.599999999999994</v>
      </c>
      <c r="P17" s="53">
        <v>4.9000000000000004</v>
      </c>
      <c r="Q17" s="32">
        <v>69</v>
      </c>
      <c r="R17" s="53">
        <v>4.0999999999999996</v>
      </c>
      <c r="S17" s="32">
        <v>68.400000000000006</v>
      </c>
      <c r="T17" s="53">
        <v>6.9</v>
      </c>
      <c r="U17" s="32">
        <v>66.8</v>
      </c>
      <c r="V17" s="51">
        <v>15.1</v>
      </c>
      <c r="W17" s="32">
        <v>77</v>
      </c>
      <c r="X17" s="53">
        <v>7</v>
      </c>
      <c r="Y17" s="30" t="s">
        <v>128</v>
      </c>
      <c r="Z17" s="7"/>
      <c r="AA17" s="44">
        <v>60</v>
      </c>
      <c r="AB17" s="51">
        <v>31.7</v>
      </c>
      <c r="AC17" s="32">
        <v>69.900000000000006</v>
      </c>
      <c r="AD17" s="53">
        <v>2.6</v>
      </c>
    </row>
    <row r="18" spans="1:30" ht="16.5" customHeight="1" x14ac:dyDescent="0.25">
      <c r="A18" s="7"/>
      <c r="B18" s="7"/>
      <c r="C18" s="7"/>
      <c r="D18" s="7" t="s">
        <v>499</v>
      </c>
      <c r="E18" s="7"/>
      <c r="F18" s="7"/>
      <c r="G18" s="7"/>
      <c r="H18" s="7"/>
      <c r="I18" s="7"/>
      <c r="J18" s="7"/>
      <c r="K18" s="7"/>
      <c r="L18" s="9" t="s">
        <v>216</v>
      </c>
      <c r="M18" s="32">
        <v>67</v>
      </c>
      <c r="N18" s="53">
        <v>3.6</v>
      </c>
      <c r="O18" s="32">
        <v>68.099999999999994</v>
      </c>
      <c r="P18" s="53">
        <v>1.2</v>
      </c>
      <c r="Q18" s="32">
        <v>66</v>
      </c>
      <c r="R18" s="53">
        <v>3</v>
      </c>
      <c r="S18" s="32">
        <v>73.099999999999994</v>
      </c>
      <c r="T18" s="53">
        <v>3.5</v>
      </c>
      <c r="U18" s="32">
        <v>66.3</v>
      </c>
      <c r="V18" s="53">
        <v>7.3</v>
      </c>
      <c r="W18" s="32">
        <v>77</v>
      </c>
      <c r="X18" s="53">
        <v>7</v>
      </c>
      <c r="Y18" s="32">
        <v>73.8</v>
      </c>
      <c r="Z18" s="53">
        <v>3.1</v>
      </c>
      <c r="AA18" s="44">
        <v>60</v>
      </c>
      <c r="AB18" s="51">
        <v>31.7</v>
      </c>
      <c r="AC18" s="32">
        <v>67.599999999999994</v>
      </c>
      <c r="AD18" s="53">
        <v>1.7</v>
      </c>
    </row>
    <row r="19" spans="1:30" ht="16.5" customHeight="1" x14ac:dyDescent="0.25">
      <c r="A19" s="7" t="s">
        <v>305</v>
      </c>
      <c r="B19" s="7"/>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t="s">
        <v>825</v>
      </c>
      <c r="C20" s="7"/>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t="s">
        <v>826</v>
      </c>
      <c r="D21" s="7"/>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5">
      <c r="A22" s="7"/>
      <c r="B22" s="7"/>
      <c r="C22" s="7"/>
      <c r="D22" s="7" t="s">
        <v>334</v>
      </c>
      <c r="E22" s="7"/>
      <c r="F22" s="7"/>
      <c r="G22" s="7"/>
      <c r="H22" s="7"/>
      <c r="I22" s="7"/>
      <c r="J22" s="7"/>
      <c r="K22" s="7"/>
      <c r="L22" s="9" t="s">
        <v>300</v>
      </c>
      <c r="M22" s="29">
        <v>312.3</v>
      </c>
      <c r="N22" s="51">
        <v>30.3</v>
      </c>
      <c r="O22" s="29">
        <v>278.7</v>
      </c>
      <c r="P22" s="51">
        <v>27.3</v>
      </c>
      <c r="Q22" s="29">
        <v>170.9</v>
      </c>
      <c r="R22" s="51">
        <v>17.8</v>
      </c>
      <c r="S22" s="32">
        <v>95.8</v>
      </c>
      <c r="T22" s="51">
        <v>12.5</v>
      </c>
      <c r="U22" s="32">
        <v>99.6</v>
      </c>
      <c r="V22" s="51">
        <v>10.3</v>
      </c>
      <c r="W22" s="30" t="s">
        <v>128</v>
      </c>
      <c r="X22" s="7"/>
      <c r="Y22" s="32">
        <v>23.9</v>
      </c>
      <c r="Z22" s="53">
        <v>3.2</v>
      </c>
      <c r="AA22" s="30" t="s">
        <v>128</v>
      </c>
      <c r="AB22" s="7"/>
      <c r="AC22" s="29">
        <v>983.2</v>
      </c>
      <c r="AD22" s="51">
        <v>40.5</v>
      </c>
    </row>
    <row r="23" spans="1:30" ht="16.5" customHeight="1" x14ac:dyDescent="0.25">
      <c r="A23" s="7"/>
      <c r="B23" s="7"/>
      <c r="C23" s="7"/>
      <c r="D23" s="7" t="s">
        <v>843</v>
      </c>
      <c r="E23" s="7"/>
      <c r="F23" s="7"/>
      <c r="G23" s="7"/>
      <c r="H23" s="7"/>
      <c r="I23" s="7"/>
      <c r="J23" s="7"/>
      <c r="K23" s="7"/>
      <c r="L23" s="9" t="s">
        <v>300</v>
      </c>
      <c r="M23" s="29">
        <v>162.80000000000001</v>
      </c>
      <c r="N23" s="51">
        <v>22.3</v>
      </c>
      <c r="O23" s="29">
        <v>132.80000000000001</v>
      </c>
      <c r="P23" s="51">
        <v>20.2</v>
      </c>
      <c r="Q23" s="29">
        <v>126.8</v>
      </c>
      <c r="R23" s="51">
        <v>19.5</v>
      </c>
      <c r="S23" s="32">
        <v>34.1</v>
      </c>
      <c r="T23" s="53">
        <v>6.7</v>
      </c>
      <c r="U23" s="32">
        <v>37.299999999999997</v>
      </c>
      <c r="V23" s="53">
        <v>7.3</v>
      </c>
      <c r="W23" s="32">
        <v>52.4</v>
      </c>
      <c r="X23" s="53">
        <v>4.8</v>
      </c>
      <c r="Y23" s="31" t="s">
        <v>110</v>
      </c>
      <c r="Z23" s="7"/>
      <c r="AA23" s="31">
        <v>7.1</v>
      </c>
      <c r="AB23" s="53">
        <v>1.4</v>
      </c>
      <c r="AC23" s="29">
        <v>551.79999999999995</v>
      </c>
      <c r="AD23" s="51">
        <v>36.1</v>
      </c>
    </row>
    <row r="24" spans="1:30" ht="16.5" customHeight="1" x14ac:dyDescent="0.25">
      <c r="A24" s="7"/>
      <c r="B24" s="7"/>
      <c r="C24" s="7"/>
      <c r="D24" s="7" t="s">
        <v>499</v>
      </c>
      <c r="E24" s="7"/>
      <c r="F24" s="7"/>
      <c r="G24" s="7"/>
      <c r="H24" s="7"/>
      <c r="I24" s="7"/>
      <c r="J24" s="7"/>
      <c r="K24" s="7"/>
      <c r="L24" s="9" t="s">
        <v>300</v>
      </c>
      <c r="M24" s="29">
        <v>476.1</v>
      </c>
      <c r="N24" s="51">
        <v>39.9</v>
      </c>
      <c r="O24" s="29">
        <v>412.8</v>
      </c>
      <c r="P24" s="51">
        <v>32.299999999999997</v>
      </c>
      <c r="Q24" s="29">
        <v>296.10000000000002</v>
      </c>
      <c r="R24" s="51">
        <v>24.3</v>
      </c>
      <c r="S24" s="29">
        <v>128.6</v>
      </c>
      <c r="T24" s="51">
        <v>14.3</v>
      </c>
      <c r="U24" s="29">
        <v>136.5</v>
      </c>
      <c r="V24" s="51">
        <v>12</v>
      </c>
      <c r="W24" s="32">
        <v>52.4</v>
      </c>
      <c r="X24" s="53">
        <v>4.8</v>
      </c>
      <c r="Y24" s="32">
        <v>23.9</v>
      </c>
      <c r="Z24" s="53">
        <v>3.2</v>
      </c>
      <c r="AA24" s="31">
        <v>7.1</v>
      </c>
      <c r="AB24" s="53">
        <v>1.4</v>
      </c>
      <c r="AC24" s="41">
        <v>1534.9</v>
      </c>
      <c r="AD24" s="51">
        <v>53.2</v>
      </c>
    </row>
    <row r="25" spans="1:30" ht="16.5" customHeight="1" x14ac:dyDescent="0.25">
      <c r="A25" s="7"/>
      <c r="B25" s="7" t="s">
        <v>782</v>
      </c>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t="s">
        <v>793</v>
      </c>
      <c r="D26" s="7"/>
      <c r="E26" s="7"/>
      <c r="F26" s="7"/>
      <c r="G26" s="7"/>
      <c r="H26" s="7"/>
      <c r="I26" s="7"/>
      <c r="J26" s="7"/>
      <c r="K26" s="7"/>
      <c r="L26" s="9"/>
      <c r="M26" s="10"/>
      <c r="N26" s="7"/>
      <c r="O26" s="10"/>
      <c r="P26" s="7"/>
      <c r="Q26" s="10"/>
      <c r="R26" s="7"/>
      <c r="S26" s="10"/>
      <c r="T26" s="7"/>
      <c r="U26" s="10"/>
      <c r="V26" s="7"/>
      <c r="W26" s="10"/>
      <c r="X26" s="7"/>
      <c r="Y26" s="10"/>
      <c r="Z26" s="7"/>
      <c r="AA26" s="10"/>
      <c r="AB26" s="7"/>
      <c r="AC26" s="10"/>
      <c r="AD26" s="7"/>
    </row>
    <row r="27" spans="1:30" ht="16.5" customHeight="1" x14ac:dyDescent="0.25">
      <c r="A27" s="7"/>
      <c r="B27" s="7"/>
      <c r="C27" s="7"/>
      <c r="D27" s="7" t="s">
        <v>334</v>
      </c>
      <c r="E27" s="7"/>
      <c r="F27" s="7"/>
      <c r="G27" s="7"/>
      <c r="H27" s="7"/>
      <c r="I27" s="7"/>
      <c r="J27" s="7"/>
      <c r="K27" s="7"/>
      <c r="L27" s="9" t="s">
        <v>300</v>
      </c>
      <c r="M27" s="29">
        <v>441.1</v>
      </c>
      <c r="N27" s="51">
        <v>34.700000000000003</v>
      </c>
      <c r="O27" s="29">
        <v>385.8</v>
      </c>
      <c r="P27" s="51">
        <v>34.4</v>
      </c>
      <c r="Q27" s="29">
        <v>258.10000000000002</v>
      </c>
      <c r="R27" s="51">
        <v>24.8</v>
      </c>
      <c r="S27" s="29">
        <v>131.80000000000001</v>
      </c>
      <c r="T27" s="51">
        <v>15.8</v>
      </c>
      <c r="U27" s="29">
        <v>136.1</v>
      </c>
      <c r="V27" s="51">
        <v>12.4</v>
      </c>
      <c r="W27" s="30" t="s">
        <v>128</v>
      </c>
      <c r="X27" s="7"/>
      <c r="Y27" s="32">
        <v>34.6</v>
      </c>
      <c r="Z27" s="53">
        <v>3.6</v>
      </c>
      <c r="AA27" s="30" t="s">
        <v>128</v>
      </c>
      <c r="AB27" s="7"/>
      <c r="AC27" s="41">
        <v>1387.5</v>
      </c>
      <c r="AD27" s="51">
        <v>52.4</v>
      </c>
    </row>
    <row r="28" spans="1:30" ht="16.5" customHeight="1" x14ac:dyDescent="0.25">
      <c r="A28" s="7"/>
      <c r="B28" s="7"/>
      <c r="C28" s="7"/>
      <c r="D28" s="7" t="s">
        <v>843</v>
      </c>
      <c r="E28" s="7"/>
      <c r="F28" s="7"/>
      <c r="G28" s="7"/>
      <c r="H28" s="7"/>
      <c r="I28" s="7"/>
      <c r="J28" s="7"/>
      <c r="K28" s="7"/>
      <c r="L28" s="9" t="s">
        <v>300</v>
      </c>
      <c r="M28" s="29">
        <v>221</v>
      </c>
      <c r="N28" s="51">
        <v>28.4</v>
      </c>
      <c r="O28" s="29">
        <v>177</v>
      </c>
      <c r="P28" s="51">
        <v>24.4</v>
      </c>
      <c r="Q28" s="29">
        <v>184.3</v>
      </c>
      <c r="R28" s="51">
        <v>25.3</v>
      </c>
      <c r="S28" s="32">
        <v>43.9</v>
      </c>
      <c r="T28" s="53">
        <v>8.4</v>
      </c>
      <c r="U28" s="32">
        <v>52.6</v>
      </c>
      <c r="V28" s="53">
        <v>9.3000000000000007</v>
      </c>
      <c r="W28" s="32">
        <v>67.599999999999994</v>
      </c>
      <c r="X28" s="53">
        <v>5.6</v>
      </c>
      <c r="Y28" s="31" t="s">
        <v>110</v>
      </c>
      <c r="Z28" s="7"/>
      <c r="AA28" s="32">
        <v>11.8</v>
      </c>
      <c r="AB28" s="53">
        <v>1.6</v>
      </c>
      <c r="AC28" s="29">
        <v>761.6</v>
      </c>
      <c r="AD28" s="51">
        <v>43.4</v>
      </c>
    </row>
    <row r="29" spans="1:30" ht="16.5" customHeight="1" x14ac:dyDescent="0.25">
      <c r="A29" s="7"/>
      <c r="B29" s="7"/>
      <c r="C29" s="7"/>
      <c r="D29" s="7" t="s">
        <v>499</v>
      </c>
      <c r="E29" s="7"/>
      <c r="F29" s="7"/>
      <c r="G29" s="7"/>
      <c r="H29" s="7"/>
      <c r="I29" s="7"/>
      <c r="J29" s="7"/>
      <c r="K29" s="7"/>
      <c r="L29" s="9" t="s">
        <v>300</v>
      </c>
      <c r="M29" s="29">
        <v>662.8</v>
      </c>
      <c r="N29" s="51">
        <v>46</v>
      </c>
      <c r="O29" s="29">
        <v>565</v>
      </c>
      <c r="P29" s="51">
        <v>37.200000000000003</v>
      </c>
      <c r="Q29" s="29">
        <v>442.8</v>
      </c>
      <c r="R29" s="51">
        <v>35</v>
      </c>
      <c r="S29" s="29">
        <v>175.9</v>
      </c>
      <c r="T29" s="51">
        <v>17.600000000000001</v>
      </c>
      <c r="U29" s="29">
        <v>188.2</v>
      </c>
      <c r="V29" s="51">
        <v>13.6</v>
      </c>
      <c r="W29" s="32">
        <v>67.599999999999994</v>
      </c>
      <c r="X29" s="53">
        <v>5.6</v>
      </c>
      <c r="Y29" s="32">
        <v>34.6</v>
      </c>
      <c r="Z29" s="53">
        <v>3.6</v>
      </c>
      <c r="AA29" s="32">
        <v>11.8</v>
      </c>
      <c r="AB29" s="53">
        <v>1.6</v>
      </c>
      <c r="AC29" s="41">
        <v>2148.9</v>
      </c>
      <c r="AD29" s="51">
        <v>65.5</v>
      </c>
    </row>
    <row r="30" spans="1:30" ht="16.5" customHeight="1" x14ac:dyDescent="0.25">
      <c r="A30" s="7"/>
      <c r="B30" s="7" t="s">
        <v>301</v>
      </c>
      <c r="C30" s="7"/>
      <c r="D30" s="7"/>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5">
      <c r="A31" s="7"/>
      <c r="B31" s="7"/>
      <c r="C31" s="7" t="s">
        <v>826</v>
      </c>
      <c r="D31" s="7"/>
      <c r="E31" s="7"/>
      <c r="F31" s="7"/>
      <c r="G31" s="7"/>
      <c r="H31" s="7"/>
      <c r="I31" s="7"/>
      <c r="J31" s="7"/>
      <c r="K31" s="7"/>
      <c r="L31" s="9"/>
      <c r="M31" s="10"/>
      <c r="N31" s="7"/>
      <c r="O31" s="10"/>
      <c r="P31" s="7"/>
      <c r="Q31" s="10"/>
      <c r="R31" s="7"/>
      <c r="S31" s="10"/>
      <c r="T31" s="7"/>
      <c r="U31" s="10"/>
      <c r="V31" s="7"/>
      <c r="W31" s="10"/>
      <c r="X31" s="7"/>
      <c r="Y31" s="10"/>
      <c r="Z31" s="7"/>
      <c r="AA31" s="10"/>
      <c r="AB31" s="7"/>
      <c r="AC31" s="10"/>
      <c r="AD31" s="7"/>
    </row>
    <row r="32" spans="1:30" ht="16.5" customHeight="1" x14ac:dyDescent="0.25">
      <c r="A32" s="7"/>
      <c r="B32" s="7"/>
      <c r="C32" s="7"/>
      <c r="D32" s="7" t="s">
        <v>334</v>
      </c>
      <c r="E32" s="7"/>
      <c r="F32" s="7"/>
      <c r="G32" s="7"/>
      <c r="H32" s="7"/>
      <c r="I32" s="7"/>
      <c r="J32" s="7"/>
      <c r="K32" s="7"/>
      <c r="L32" s="9" t="s">
        <v>216</v>
      </c>
      <c r="M32" s="32">
        <v>70.8</v>
      </c>
      <c r="N32" s="53">
        <v>4</v>
      </c>
      <c r="O32" s="32">
        <v>72.2</v>
      </c>
      <c r="P32" s="53">
        <v>2.9</v>
      </c>
      <c r="Q32" s="32">
        <v>66.2</v>
      </c>
      <c r="R32" s="53">
        <v>2.6</v>
      </c>
      <c r="S32" s="32">
        <v>72.7</v>
      </c>
      <c r="T32" s="53">
        <v>3.6</v>
      </c>
      <c r="U32" s="32">
        <v>73.2</v>
      </c>
      <c r="V32" s="53">
        <v>3.6</v>
      </c>
      <c r="W32" s="30" t="s">
        <v>128</v>
      </c>
      <c r="X32" s="7"/>
      <c r="Y32" s="32">
        <v>69.2</v>
      </c>
      <c r="Z32" s="53">
        <v>5.7</v>
      </c>
      <c r="AA32" s="30" t="s">
        <v>128</v>
      </c>
      <c r="AB32" s="7"/>
      <c r="AC32" s="32">
        <v>70.900000000000006</v>
      </c>
      <c r="AD32" s="53">
        <v>1.2</v>
      </c>
    </row>
    <row r="33" spans="1:30" ht="16.5" customHeight="1" x14ac:dyDescent="0.25">
      <c r="A33" s="7"/>
      <c r="B33" s="7"/>
      <c r="C33" s="7"/>
      <c r="D33" s="7" t="s">
        <v>843</v>
      </c>
      <c r="E33" s="7"/>
      <c r="F33" s="7"/>
      <c r="G33" s="7"/>
      <c r="H33" s="7"/>
      <c r="I33" s="7"/>
      <c r="J33" s="7"/>
      <c r="K33" s="7"/>
      <c r="L33" s="9" t="s">
        <v>216</v>
      </c>
      <c r="M33" s="32">
        <v>73.7</v>
      </c>
      <c r="N33" s="53">
        <v>3.4</v>
      </c>
      <c r="O33" s="32">
        <v>74.900000000000006</v>
      </c>
      <c r="P33" s="53">
        <v>4.8</v>
      </c>
      <c r="Q33" s="32">
        <v>68.8</v>
      </c>
      <c r="R33" s="53">
        <v>4.8</v>
      </c>
      <c r="S33" s="32">
        <v>77.7</v>
      </c>
      <c r="T33" s="53">
        <v>3.5</v>
      </c>
      <c r="U33" s="32">
        <v>71</v>
      </c>
      <c r="V33" s="53">
        <v>6</v>
      </c>
      <c r="W33" s="32">
        <v>77.5</v>
      </c>
      <c r="X33" s="53">
        <v>3</v>
      </c>
      <c r="Y33" s="31" t="s">
        <v>110</v>
      </c>
      <c r="Z33" s="7"/>
      <c r="AA33" s="32">
        <v>59.8</v>
      </c>
      <c r="AB33" s="53">
        <v>8.3000000000000007</v>
      </c>
      <c r="AC33" s="32">
        <v>72.400000000000006</v>
      </c>
      <c r="AD33" s="53">
        <v>2.2999999999999998</v>
      </c>
    </row>
    <row r="34" spans="1:30" ht="16.5" customHeight="1" x14ac:dyDescent="0.25">
      <c r="A34" s="7"/>
      <c r="B34" s="7"/>
      <c r="C34" s="7"/>
      <c r="D34" s="7" t="s">
        <v>499</v>
      </c>
      <c r="E34" s="7"/>
      <c r="F34" s="7"/>
      <c r="G34" s="7"/>
      <c r="H34" s="7"/>
      <c r="I34" s="7"/>
      <c r="J34" s="7"/>
      <c r="K34" s="7"/>
      <c r="L34" s="9" t="s">
        <v>216</v>
      </c>
      <c r="M34" s="32">
        <v>71.8</v>
      </c>
      <c r="N34" s="53">
        <v>3.4</v>
      </c>
      <c r="O34" s="32">
        <v>73.099999999999994</v>
      </c>
      <c r="P34" s="53">
        <v>3.1</v>
      </c>
      <c r="Q34" s="32">
        <v>66.900000000000006</v>
      </c>
      <c r="R34" s="53">
        <v>1.5</v>
      </c>
      <c r="S34" s="32">
        <v>73.099999999999994</v>
      </c>
      <c r="T34" s="53">
        <v>3.6</v>
      </c>
      <c r="U34" s="32">
        <v>72.5</v>
      </c>
      <c r="V34" s="53">
        <v>3.7</v>
      </c>
      <c r="W34" s="32">
        <v>77.5</v>
      </c>
      <c r="X34" s="53">
        <v>3</v>
      </c>
      <c r="Y34" s="32">
        <v>69.2</v>
      </c>
      <c r="Z34" s="53">
        <v>5.7</v>
      </c>
      <c r="AA34" s="32">
        <v>59.8</v>
      </c>
      <c r="AB34" s="53">
        <v>8.3000000000000007</v>
      </c>
      <c r="AC34" s="32">
        <v>71.400000000000006</v>
      </c>
      <c r="AD34" s="53">
        <v>1.2</v>
      </c>
    </row>
    <row r="35" spans="1:30" ht="16.5" customHeight="1" x14ac:dyDescent="0.25">
      <c r="A35" s="7" t="s">
        <v>427</v>
      </c>
      <c r="B35" s="7"/>
      <c r="C35" s="7"/>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t="s">
        <v>825</v>
      </c>
      <c r="C36" s="7"/>
      <c r="D36" s="7"/>
      <c r="E36" s="7"/>
      <c r="F36" s="7"/>
      <c r="G36" s="7"/>
      <c r="H36" s="7"/>
      <c r="I36" s="7"/>
      <c r="J36" s="7"/>
      <c r="K36" s="7"/>
      <c r="L36" s="9"/>
      <c r="M36" s="10"/>
      <c r="N36" s="7"/>
      <c r="O36" s="10"/>
      <c r="P36" s="7"/>
      <c r="Q36" s="10"/>
      <c r="R36" s="7"/>
      <c r="S36" s="10"/>
      <c r="T36" s="7"/>
      <c r="U36" s="10"/>
      <c r="V36" s="7"/>
      <c r="W36" s="10"/>
      <c r="X36" s="7"/>
      <c r="Y36" s="10"/>
      <c r="Z36" s="7"/>
      <c r="AA36" s="10"/>
      <c r="AB36" s="7"/>
      <c r="AC36" s="10"/>
      <c r="AD36" s="7"/>
    </row>
    <row r="37" spans="1:30" ht="16.5" customHeight="1" x14ac:dyDescent="0.25">
      <c r="A37" s="7"/>
      <c r="B37" s="7"/>
      <c r="C37" s="7" t="s">
        <v>826</v>
      </c>
      <c r="D37" s="7"/>
      <c r="E37" s="7"/>
      <c r="F37" s="7"/>
      <c r="G37" s="7"/>
      <c r="H37" s="7"/>
      <c r="I37" s="7"/>
      <c r="J37" s="7"/>
      <c r="K37" s="7"/>
      <c r="L37" s="9"/>
      <c r="M37" s="10"/>
      <c r="N37" s="7"/>
      <c r="O37" s="10"/>
      <c r="P37" s="7"/>
      <c r="Q37" s="10"/>
      <c r="R37" s="7"/>
      <c r="S37" s="10"/>
      <c r="T37" s="7"/>
      <c r="U37" s="10"/>
      <c r="V37" s="7"/>
      <c r="W37" s="10"/>
      <c r="X37" s="7"/>
      <c r="Y37" s="10"/>
      <c r="Z37" s="7"/>
      <c r="AA37" s="10"/>
      <c r="AB37" s="7"/>
      <c r="AC37" s="10"/>
      <c r="AD37" s="7"/>
    </row>
    <row r="38" spans="1:30" ht="16.5" customHeight="1" x14ac:dyDescent="0.25">
      <c r="A38" s="7"/>
      <c r="B38" s="7"/>
      <c r="C38" s="7"/>
      <c r="D38" s="7" t="s">
        <v>334</v>
      </c>
      <c r="E38" s="7"/>
      <c r="F38" s="7"/>
      <c r="G38" s="7"/>
      <c r="H38" s="7"/>
      <c r="I38" s="7"/>
      <c r="J38" s="7"/>
      <c r="K38" s="7"/>
      <c r="L38" s="9" t="s">
        <v>300</v>
      </c>
      <c r="M38" s="29">
        <v>345.5</v>
      </c>
      <c r="N38" s="51">
        <v>33.200000000000003</v>
      </c>
      <c r="O38" s="29">
        <v>300.2</v>
      </c>
      <c r="P38" s="51">
        <v>24.7</v>
      </c>
      <c r="Q38" s="29">
        <v>179.8</v>
      </c>
      <c r="R38" s="51">
        <v>18.7</v>
      </c>
      <c r="S38" s="29">
        <v>106.9</v>
      </c>
      <c r="T38" s="51">
        <v>13</v>
      </c>
      <c r="U38" s="32">
        <v>98.1</v>
      </c>
      <c r="V38" s="53">
        <v>8.8000000000000007</v>
      </c>
      <c r="W38" s="30" t="s">
        <v>128</v>
      </c>
      <c r="X38" s="7"/>
      <c r="Y38" s="32">
        <v>25.3</v>
      </c>
      <c r="Z38" s="53">
        <v>3.8</v>
      </c>
      <c r="AA38" s="30" t="s">
        <v>128</v>
      </c>
      <c r="AB38" s="7"/>
      <c r="AC38" s="41">
        <v>1056.0999999999999</v>
      </c>
      <c r="AD38" s="51">
        <v>47.6</v>
      </c>
    </row>
    <row r="39" spans="1:30" ht="16.5" customHeight="1" x14ac:dyDescent="0.25">
      <c r="A39" s="7"/>
      <c r="B39" s="7"/>
      <c r="C39" s="7"/>
      <c r="D39" s="7" t="s">
        <v>843</v>
      </c>
      <c r="E39" s="7"/>
      <c r="F39" s="7"/>
      <c r="G39" s="7"/>
      <c r="H39" s="7"/>
      <c r="I39" s="7"/>
      <c r="J39" s="7"/>
      <c r="K39" s="7"/>
      <c r="L39" s="9" t="s">
        <v>300</v>
      </c>
      <c r="M39" s="29">
        <v>156.4</v>
      </c>
      <c r="N39" s="51">
        <v>26.4</v>
      </c>
      <c r="O39" s="29">
        <v>145.9</v>
      </c>
      <c r="P39" s="51">
        <v>20.3</v>
      </c>
      <c r="Q39" s="29">
        <v>125.8</v>
      </c>
      <c r="R39" s="51">
        <v>19.2</v>
      </c>
      <c r="S39" s="32">
        <v>48.4</v>
      </c>
      <c r="T39" s="53">
        <v>9.9</v>
      </c>
      <c r="U39" s="32">
        <v>46</v>
      </c>
      <c r="V39" s="53">
        <v>6.9</v>
      </c>
      <c r="W39" s="32">
        <v>51.3</v>
      </c>
      <c r="X39" s="53">
        <v>6.7</v>
      </c>
      <c r="Y39" s="30" t="s">
        <v>128</v>
      </c>
      <c r="Z39" s="7"/>
      <c r="AA39" s="31">
        <v>7.2</v>
      </c>
      <c r="AB39" s="53">
        <v>1.3</v>
      </c>
      <c r="AC39" s="29">
        <v>579.20000000000005</v>
      </c>
      <c r="AD39" s="51">
        <v>35.200000000000003</v>
      </c>
    </row>
    <row r="40" spans="1:30" ht="16.5" customHeight="1" x14ac:dyDescent="0.25">
      <c r="A40" s="7"/>
      <c r="B40" s="7"/>
      <c r="C40" s="7"/>
      <c r="D40" s="7" t="s">
        <v>499</v>
      </c>
      <c r="E40" s="7"/>
      <c r="F40" s="7"/>
      <c r="G40" s="7"/>
      <c r="H40" s="7"/>
      <c r="I40" s="7"/>
      <c r="J40" s="7"/>
      <c r="K40" s="7"/>
      <c r="L40" s="9" t="s">
        <v>300</v>
      </c>
      <c r="M40" s="29">
        <v>500.5</v>
      </c>
      <c r="N40" s="51">
        <v>37.299999999999997</v>
      </c>
      <c r="O40" s="29">
        <v>445.3</v>
      </c>
      <c r="P40" s="51">
        <v>34.9</v>
      </c>
      <c r="Q40" s="29">
        <v>305.89999999999998</v>
      </c>
      <c r="R40" s="51">
        <v>21.6</v>
      </c>
      <c r="S40" s="29">
        <v>153.80000000000001</v>
      </c>
      <c r="T40" s="51">
        <v>15.1</v>
      </c>
      <c r="U40" s="29">
        <v>143.69999999999999</v>
      </c>
      <c r="V40" s="51">
        <v>10.7</v>
      </c>
      <c r="W40" s="32">
        <v>51.3</v>
      </c>
      <c r="X40" s="53">
        <v>6.7</v>
      </c>
      <c r="Y40" s="32">
        <v>25.3</v>
      </c>
      <c r="Z40" s="53">
        <v>3.8</v>
      </c>
      <c r="AA40" s="31">
        <v>7.2</v>
      </c>
      <c r="AB40" s="53">
        <v>1.3</v>
      </c>
      <c r="AC40" s="41">
        <v>1635.9</v>
      </c>
      <c r="AD40" s="51">
        <v>57.7</v>
      </c>
    </row>
    <row r="41" spans="1:30" ht="16.5" customHeight="1" x14ac:dyDescent="0.25">
      <c r="A41" s="7"/>
      <c r="B41" s="7" t="s">
        <v>782</v>
      </c>
      <c r="C41" s="7"/>
      <c r="D41" s="7"/>
      <c r="E41" s="7"/>
      <c r="F41" s="7"/>
      <c r="G41" s="7"/>
      <c r="H41" s="7"/>
      <c r="I41" s="7"/>
      <c r="J41" s="7"/>
      <c r="K41" s="7"/>
      <c r="L41" s="9"/>
      <c r="M41" s="10"/>
      <c r="N41" s="7"/>
      <c r="O41" s="10"/>
      <c r="P41" s="7"/>
      <c r="Q41" s="10"/>
      <c r="R41" s="7"/>
      <c r="S41" s="10"/>
      <c r="T41" s="7"/>
      <c r="U41" s="10"/>
      <c r="V41" s="7"/>
      <c r="W41" s="10"/>
      <c r="X41" s="7"/>
      <c r="Y41" s="10"/>
      <c r="Z41" s="7"/>
      <c r="AA41" s="10"/>
      <c r="AB41" s="7"/>
      <c r="AC41" s="10"/>
      <c r="AD41" s="7"/>
    </row>
    <row r="42" spans="1:30" ht="16.5" customHeight="1" x14ac:dyDescent="0.25">
      <c r="A42" s="7"/>
      <c r="B42" s="7"/>
      <c r="C42" s="7" t="s">
        <v>793</v>
      </c>
      <c r="D42" s="7"/>
      <c r="E42" s="7"/>
      <c r="F42" s="7"/>
      <c r="G42" s="7"/>
      <c r="H42" s="7"/>
      <c r="I42" s="7"/>
      <c r="J42" s="7"/>
      <c r="K42" s="7"/>
      <c r="L42" s="9"/>
      <c r="M42" s="10"/>
      <c r="N42" s="7"/>
      <c r="O42" s="10"/>
      <c r="P42" s="7"/>
      <c r="Q42" s="10"/>
      <c r="R42" s="7"/>
      <c r="S42" s="10"/>
      <c r="T42" s="7"/>
      <c r="U42" s="10"/>
      <c r="V42" s="7"/>
      <c r="W42" s="10"/>
      <c r="X42" s="7"/>
      <c r="Y42" s="10"/>
      <c r="Z42" s="7"/>
      <c r="AA42" s="10"/>
      <c r="AB42" s="7"/>
      <c r="AC42" s="10"/>
      <c r="AD42" s="7"/>
    </row>
    <row r="43" spans="1:30" ht="16.5" customHeight="1" x14ac:dyDescent="0.25">
      <c r="A43" s="7"/>
      <c r="B43" s="7"/>
      <c r="C43" s="7"/>
      <c r="D43" s="7" t="s">
        <v>334</v>
      </c>
      <c r="E43" s="7"/>
      <c r="F43" s="7"/>
      <c r="G43" s="7"/>
      <c r="H43" s="7"/>
      <c r="I43" s="7"/>
      <c r="J43" s="7"/>
      <c r="K43" s="7"/>
      <c r="L43" s="9" t="s">
        <v>300</v>
      </c>
      <c r="M43" s="29">
        <v>472.3</v>
      </c>
      <c r="N43" s="51">
        <v>39.299999999999997</v>
      </c>
      <c r="O43" s="29">
        <v>393.3</v>
      </c>
      <c r="P43" s="51">
        <v>28.1</v>
      </c>
      <c r="Q43" s="29">
        <v>258.89999999999998</v>
      </c>
      <c r="R43" s="51">
        <v>25.4</v>
      </c>
      <c r="S43" s="29">
        <v>137</v>
      </c>
      <c r="T43" s="51">
        <v>15.1</v>
      </c>
      <c r="U43" s="29">
        <v>129.80000000000001</v>
      </c>
      <c r="V43" s="51">
        <v>10.9</v>
      </c>
      <c r="W43" s="30" t="s">
        <v>128</v>
      </c>
      <c r="X43" s="7"/>
      <c r="Y43" s="32">
        <v>34.299999999999997</v>
      </c>
      <c r="Z43" s="53">
        <v>4</v>
      </c>
      <c r="AA43" s="30" t="s">
        <v>128</v>
      </c>
      <c r="AB43" s="7"/>
      <c r="AC43" s="41">
        <v>1427.6</v>
      </c>
      <c r="AD43" s="51">
        <v>58.1</v>
      </c>
    </row>
    <row r="44" spans="1:30" ht="16.5" customHeight="1" x14ac:dyDescent="0.25">
      <c r="A44" s="7"/>
      <c r="B44" s="7"/>
      <c r="C44" s="7"/>
      <c r="D44" s="7" t="s">
        <v>843</v>
      </c>
      <c r="E44" s="7"/>
      <c r="F44" s="7"/>
      <c r="G44" s="7"/>
      <c r="H44" s="7"/>
      <c r="I44" s="7"/>
      <c r="J44" s="7"/>
      <c r="K44" s="7"/>
      <c r="L44" s="9" t="s">
        <v>300</v>
      </c>
      <c r="M44" s="29">
        <v>217.4</v>
      </c>
      <c r="N44" s="51">
        <v>29.7</v>
      </c>
      <c r="O44" s="29">
        <v>188.3</v>
      </c>
      <c r="P44" s="51">
        <v>24.1</v>
      </c>
      <c r="Q44" s="29">
        <v>179.3</v>
      </c>
      <c r="R44" s="51">
        <v>22.8</v>
      </c>
      <c r="S44" s="32">
        <v>59.7</v>
      </c>
      <c r="T44" s="51">
        <v>11.4</v>
      </c>
      <c r="U44" s="32">
        <v>56.3</v>
      </c>
      <c r="V44" s="53">
        <v>7.3</v>
      </c>
      <c r="W44" s="32">
        <v>65.7</v>
      </c>
      <c r="X44" s="53">
        <v>7.1</v>
      </c>
      <c r="Y44" s="30" t="s">
        <v>128</v>
      </c>
      <c r="Z44" s="7"/>
      <c r="AA44" s="31">
        <v>9.9</v>
      </c>
      <c r="AB44" s="53">
        <v>1.6</v>
      </c>
      <c r="AC44" s="29">
        <v>778.6</v>
      </c>
      <c r="AD44" s="51">
        <v>42.7</v>
      </c>
    </row>
    <row r="45" spans="1:30" ht="16.5" customHeight="1" x14ac:dyDescent="0.25">
      <c r="A45" s="7"/>
      <c r="B45" s="7"/>
      <c r="C45" s="7"/>
      <c r="D45" s="7" t="s">
        <v>499</v>
      </c>
      <c r="E45" s="7"/>
      <c r="F45" s="7"/>
      <c r="G45" s="7"/>
      <c r="H45" s="7"/>
      <c r="I45" s="7"/>
      <c r="J45" s="7"/>
      <c r="K45" s="7"/>
      <c r="L45" s="9" t="s">
        <v>300</v>
      </c>
      <c r="M45" s="29">
        <v>687.3</v>
      </c>
      <c r="N45" s="51">
        <v>43.8</v>
      </c>
      <c r="O45" s="29">
        <v>583.29999999999995</v>
      </c>
      <c r="P45" s="51">
        <v>38.299999999999997</v>
      </c>
      <c r="Q45" s="29">
        <v>438.6</v>
      </c>
      <c r="R45" s="51">
        <v>29.4</v>
      </c>
      <c r="S45" s="29">
        <v>198.2</v>
      </c>
      <c r="T45" s="51">
        <v>18</v>
      </c>
      <c r="U45" s="29">
        <v>185.3</v>
      </c>
      <c r="V45" s="51">
        <v>12.4</v>
      </c>
      <c r="W45" s="32">
        <v>65.7</v>
      </c>
      <c r="X45" s="53">
        <v>7.1</v>
      </c>
      <c r="Y45" s="32">
        <v>34.299999999999997</v>
      </c>
      <c r="Z45" s="53">
        <v>4</v>
      </c>
      <c r="AA45" s="31">
        <v>9.9</v>
      </c>
      <c r="AB45" s="53">
        <v>1.6</v>
      </c>
      <c r="AC45" s="41">
        <v>2204</v>
      </c>
      <c r="AD45" s="51">
        <v>67.2</v>
      </c>
    </row>
    <row r="46" spans="1:30" ht="16.5" customHeight="1" x14ac:dyDescent="0.25">
      <c r="A46" s="7"/>
      <c r="B46" s="7" t="s">
        <v>301</v>
      </c>
      <c r="C46" s="7"/>
      <c r="D46" s="7"/>
      <c r="E46" s="7"/>
      <c r="F46" s="7"/>
      <c r="G46" s="7"/>
      <c r="H46" s="7"/>
      <c r="I46" s="7"/>
      <c r="J46" s="7"/>
      <c r="K46" s="7"/>
      <c r="L46" s="9"/>
      <c r="M46" s="10"/>
      <c r="N46" s="7"/>
      <c r="O46" s="10"/>
      <c r="P46" s="7"/>
      <c r="Q46" s="10"/>
      <c r="R46" s="7"/>
      <c r="S46" s="10"/>
      <c r="T46" s="7"/>
      <c r="U46" s="10"/>
      <c r="V46" s="7"/>
      <c r="W46" s="10"/>
      <c r="X46" s="7"/>
      <c r="Y46" s="10"/>
      <c r="Z46" s="7"/>
      <c r="AA46" s="10"/>
      <c r="AB46" s="7"/>
      <c r="AC46" s="10"/>
      <c r="AD46" s="7"/>
    </row>
    <row r="47" spans="1:30" ht="16.5" customHeight="1" x14ac:dyDescent="0.25">
      <c r="A47" s="7"/>
      <c r="B47" s="7"/>
      <c r="C47" s="7" t="s">
        <v>826</v>
      </c>
      <c r="D47" s="7"/>
      <c r="E47" s="7"/>
      <c r="F47" s="7"/>
      <c r="G47" s="7"/>
      <c r="H47" s="7"/>
      <c r="I47" s="7"/>
      <c r="J47" s="7"/>
      <c r="K47" s="7"/>
      <c r="L47" s="9"/>
      <c r="M47" s="10"/>
      <c r="N47" s="7"/>
      <c r="O47" s="10"/>
      <c r="P47" s="7"/>
      <c r="Q47" s="10"/>
      <c r="R47" s="7"/>
      <c r="S47" s="10"/>
      <c r="T47" s="7"/>
      <c r="U47" s="10"/>
      <c r="V47" s="7"/>
      <c r="W47" s="10"/>
      <c r="X47" s="7"/>
      <c r="Y47" s="10"/>
      <c r="Z47" s="7"/>
      <c r="AA47" s="10"/>
      <c r="AB47" s="7"/>
      <c r="AC47" s="10"/>
      <c r="AD47" s="7"/>
    </row>
    <row r="48" spans="1:30" ht="16.5" customHeight="1" x14ac:dyDescent="0.25">
      <c r="A48" s="7"/>
      <c r="B48" s="7"/>
      <c r="C48" s="7"/>
      <c r="D48" s="7" t="s">
        <v>334</v>
      </c>
      <c r="E48" s="7"/>
      <c r="F48" s="7"/>
      <c r="G48" s="7"/>
      <c r="H48" s="7"/>
      <c r="I48" s="7"/>
      <c r="J48" s="7"/>
      <c r="K48" s="7"/>
      <c r="L48" s="9" t="s">
        <v>216</v>
      </c>
      <c r="M48" s="32">
        <v>73.2</v>
      </c>
      <c r="N48" s="53">
        <v>3.6</v>
      </c>
      <c r="O48" s="32">
        <v>76.3</v>
      </c>
      <c r="P48" s="53">
        <v>3.2</v>
      </c>
      <c r="Q48" s="32">
        <v>69.400000000000006</v>
      </c>
      <c r="R48" s="53">
        <v>2.4</v>
      </c>
      <c r="S48" s="32">
        <v>78</v>
      </c>
      <c r="T48" s="53">
        <v>4.0999999999999996</v>
      </c>
      <c r="U48" s="32">
        <v>75.599999999999994</v>
      </c>
      <c r="V48" s="53">
        <v>2.4</v>
      </c>
      <c r="W48" s="30" t="s">
        <v>128</v>
      </c>
      <c r="X48" s="7"/>
      <c r="Y48" s="32">
        <v>73.8</v>
      </c>
      <c r="Z48" s="53">
        <v>6.7</v>
      </c>
      <c r="AA48" s="30" t="s">
        <v>128</v>
      </c>
      <c r="AB48" s="7"/>
      <c r="AC48" s="32">
        <v>74</v>
      </c>
      <c r="AD48" s="53">
        <v>1.4</v>
      </c>
    </row>
    <row r="49" spans="1:30" ht="16.5" customHeight="1" x14ac:dyDescent="0.25">
      <c r="A49" s="7"/>
      <c r="B49" s="7"/>
      <c r="C49" s="7"/>
      <c r="D49" s="7" t="s">
        <v>843</v>
      </c>
      <c r="E49" s="7"/>
      <c r="F49" s="7"/>
      <c r="G49" s="7"/>
      <c r="H49" s="7"/>
      <c r="I49" s="7"/>
      <c r="J49" s="7"/>
      <c r="K49" s="7"/>
      <c r="L49" s="9" t="s">
        <v>216</v>
      </c>
      <c r="M49" s="32">
        <v>71.900000000000006</v>
      </c>
      <c r="N49" s="53">
        <v>7</v>
      </c>
      <c r="O49" s="32">
        <v>77.5</v>
      </c>
      <c r="P49" s="53">
        <v>4.3</v>
      </c>
      <c r="Q49" s="32">
        <v>70.2</v>
      </c>
      <c r="R49" s="53">
        <v>6.1</v>
      </c>
      <c r="S49" s="32">
        <v>81.099999999999994</v>
      </c>
      <c r="T49" s="53">
        <v>6</v>
      </c>
      <c r="U49" s="32">
        <v>81.7</v>
      </c>
      <c r="V49" s="53">
        <v>6.4</v>
      </c>
      <c r="W49" s="32">
        <v>78.099999999999994</v>
      </c>
      <c r="X49" s="53">
        <v>5.9</v>
      </c>
      <c r="Y49" s="30" t="s">
        <v>128</v>
      </c>
      <c r="Z49" s="7"/>
      <c r="AA49" s="32">
        <v>72.7</v>
      </c>
      <c r="AB49" s="53">
        <v>5.3</v>
      </c>
      <c r="AC49" s="32">
        <v>74.400000000000006</v>
      </c>
      <c r="AD49" s="53">
        <v>1.9</v>
      </c>
    </row>
    <row r="50" spans="1:30" ht="16.5" customHeight="1" x14ac:dyDescent="0.25">
      <c r="A50" s="7"/>
      <c r="B50" s="7"/>
      <c r="C50" s="7"/>
      <c r="D50" s="7" t="s">
        <v>499</v>
      </c>
      <c r="E50" s="7"/>
      <c r="F50" s="7"/>
      <c r="G50" s="7"/>
      <c r="H50" s="7"/>
      <c r="I50" s="7"/>
      <c r="J50" s="7"/>
      <c r="K50" s="7"/>
      <c r="L50" s="9" t="s">
        <v>216</v>
      </c>
      <c r="M50" s="32">
        <v>72.8</v>
      </c>
      <c r="N50" s="53">
        <v>2.9</v>
      </c>
      <c r="O50" s="32">
        <v>76.3</v>
      </c>
      <c r="P50" s="53">
        <v>3.2</v>
      </c>
      <c r="Q50" s="32">
        <v>69.7</v>
      </c>
      <c r="R50" s="53">
        <v>1.6</v>
      </c>
      <c r="S50" s="32">
        <v>77.599999999999994</v>
      </c>
      <c r="T50" s="53">
        <v>3</v>
      </c>
      <c r="U50" s="32">
        <v>77.5</v>
      </c>
      <c r="V50" s="53">
        <v>2.6</v>
      </c>
      <c r="W50" s="32">
        <v>78.099999999999994</v>
      </c>
      <c r="X50" s="53">
        <v>5.9</v>
      </c>
      <c r="Y50" s="32">
        <v>73.8</v>
      </c>
      <c r="Z50" s="53">
        <v>6.7</v>
      </c>
      <c r="AA50" s="32">
        <v>72.7</v>
      </c>
      <c r="AB50" s="53">
        <v>5.3</v>
      </c>
      <c r="AC50" s="32">
        <v>74.2</v>
      </c>
      <c r="AD50" s="53">
        <v>1.2</v>
      </c>
    </row>
    <row r="51" spans="1:30" ht="16.5" customHeight="1" x14ac:dyDescent="0.25">
      <c r="A51" s="7" t="s">
        <v>455</v>
      </c>
      <c r="B51" s="7"/>
      <c r="C51" s="7"/>
      <c r="D51" s="7"/>
      <c r="E51" s="7"/>
      <c r="F51" s="7"/>
      <c r="G51" s="7"/>
      <c r="H51" s="7"/>
      <c r="I51" s="7"/>
      <c r="J51" s="7"/>
      <c r="K51" s="7"/>
      <c r="L51" s="9"/>
      <c r="M51" s="10"/>
      <c r="N51" s="7"/>
      <c r="O51" s="10"/>
      <c r="P51" s="7"/>
      <c r="Q51" s="10"/>
      <c r="R51" s="7"/>
      <c r="S51" s="10"/>
      <c r="T51" s="7"/>
      <c r="U51" s="10"/>
      <c r="V51" s="7"/>
      <c r="W51" s="10"/>
      <c r="X51" s="7"/>
      <c r="Y51" s="10"/>
      <c r="Z51" s="7"/>
      <c r="AA51" s="10"/>
      <c r="AB51" s="7"/>
      <c r="AC51" s="10"/>
      <c r="AD51" s="7"/>
    </row>
    <row r="52" spans="1:30" ht="16.5" customHeight="1" x14ac:dyDescent="0.25">
      <c r="A52" s="7"/>
      <c r="B52" s="7" t="s">
        <v>825</v>
      </c>
      <c r="C52" s="7"/>
      <c r="D52" s="7"/>
      <c r="E52" s="7"/>
      <c r="F52" s="7"/>
      <c r="G52" s="7"/>
      <c r="H52" s="7"/>
      <c r="I52" s="7"/>
      <c r="J52" s="7"/>
      <c r="K52" s="7"/>
      <c r="L52" s="9"/>
      <c r="M52" s="10"/>
      <c r="N52" s="7"/>
      <c r="O52" s="10"/>
      <c r="P52" s="7"/>
      <c r="Q52" s="10"/>
      <c r="R52" s="7"/>
      <c r="S52" s="10"/>
      <c r="T52" s="7"/>
      <c r="U52" s="10"/>
      <c r="V52" s="7"/>
      <c r="W52" s="10"/>
      <c r="X52" s="7"/>
      <c r="Y52" s="10"/>
      <c r="Z52" s="7"/>
      <c r="AA52" s="10"/>
      <c r="AB52" s="7"/>
      <c r="AC52" s="10"/>
      <c r="AD52" s="7"/>
    </row>
    <row r="53" spans="1:30" ht="16.5" customHeight="1" x14ac:dyDescent="0.25">
      <c r="A53" s="7"/>
      <c r="B53" s="7"/>
      <c r="C53" s="7" t="s">
        <v>826</v>
      </c>
      <c r="D53" s="7"/>
      <c r="E53" s="7"/>
      <c r="F53" s="7"/>
      <c r="G53" s="7"/>
      <c r="H53" s="7"/>
      <c r="I53" s="7"/>
      <c r="J53" s="7"/>
      <c r="K53" s="7"/>
      <c r="L53" s="9"/>
      <c r="M53" s="10"/>
      <c r="N53" s="7"/>
      <c r="O53" s="10"/>
      <c r="P53" s="7"/>
      <c r="Q53" s="10"/>
      <c r="R53" s="7"/>
      <c r="S53" s="10"/>
      <c r="T53" s="7"/>
      <c r="U53" s="10"/>
      <c r="V53" s="7"/>
      <c r="W53" s="10"/>
      <c r="X53" s="7"/>
      <c r="Y53" s="10"/>
      <c r="Z53" s="7"/>
      <c r="AA53" s="10"/>
      <c r="AB53" s="7"/>
      <c r="AC53" s="10"/>
      <c r="AD53" s="7"/>
    </row>
    <row r="54" spans="1:30" ht="16.5" customHeight="1" x14ac:dyDescent="0.25">
      <c r="A54" s="7"/>
      <c r="B54" s="7"/>
      <c r="C54" s="7"/>
      <c r="D54" s="7" t="s">
        <v>334</v>
      </c>
      <c r="E54" s="7"/>
      <c r="F54" s="7"/>
      <c r="G54" s="7"/>
      <c r="H54" s="7"/>
      <c r="I54" s="7"/>
      <c r="J54" s="7"/>
      <c r="K54" s="7"/>
      <c r="L54" s="9" t="s">
        <v>300</v>
      </c>
      <c r="M54" s="29">
        <v>366.9</v>
      </c>
      <c r="N54" s="51">
        <v>31</v>
      </c>
      <c r="O54" s="29">
        <v>276.39999999999998</v>
      </c>
      <c r="P54" s="51">
        <v>24.1</v>
      </c>
      <c r="Q54" s="29">
        <v>169.9</v>
      </c>
      <c r="R54" s="51">
        <v>16.5</v>
      </c>
      <c r="S54" s="29">
        <v>118.8</v>
      </c>
      <c r="T54" s="51">
        <v>12.3</v>
      </c>
      <c r="U54" s="29">
        <v>102.8</v>
      </c>
      <c r="V54" s="53">
        <v>8.3000000000000007</v>
      </c>
      <c r="W54" s="30" t="s">
        <v>128</v>
      </c>
      <c r="X54" s="7"/>
      <c r="Y54" s="32">
        <v>26.2</v>
      </c>
      <c r="Z54" s="53">
        <v>3.8</v>
      </c>
      <c r="AA54" s="30" t="s">
        <v>128</v>
      </c>
      <c r="AB54" s="7"/>
      <c r="AC54" s="41">
        <v>1061</v>
      </c>
      <c r="AD54" s="51">
        <v>43.2</v>
      </c>
    </row>
    <row r="55" spans="1:30" ht="16.5" customHeight="1" x14ac:dyDescent="0.25">
      <c r="A55" s="7"/>
      <c r="B55" s="7"/>
      <c r="C55" s="7"/>
      <c r="D55" s="7" t="s">
        <v>495</v>
      </c>
      <c r="E55" s="7"/>
      <c r="F55" s="7"/>
      <c r="G55" s="7"/>
      <c r="H55" s="7"/>
      <c r="I55" s="7"/>
      <c r="J55" s="7"/>
      <c r="K55" s="7"/>
      <c r="L55" s="9" t="s">
        <v>300</v>
      </c>
      <c r="M55" s="29">
        <v>132.1</v>
      </c>
      <c r="N55" s="51">
        <v>20.2</v>
      </c>
      <c r="O55" s="29">
        <v>115.3</v>
      </c>
      <c r="P55" s="51">
        <v>19.8</v>
      </c>
      <c r="Q55" s="29">
        <v>101.1</v>
      </c>
      <c r="R55" s="51">
        <v>15.9</v>
      </c>
      <c r="S55" s="32">
        <v>22.7</v>
      </c>
      <c r="T55" s="53">
        <v>7.2</v>
      </c>
      <c r="U55" s="32">
        <v>16.8</v>
      </c>
      <c r="V55" s="53">
        <v>6.1</v>
      </c>
      <c r="W55" s="32">
        <v>31.1</v>
      </c>
      <c r="X55" s="53">
        <v>5.3</v>
      </c>
      <c r="Y55" s="31" t="s">
        <v>110</v>
      </c>
      <c r="Z55" s="7"/>
      <c r="AA55" s="30" t="s">
        <v>128</v>
      </c>
      <c r="AB55" s="7"/>
      <c r="AC55" s="29">
        <v>419</v>
      </c>
      <c r="AD55" s="51">
        <v>37.5</v>
      </c>
    </row>
    <row r="56" spans="1:30" ht="16.5" customHeight="1" x14ac:dyDescent="0.25">
      <c r="A56" s="7"/>
      <c r="B56" s="7"/>
      <c r="C56" s="7"/>
      <c r="D56" s="7" t="s">
        <v>844</v>
      </c>
      <c r="E56" s="7"/>
      <c r="F56" s="7"/>
      <c r="G56" s="7"/>
      <c r="H56" s="7"/>
      <c r="I56" s="7"/>
      <c r="J56" s="7"/>
      <c r="K56" s="7"/>
      <c r="L56" s="9" t="s">
        <v>300</v>
      </c>
      <c r="M56" s="32">
        <v>28.9</v>
      </c>
      <c r="N56" s="51">
        <v>13</v>
      </c>
      <c r="O56" s="32">
        <v>27.5</v>
      </c>
      <c r="P56" s="51">
        <v>10.8</v>
      </c>
      <c r="Q56" s="32">
        <v>47.8</v>
      </c>
      <c r="R56" s="51">
        <v>14.2</v>
      </c>
      <c r="S56" s="32">
        <v>29.8</v>
      </c>
      <c r="T56" s="53">
        <v>7.8</v>
      </c>
      <c r="U56" s="32">
        <v>20.399999999999999</v>
      </c>
      <c r="V56" s="53">
        <v>6.6</v>
      </c>
      <c r="W56" s="32">
        <v>14.6</v>
      </c>
      <c r="X56" s="53">
        <v>3.3</v>
      </c>
      <c r="Y56" s="30" t="s">
        <v>128</v>
      </c>
      <c r="Z56" s="7"/>
      <c r="AA56" s="32">
        <v>14.1</v>
      </c>
      <c r="AB56" s="53">
        <v>2.8</v>
      </c>
      <c r="AC56" s="29">
        <v>183.3</v>
      </c>
      <c r="AD56" s="51">
        <v>25.7</v>
      </c>
    </row>
    <row r="57" spans="1:30" ht="16.5" customHeight="1" x14ac:dyDescent="0.25">
      <c r="A57" s="7"/>
      <c r="B57" s="7"/>
      <c r="C57" s="7"/>
      <c r="D57" s="7" t="s">
        <v>499</v>
      </c>
      <c r="E57" s="7"/>
      <c r="F57" s="7"/>
      <c r="G57" s="7"/>
      <c r="H57" s="7"/>
      <c r="I57" s="7"/>
      <c r="J57" s="7"/>
      <c r="K57" s="7"/>
      <c r="L57" s="9" t="s">
        <v>300</v>
      </c>
      <c r="M57" s="29">
        <v>527.9</v>
      </c>
      <c r="N57" s="51">
        <v>31.8</v>
      </c>
      <c r="O57" s="29">
        <v>419.2</v>
      </c>
      <c r="P57" s="51">
        <v>27.8</v>
      </c>
      <c r="Q57" s="29">
        <v>318.89999999999998</v>
      </c>
      <c r="R57" s="51">
        <v>22.8</v>
      </c>
      <c r="S57" s="29">
        <v>171.3</v>
      </c>
      <c r="T57" s="51">
        <v>14.6</v>
      </c>
      <c r="U57" s="29">
        <v>140</v>
      </c>
      <c r="V57" s="51">
        <v>10.1</v>
      </c>
      <c r="W57" s="32">
        <v>45.7</v>
      </c>
      <c r="X57" s="53">
        <v>5.2</v>
      </c>
      <c r="Y57" s="32">
        <v>26.2</v>
      </c>
      <c r="Z57" s="53">
        <v>3.8</v>
      </c>
      <c r="AA57" s="32">
        <v>14.1</v>
      </c>
      <c r="AB57" s="53">
        <v>2.8</v>
      </c>
      <c r="AC57" s="41">
        <v>1663.3</v>
      </c>
      <c r="AD57" s="51">
        <v>55.3</v>
      </c>
    </row>
    <row r="58" spans="1:30" ht="16.5" customHeight="1" x14ac:dyDescent="0.25">
      <c r="A58" s="7"/>
      <c r="B58" s="7" t="s">
        <v>782</v>
      </c>
      <c r="C58" s="7"/>
      <c r="D58" s="7"/>
      <c r="E58" s="7"/>
      <c r="F58" s="7"/>
      <c r="G58" s="7"/>
      <c r="H58" s="7"/>
      <c r="I58" s="7"/>
      <c r="J58" s="7"/>
      <c r="K58" s="7"/>
      <c r="L58" s="9"/>
      <c r="M58" s="10"/>
      <c r="N58" s="7"/>
      <c r="O58" s="10"/>
      <c r="P58" s="7"/>
      <c r="Q58" s="10"/>
      <c r="R58" s="7"/>
      <c r="S58" s="10"/>
      <c r="T58" s="7"/>
      <c r="U58" s="10"/>
      <c r="V58" s="7"/>
      <c r="W58" s="10"/>
      <c r="X58" s="7"/>
      <c r="Y58" s="10"/>
      <c r="Z58" s="7"/>
      <c r="AA58" s="10"/>
      <c r="AB58" s="7"/>
      <c r="AC58" s="10"/>
      <c r="AD58" s="7"/>
    </row>
    <row r="59" spans="1:30" ht="16.5" customHeight="1" x14ac:dyDescent="0.25">
      <c r="A59" s="7"/>
      <c r="B59" s="7"/>
      <c r="C59" s="7" t="s">
        <v>793</v>
      </c>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c r="C60" s="7"/>
      <c r="D60" s="7" t="s">
        <v>334</v>
      </c>
      <c r="E60" s="7"/>
      <c r="F60" s="7"/>
      <c r="G60" s="7"/>
      <c r="H60" s="7"/>
      <c r="I60" s="7"/>
      <c r="J60" s="7"/>
      <c r="K60" s="7"/>
      <c r="L60" s="9" t="s">
        <v>300</v>
      </c>
      <c r="M60" s="29">
        <v>479.8</v>
      </c>
      <c r="N60" s="51">
        <v>38.700000000000003</v>
      </c>
      <c r="O60" s="29">
        <v>350.4</v>
      </c>
      <c r="P60" s="51">
        <v>27.4</v>
      </c>
      <c r="Q60" s="29">
        <v>239.5</v>
      </c>
      <c r="R60" s="51">
        <v>20</v>
      </c>
      <c r="S60" s="29">
        <v>147.69999999999999</v>
      </c>
      <c r="T60" s="51">
        <v>14.2</v>
      </c>
      <c r="U60" s="29">
        <v>130.19999999999999</v>
      </c>
      <c r="V60" s="51">
        <v>11</v>
      </c>
      <c r="W60" s="30" t="s">
        <v>128</v>
      </c>
      <c r="X60" s="7"/>
      <c r="Y60" s="32">
        <v>33.6</v>
      </c>
      <c r="Z60" s="53">
        <v>4.8</v>
      </c>
      <c r="AA60" s="30" t="s">
        <v>128</v>
      </c>
      <c r="AB60" s="7"/>
      <c r="AC60" s="41">
        <v>1381.2</v>
      </c>
      <c r="AD60" s="51">
        <v>49.9</v>
      </c>
    </row>
    <row r="61" spans="1:30" ht="16.5" customHeight="1" x14ac:dyDescent="0.25">
      <c r="A61" s="7"/>
      <c r="B61" s="7"/>
      <c r="C61" s="7"/>
      <c r="D61" s="7" t="s">
        <v>495</v>
      </c>
      <c r="E61" s="7"/>
      <c r="F61" s="7"/>
      <c r="G61" s="7"/>
      <c r="H61" s="7"/>
      <c r="I61" s="7"/>
      <c r="J61" s="7"/>
      <c r="K61" s="7"/>
      <c r="L61" s="9" t="s">
        <v>300</v>
      </c>
      <c r="M61" s="29">
        <v>183.9</v>
      </c>
      <c r="N61" s="51">
        <v>28.8</v>
      </c>
      <c r="O61" s="29">
        <v>140.80000000000001</v>
      </c>
      <c r="P61" s="51">
        <v>22.2</v>
      </c>
      <c r="Q61" s="29">
        <v>131</v>
      </c>
      <c r="R61" s="51">
        <v>18.399999999999999</v>
      </c>
      <c r="S61" s="32">
        <v>32.9</v>
      </c>
      <c r="T61" s="53">
        <v>9.1999999999999993</v>
      </c>
      <c r="U61" s="32">
        <v>21.9</v>
      </c>
      <c r="V61" s="53">
        <v>7.3</v>
      </c>
      <c r="W61" s="32">
        <v>39.9</v>
      </c>
      <c r="X61" s="53">
        <v>6.3</v>
      </c>
      <c r="Y61" s="31" t="s">
        <v>110</v>
      </c>
      <c r="Z61" s="7"/>
      <c r="AA61" s="30" t="s">
        <v>128</v>
      </c>
      <c r="AB61" s="7"/>
      <c r="AC61" s="29">
        <v>550.4</v>
      </c>
      <c r="AD61" s="51">
        <v>47.5</v>
      </c>
    </row>
    <row r="62" spans="1:30" ht="16.5" customHeight="1" x14ac:dyDescent="0.25">
      <c r="A62" s="7"/>
      <c r="B62" s="7"/>
      <c r="C62" s="7"/>
      <c r="D62" s="7" t="s">
        <v>844</v>
      </c>
      <c r="E62" s="7"/>
      <c r="F62" s="7"/>
      <c r="G62" s="7"/>
      <c r="H62" s="7"/>
      <c r="I62" s="7"/>
      <c r="J62" s="7"/>
      <c r="K62" s="7"/>
      <c r="L62" s="9" t="s">
        <v>300</v>
      </c>
      <c r="M62" s="32">
        <v>35.5</v>
      </c>
      <c r="N62" s="51">
        <v>14.7</v>
      </c>
      <c r="O62" s="32">
        <v>32.6</v>
      </c>
      <c r="P62" s="51">
        <v>11.9</v>
      </c>
      <c r="Q62" s="32">
        <v>67.7</v>
      </c>
      <c r="R62" s="51">
        <v>15.9</v>
      </c>
      <c r="S62" s="32">
        <v>35.9</v>
      </c>
      <c r="T62" s="53">
        <v>9</v>
      </c>
      <c r="U62" s="32">
        <v>27.5</v>
      </c>
      <c r="V62" s="53">
        <v>8.9</v>
      </c>
      <c r="W62" s="32">
        <v>21.2</v>
      </c>
      <c r="X62" s="53">
        <v>4</v>
      </c>
      <c r="Y62" s="30" t="s">
        <v>128</v>
      </c>
      <c r="Z62" s="7"/>
      <c r="AA62" s="32">
        <v>19.3</v>
      </c>
      <c r="AB62" s="53">
        <v>3.2</v>
      </c>
      <c r="AC62" s="29">
        <v>239.7</v>
      </c>
      <c r="AD62" s="51">
        <v>31.6</v>
      </c>
    </row>
    <row r="63" spans="1:30" ht="16.5" customHeight="1" x14ac:dyDescent="0.25">
      <c r="A63" s="7"/>
      <c r="B63" s="7"/>
      <c r="C63" s="7"/>
      <c r="D63" s="7" t="s">
        <v>499</v>
      </c>
      <c r="E63" s="7"/>
      <c r="F63" s="7"/>
      <c r="G63" s="7"/>
      <c r="H63" s="7"/>
      <c r="I63" s="7"/>
      <c r="J63" s="7"/>
      <c r="K63" s="7"/>
      <c r="L63" s="9" t="s">
        <v>300</v>
      </c>
      <c r="M63" s="29">
        <v>699.2</v>
      </c>
      <c r="N63" s="51">
        <v>41.3</v>
      </c>
      <c r="O63" s="29">
        <v>523.70000000000005</v>
      </c>
      <c r="P63" s="51">
        <v>32</v>
      </c>
      <c r="Q63" s="29">
        <v>438.2</v>
      </c>
      <c r="R63" s="51">
        <v>24.3</v>
      </c>
      <c r="S63" s="29">
        <v>216.5</v>
      </c>
      <c r="T63" s="51">
        <v>16.7</v>
      </c>
      <c r="U63" s="29">
        <v>179.6</v>
      </c>
      <c r="V63" s="51">
        <v>12.9</v>
      </c>
      <c r="W63" s="32">
        <v>61.1</v>
      </c>
      <c r="X63" s="53">
        <v>5.8</v>
      </c>
      <c r="Y63" s="32">
        <v>33.6</v>
      </c>
      <c r="Z63" s="53">
        <v>4.8</v>
      </c>
      <c r="AA63" s="32">
        <v>19.3</v>
      </c>
      <c r="AB63" s="53">
        <v>3.2</v>
      </c>
      <c r="AC63" s="41">
        <v>2171.3000000000002</v>
      </c>
      <c r="AD63" s="51">
        <v>66.5</v>
      </c>
    </row>
    <row r="64" spans="1:30" ht="16.5" customHeight="1" x14ac:dyDescent="0.25">
      <c r="A64" s="7"/>
      <c r="B64" s="7" t="s">
        <v>301</v>
      </c>
      <c r="C64" s="7"/>
      <c r="D64" s="7"/>
      <c r="E64" s="7"/>
      <c r="F64" s="7"/>
      <c r="G64" s="7"/>
      <c r="H64" s="7"/>
      <c r="I64" s="7"/>
      <c r="J64" s="7"/>
      <c r="K64" s="7"/>
      <c r="L64" s="9"/>
      <c r="M64" s="10"/>
      <c r="N64" s="7"/>
      <c r="O64" s="10"/>
      <c r="P64" s="7"/>
      <c r="Q64" s="10"/>
      <c r="R64" s="7"/>
      <c r="S64" s="10"/>
      <c r="T64" s="7"/>
      <c r="U64" s="10"/>
      <c r="V64" s="7"/>
      <c r="W64" s="10"/>
      <c r="X64" s="7"/>
      <c r="Y64" s="10"/>
      <c r="Z64" s="7"/>
      <c r="AA64" s="10"/>
      <c r="AB64" s="7"/>
      <c r="AC64" s="10"/>
      <c r="AD64" s="7"/>
    </row>
    <row r="65" spans="1:30" ht="16.5" customHeight="1" x14ac:dyDescent="0.25">
      <c r="A65" s="7"/>
      <c r="B65" s="7"/>
      <c r="C65" s="7" t="s">
        <v>826</v>
      </c>
      <c r="D65" s="7"/>
      <c r="E65" s="7"/>
      <c r="F65" s="7"/>
      <c r="G65" s="7"/>
      <c r="H65" s="7"/>
      <c r="I65" s="7"/>
      <c r="J65" s="7"/>
      <c r="K65" s="7"/>
      <c r="L65" s="9"/>
      <c r="M65" s="10"/>
      <c r="N65" s="7"/>
      <c r="O65" s="10"/>
      <c r="P65" s="7"/>
      <c r="Q65" s="10"/>
      <c r="R65" s="7"/>
      <c r="S65" s="10"/>
      <c r="T65" s="7"/>
      <c r="U65" s="10"/>
      <c r="V65" s="7"/>
      <c r="W65" s="10"/>
      <c r="X65" s="7"/>
      <c r="Y65" s="10"/>
      <c r="Z65" s="7"/>
      <c r="AA65" s="10"/>
      <c r="AB65" s="7"/>
      <c r="AC65" s="10"/>
      <c r="AD65" s="7"/>
    </row>
    <row r="66" spans="1:30" ht="16.5" customHeight="1" x14ac:dyDescent="0.25">
      <c r="A66" s="7"/>
      <c r="B66" s="7"/>
      <c r="C66" s="7"/>
      <c r="D66" s="7" t="s">
        <v>334</v>
      </c>
      <c r="E66" s="7"/>
      <c r="F66" s="7"/>
      <c r="G66" s="7"/>
      <c r="H66" s="7"/>
      <c r="I66" s="7"/>
      <c r="J66" s="7"/>
      <c r="K66" s="7"/>
      <c r="L66" s="9" t="s">
        <v>216</v>
      </c>
      <c r="M66" s="32">
        <v>76.5</v>
      </c>
      <c r="N66" s="53">
        <v>1.9</v>
      </c>
      <c r="O66" s="32">
        <v>78.900000000000006</v>
      </c>
      <c r="P66" s="53">
        <v>3.2</v>
      </c>
      <c r="Q66" s="32">
        <v>70.900000000000006</v>
      </c>
      <c r="R66" s="53">
        <v>3.5</v>
      </c>
      <c r="S66" s="32">
        <v>80.400000000000006</v>
      </c>
      <c r="T66" s="53">
        <v>3.2</v>
      </c>
      <c r="U66" s="32">
        <v>79</v>
      </c>
      <c r="V66" s="53">
        <v>6.5</v>
      </c>
      <c r="W66" s="30" t="s">
        <v>128</v>
      </c>
      <c r="X66" s="7"/>
      <c r="Y66" s="32">
        <v>78</v>
      </c>
      <c r="Z66" s="53">
        <v>2.6</v>
      </c>
      <c r="AA66" s="30" t="s">
        <v>128</v>
      </c>
      <c r="AB66" s="7"/>
      <c r="AC66" s="32">
        <v>76.8</v>
      </c>
      <c r="AD66" s="53">
        <v>1.6</v>
      </c>
    </row>
    <row r="67" spans="1:30" ht="16.5" customHeight="1" x14ac:dyDescent="0.25">
      <c r="A67" s="7"/>
      <c r="B67" s="7"/>
      <c r="C67" s="7"/>
      <c r="D67" s="7" t="s">
        <v>495</v>
      </c>
      <c r="E67" s="7"/>
      <c r="F67" s="7"/>
      <c r="G67" s="7"/>
      <c r="H67" s="7"/>
      <c r="I67" s="7"/>
      <c r="J67" s="7"/>
      <c r="K67" s="7"/>
      <c r="L67" s="9" t="s">
        <v>216</v>
      </c>
      <c r="M67" s="32">
        <v>71.8</v>
      </c>
      <c r="N67" s="51">
        <v>11.3</v>
      </c>
      <c r="O67" s="32">
        <v>81.900000000000006</v>
      </c>
      <c r="P67" s="53">
        <v>5.9</v>
      </c>
      <c r="Q67" s="32">
        <v>77.2</v>
      </c>
      <c r="R67" s="53">
        <v>5.3</v>
      </c>
      <c r="S67" s="32">
        <v>69</v>
      </c>
      <c r="T67" s="51">
        <v>10</v>
      </c>
      <c r="U67" s="32">
        <v>76.7</v>
      </c>
      <c r="V67" s="51">
        <v>10.6</v>
      </c>
      <c r="W67" s="32">
        <v>78</v>
      </c>
      <c r="X67" s="53">
        <v>5.3</v>
      </c>
      <c r="Y67" s="31" t="s">
        <v>110</v>
      </c>
      <c r="Z67" s="7"/>
      <c r="AA67" s="30" t="s">
        <v>128</v>
      </c>
      <c r="AB67" s="7"/>
      <c r="AC67" s="32">
        <v>76.099999999999994</v>
      </c>
      <c r="AD67" s="53">
        <v>2</v>
      </c>
    </row>
    <row r="68" spans="1:30" ht="16.5" customHeight="1" x14ac:dyDescent="0.25">
      <c r="A68" s="7"/>
      <c r="B68" s="7"/>
      <c r="C68" s="7"/>
      <c r="D68" s="7" t="s">
        <v>844</v>
      </c>
      <c r="E68" s="7"/>
      <c r="F68" s="7"/>
      <c r="G68" s="7"/>
      <c r="H68" s="7"/>
      <c r="I68" s="7"/>
      <c r="J68" s="7"/>
      <c r="K68" s="7"/>
      <c r="L68" s="9" t="s">
        <v>216</v>
      </c>
      <c r="M68" s="32">
        <v>81.400000000000006</v>
      </c>
      <c r="N68" s="51">
        <v>14.2</v>
      </c>
      <c r="O68" s="32">
        <v>84.5</v>
      </c>
      <c r="P68" s="51">
        <v>12.6</v>
      </c>
      <c r="Q68" s="32">
        <v>70.599999999999994</v>
      </c>
      <c r="R68" s="51">
        <v>12.7</v>
      </c>
      <c r="S68" s="32">
        <v>83.1</v>
      </c>
      <c r="T68" s="51">
        <v>22</v>
      </c>
      <c r="U68" s="32">
        <v>74.3</v>
      </c>
      <c r="V68" s="51">
        <v>23.9</v>
      </c>
      <c r="W68" s="32">
        <v>68.7</v>
      </c>
      <c r="X68" s="53">
        <v>8.1</v>
      </c>
      <c r="Y68" s="30" t="s">
        <v>128</v>
      </c>
      <c r="Z68" s="7"/>
      <c r="AA68" s="32">
        <v>72.900000000000006</v>
      </c>
      <c r="AB68" s="53">
        <v>8.5</v>
      </c>
      <c r="AC68" s="32">
        <v>76.5</v>
      </c>
      <c r="AD68" s="53">
        <v>3.5</v>
      </c>
    </row>
    <row r="69" spans="1:30" ht="16.5" customHeight="1" x14ac:dyDescent="0.25">
      <c r="A69" s="14"/>
      <c r="B69" s="14"/>
      <c r="C69" s="14"/>
      <c r="D69" s="14" t="s">
        <v>499</v>
      </c>
      <c r="E69" s="14"/>
      <c r="F69" s="14"/>
      <c r="G69" s="14"/>
      <c r="H69" s="14"/>
      <c r="I69" s="14"/>
      <c r="J69" s="14"/>
      <c r="K69" s="14"/>
      <c r="L69" s="15" t="s">
        <v>216</v>
      </c>
      <c r="M69" s="33">
        <v>75.5</v>
      </c>
      <c r="N69" s="54">
        <v>1.2</v>
      </c>
      <c r="O69" s="33">
        <v>80</v>
      </c>
      <c r="P69" s="54">
        <v>2.2000000000000002</v>
      </c>
      <c r="Q69" s="33">
        <v>72.8</v>
      </c>
      <c r="R69" s="54">
        <v>3.2</v>
      </c>
      <c r="S69" s="33">
        <v>79.099999999999994</v>
      </c>
      <c r="T69" s="54">
        <v>3.2</v>
      </c>
      <c r="U69" s="33">
        <v>78</v>
      </c>
      <c r="V69" s="54">
        <v>5.7</v>
      </c>
      <c r="W69" s="33">
        <v>74.8</v>
      </c>
      <c r="X69" s="54">
        <v>4.5</v>
      </c>
      <c r="Y69" s="33">
        <v>78</v>
      </c>
      <c r="Z69" s="54">
        <v>2.6</v>
      </c>
      <c r="AA69" s="33">
        <v>72.900000000000006</v>
      </c>
      <c r="AB69" s="54">
        <v>8.5</v>
      </c>
      <c r="AC69" s="33">
        <v>76.599999999999994</v>
      </c>
      <c r="AD69" s="54">
        <v>0.9</v>
      </c>
    </row>
    <row r="70" spans="1:30" ht="4.5" customHeight="1" x14ac:dyDescent="0.25">
      <c r="A70" s="27"/>
      <c r="B70" s="27"/>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ht="16.5" customHeight="1" x14ac:dyDescent="0.25">
      <c r="A71" s="27"/>
      <c r="B71" s="27"/>
      <c r="C71" s="67" t="s">
        <v>138</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1:30" ht="4.5" customHeight="1" x14ac:dyDescent="0.25">
      <c r="A72" s="27"/>
      <c r="B72" s="27"/>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6.5" customHeight="1" x14ac:dyDescent="0.25">
      <c r="A73" s="55"/>
      <c r="B73" s="55"/>
      <c r="C73" s="67" t="s">
        <v>456</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ht="16.5" customHeight="1" x14ac:dyDescent="0.25">
      <c r="A74" s="55"/>
      <c r="B74" s="55"/>
      <c r="C74" s="67" t="s">
        <v>457</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ht="4.5" customHeight="1" x14ac:dyDescent="0.25">
      <c r="A75" s="27"/>
      <c r="B75" s="27"/>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ht="29.4" customHeight="1" x14ac:dyDescent="0.25">
      <c r="A76" s="27" t="s">
        <v>139</v>
      </c>
      <c r="B76" s="27"/>
      <c r="C76" s="67" t="s">
        <v>307</v>
      </c>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row>
    <row r="77" spans="1:30" ht="16.5" customHeight="1" x14ac:dyDescent="0.25">
      <c r="A77" s="27" t="s">
        <v>141</v>
      </c>
      <c r="B77" s="27"/>
      <c r="C77" s="67" t="s">
        <v>772</v>
      </c>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1:30" ht="29.4" customHeight="1" x14ac:dyDescent="0.25">
      <c r="A78" s="27" t="s">
        <v>144</v>
      </c>
      <c r="B78" s="27"/>
      <c r="C78" s="67" t="s">
        <v>827</v>
      </c>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row>
    <row r="79" spans="1:30" ht="16.5" customHeight="1" x14ac:dyDescent="0.25">
      <c r="A79" s="27" t="s">
        <v>146</v>
      </c>
      <c r="B79" s="27"/>
      <c r="C79" s="67" t="s">
        <v>308</v>
      </c>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row>
    <row r="80" spans="1:30" ht="29.4" customHeight="1" x14ac:dyDescent="0.25">
      <c r="A80" s="27" t="s">
        <v>150</v>
      </c>
      <c r="B80" s="27"/>
      <c r="C80" s="67" t="s">
        <v>463</v>
      </c>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row>
    <row r="81" spans="1:30" ht="29.4" customHeight="1" x14ac:dyDescent="0.25">
      <c r="A81" s="27" t="s">
        <v>152</v>
      </c>
      <c r="B81" s="27"/>
      <c r="C81" s="67" t="s">
        <v>309</v>
      </c>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row>
    <row r="82" spans="1:30" ht="29.4" customHeight="1" x14ac:dyDescent="0.25">
      <c r="A82" s="27" t="s">
        <v>155</v>
      </c>
      <c r="B82" s="27"/>
      <c r="C82" s="67" t="s">
        <v>577</v>
      </c>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row>
    <row r="83" spans="1:30" ht="16.5" customHeight="1" x14ac:dyDescent="0.25">
      <c r="A83" s="27" t="s">
        <v>467</v>
      </c>
      <c r="B83" s="27"/>
      <c r="C83" s="67" t="s">
        <v>468</v>
      </c>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row>
    <row r="84" spans="1:30" ht="4.5" customHeight="1" x14ac:dyDescent="0.25"/>
    <row r="85" spans="1:30" ht="16.5" customHeight="1" x14ac:dyDescent="0.25">
      <c r="A85" s="28" t="s">
        <v>167</v>
      </c>
      <c r="B85" s="27"/>
      <c r="C85" s="27"/>
      <c r="D85" s="27"/>
      <c r="E85" s="67" t="s">
        <v>471</v>
      </c>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row>
  </sheetData>
  <mergeCells count="22">
    <mergeCell ref="W2:X2"/>
    <mergeCell ref="Y2:Z2"/>
    <mergeCell ref="AA2:AB2"/>
    <mergeCell ref="AC2:AD2"/>
    <mergeCell ref="K1:AD1"/>
    <mergeCell ref="M2:N2"/>
    <mergeCell ref="O2:P2"/>
    <mergeCell ref="Q2:R2"/>
    <mergeCell ref="S2:T2"/>
    <mergeCell ref="U2:V2"/>
    <mergeCell ref="C71:AD71"/>
    <mergeCell ref="C73:AD73"/>
    <mergeCell ref="C74:AD74"/>
    <mergeCell ref="C76:AD76"/>
    <mergeCell ref="C77:AD77"/>
    <mergeCell ref="C83:AD83"/>
    <mergeCell ref="E85:AD85"/>
    <mergeCell ref="C78:AD78"/>
    <mergeCell ref="C79:AD79"/>
    <mergeCell ref="C80:AD80"/>
    <mergeCell ref="C81:AD81"/>
    <mergeCell ref="C82:AD82"/>
  </mergeCells>
  <pageMargins left="0.7" right="0.7" top="0.75" bottom="0.75" header="0.3" footer="0.3"/>
  <pageSetup paperSize="9" fitToHeight="0" orientation="landscape" horizontalDpi="300" verticalDpi="300"/>
  <headerFooter scaleWithDoc="0" alignWithMargins="0">
    <oddHeader>&amp;C&amp;"Arial"&amp;8TABLE 15A.63</oddHeader>
    <oddFooter>&amp;L&amp;"Arial"&amp;8REPORT ON
GOVERNMENT
SERVICES 2022&amp;R&amp;"Arial"&amp;8SERVICES FOR PEOPLE
WITH DISABILITY
PAGE &amp;B&amp;P&amp;B</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AD66"/>
  <sheetViews>
    <sheetView showGridLines="0" workbookViewId="0"/>
  </sheetViews>
  <sheetFormatPr defaultRowHeight="13.2" x14ac:dyDescent="0.25"/>
  <cols>
    <col min="1" max="10" width="1.6640625" customWidth="1"/>
    <col min="11" max="11" width="9.33203125" customWidth="1"/>
    <col min="12" max="12" width="5.44140625" customWidth="1"/>
    <col min="13" max="13" width="6" customWidth="1"/>
    <col min="14" max="14" width="6.109375" customWidth="1"/>
    <col min="15" max="15" width="6" customWidth="1"/>
    <col min="16" max="16" width="6.109375" customWidth="1"/>
    <col min="17" max="17" width="6" customWidth="1"/>
    <col min="18" max="18" width="6.109375" customWidth="1"/>
    <col min="19" max="19" width="6" customWidth="1"/>
    <col min="20" max="20" width="6.109375" customWidth="1"/>
    <col min="21" max="21" width="6" customWidth="1"/>
    <col min="22" max="22" width="6.109375" customWidth="1"/>
    <col min="23" max="23" width="6" customWidth="1"/>
    <col min="24" max="24" width="6.109375" customWidth="1"/>
    <col min="25" max="25" width="6" customWidth="1"/>
    <col min="26" max="26" width="6.109375" customWidth="1"/>
    <col min="27" max="27" width="6" customWidth="1"/>
    <col min="28" max="28" width="6.109375" customWidth="1"/>
    <col min="29" max="29" width="7.5546875" customWidth="1"/>
    <col min="30" max="30" width="6.109375" customWidth="1"/>
  </cols>
  <sheetData>
    <row r="1" spans="1:30" ht="33.9" customHeight="1" x14ac:dyDescent="0.25">
      <c r="A1" s="8" t="s">
        <v>845</v>
      </c>
      <c r="B1" s="8"/>
      <c r="C1" s="8"/>
      <c r="D1" s="8"/>
      <c r="E1" s="8"/>
      <c r="F1" s="8"/>
      <c r="G1" s="8"/>
      <c r="H1" s="8"/>
      <c r="I1" s="8"/>
      <c r="J1" s="8"/>
      <c r="K1" s="72" t="s">
        <v>846</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763</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825</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830</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334</v>
      </c>
      <c r="E6" s="7"/>
      <c r="F6" s="7"/>
      <c r="G6" s="7"/>
      <c r="H6" s="7"/>
      <c r="I6" s="7"/>
      <c r="J6" s="7"/>
      <c r="K6" s="7"/>
      <c r="L6" s="9" t="s">
        <v>300</v>
      </c>
      <c r="M6" s="29">
        <v>366.5</v>
      </c>
      <c r="N6" s="51">
        <v>30.9</v>
      </c>
      <c r="O6" s="29">
        <v>345.8</v>
      </c>
      <c r="P6" s="51">
        <v>37.299999999999997</v>
      </c>
      <c r="Q6" s="29">
        <v>241.1</v>
      </c>
      <c r="R6" s="51">
        <v>27.4</v>
      </c>
      <c r="S6" s="29">
        <v>147.30000000000001</v>
      </c>
      <c r="T6" s="51">
        <v>13</v>
      </c>
      <c r="U6" s="32">
        <v>91.1</v>
      </c>
      <c r="V6" s="51">
        <v>20.9</v>
      </c>
      <c r="W6" s="30" t="s">
        <v>128</v>
      </c>
      <c r="X6" s="7"/>
      <c r="Y6" s="32">
        <v>40.799999999999997</v>
      </c>
      <c r="Z6" s="53">
        <v>5.6</v>
      </c>
      <c r="AA6" s="30" t="s">
        <v>128</v>
      </c>
      <c r="AB6" s="7"/>
      <c r="AC6" s="41">
        <v>1232.3</v>
      </c>
      <c r="AD6" s="51">
        <v>62.8</v>
      </c>
    </row>
    <row r="7" spans="1:30" ht="16.5" customHeight="1" x14ac:dyDescent="0.25">
      <c r="A7" s="7"/>
      <c r="B7" s="7"/>
      <c r="C7" s="7"/>
      <c r="D7" s="7" t="s">
        <v>843</v>
      </c>
      <c r="E7" s="7"/>
      <c r="F7" s="7"/>
      <c r="G7" s="7"/>
      <c r="H7" s="7"/>
      <c r="I7" s="7"/>
      <c r="J7" s="7"/>
      <c r="K7" s="7"/>
      <c r="L7" s="9" t="s">
        <v>300</v>
      </c>
      <c r="M7" s="29">
        <v>169.3</v>
      </c>
      <c r="N7" s="51">
        <v>23.3</v>
      </c>
      <c r="O7" s="29">
        <v>135.1</v>
      </c>
      <c r="P7" s="51">
        <v>14.9</v>
      </c>
      <c r="Q7" s="29">
        <v>165.3</v>
      </c>
      <c r="R7" s="51">
        <v>23.4</v>
      </c>
      <c r="S7" s="32">
        <v>36.6</v>
      </c>
      <c r="T7" s="53">
        <v>7.9</v>
      </c>
      <c r="U7" s="32">
        <v>36.700000000000003</v>
      </c>
      <c r="V7" s="51">
        <v>12.5</v>
      </c>
      <c r="W7" s="32">
        <v>63.3</v>
      </c>
      <c r="X7" s="51">
        <v>13.3</v>
      </c>
      <c r="Y7" s="30" t="s">
        <v>128</v>
      </c>
      <c r="Z7" s="7"/>
      <c r="AA7" s="47">
        <v>7.4</v>
      </c>
      <c r="AB7" s="53">
        <v>4.8</v>
      </c>
      <c r="AC7" s="29">
        <v>616.70000000000005</v>
      </c>
      <c r="AD7" s="51">
        <v>44.7</v>
      </c>
    </row>
    <row r="8" spans="1:30" ht="16.5" customHeight="1" x14ac:dyDescent="0.25">
      <c r="A8" s="7"/>
      <c r="B8" s="7"/>
      <c r="C8" s="7"/>
      <c r="D8" s="7" t="s">
        <v>499</v>
      </c>
      <c r="E8" s="7"/>
      <c r="F8" s="7"/>
      <c r="G8" s="7"/>
      <c r="H8" s="7"/>
      <c r="I8" s="7"/>
      <c r="J8" s="7"/>
      <c r="K8" s="7"/>
      <c r="L8" s="9" t="s">
        <v>300</v>
      </c>
      <c r="M8" s="29">
        <v>539.4</v>
      </c>
      <c r="N8" s="51">
        <v>36</v>
      </c>
      <c r="O8" s="29">
        <v>479.2</v>
      </c>
      <c r="P8" s="51">
        <v>37.6</v>
      </c>
      <c r="Q8" s="29">
        <v>407.4</v>
      </c>
      <c r="R8" s="51">
        <v>34.4</v>
      </c>
      <c r="S8" s="29">
        <v>183.9</v>
      </c>
      <c r="T8" s="51">
        <v>14.1</v>
      </c>
      <c r="U8" s="29">
        <v>128.5</v>
      </c>
      <c r="V8" s="51">
        <v>25.5</v>
      </c>
      <c r="W8" s="32">
        <v>63.3</v>
      </c>
      <c r="X8" s="51">
        <v>13.3</v>
      </c>
      <c r="Y8" s="32">
        <v>40.799999999999997</v>
      </c>
      <c r="Z8" s="53">
        <v>5.6</v>
      </c>
      <c r="AA8" s="47">
        <v>7.4</v>
      </c>
      <c r="AB8" s="53">
        <v>4.8</v>
      </c>
      <c r="AC8" s="41">
        <v>1845</v>
      </c>
      <c r="AD8" s="51">
        <v>76</v>
      </c>
    </row>
    <row r="9" spans="1:30" ht="16.5" customHeight="1" x14ac:dyDescent="0.25">
      <c r="A9" s="7"/>
      <c r="B9" s="7" t="s">
        <v>782</v>
      </c>
      <c r="C9" s="7"/>
      <c r="D9" s="7"/>
      <c r="E9" s="7"/>
      <c r="F9" s="7"/>
      <c r="G9" s="7"/>
      <c r="H9" s="7"/>
      <c r="I9" s="7"/>
      <c r="J9" s="7"/>
      <c r="K9" s="7"/>
      <c r="L9" s="9"/>
      <c r="M9" s="10"/>
      <c r="N9" s="7"/>
      <c r="O9" s="10"/>
      <c r="P9" s="7"/>
      <c r="Q9" s="10"/>
      <c r="R9" s="7"/>
      <c r="S9" s="10"/>
      <c r="T9" s="7"/>
      <c r="U9" s="10"/>
      <c r="V9" s="7"/>
      <c r="W9" s="10"/>
      <c r="X9" s="7"/>
      <c r="Y9" s="10"/>
      <c r="Z9" s="7"/>
      <c r="AA9" s="10"/>
      <c r="AB9" s="7"/>
      <c r="AC9" s="10"/>
      <c r="AD9" s="7"/>
    </row>
    <row r="10" spans="1:30" ht="16.5" customHeight="1" x14ac:dyDescent="0.25">
      <c r="A10" s="7"/>
      <c r="B10" s="7"/>
      <c r="C10" s="7" t="s">
        <v>793</v>
      </c>
      <c r="D10" s="7"/>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16.5" customHeight="1" x14ac:dyDescent="0.25">
      <c r="A11" s="7"/>
      <c r="B11" s="7"/>
      <c r="C11" s="7"/>
      <c r="D11" s="7" t="s">
        <v>334</v>
      </c>
      <c r="E11" s="7"/>
      <c r="F11" s="7"/>
      <c r="G11" s="7"/>
      <c r="H11" s="7"/>
      <c r="I11" s="7"/>
      <c r="J11" s="7"/>
      <c r="K11" s="7"/>
      <c r="L11" s="9" t="s">
        <v>300</v>
      </c>
      <c r="M11" s="29">
        <v>415.9</v>
      </c>
      <c r="N11" s="51">
        <v>33.4</v>
      </c>
      <c r="O11" s="29">
        <v>376.9</v>
      </c>
      <c r="P11" s="51">
        <v>37.700000000000003</v>
      </c>
      <c r="Q11" s="29">
        <v>275</v>
      </c>
      <c r="R11" s="51">
        <v>28.1</v>
      </c>
      <c r="S11" s="29">
        <v>156.1</v>
      </c>
      <c r="T11" s="51">
        <v>14.1</v>
      </c>
      <c r="U11" s="29">
        <v>104.3</v>
      </c>
      <c r="V11" s="51">
        <v>23.1</v>
      </c>
      <c r="W11" s="30" t="s">
        <v>128</v>
      </c>
      <c r="X11" s="7"/>
      <c r="Y11" s="32">
        <v>43.5</v>
      </c>
      <c r="Z11" s="53">
        <v>6.2</v>
      </c>
      <c r="AA11" s="30" t="s">
        <v>128</v>
      </c>
      <c r="AB11" s="7"/>
      <c r="AC11" s="41">
        <v>1369.8</v>
      </c>
      <c r="AD11" s="51">
        <v>67.099999999999994</v>
      </c>
    </row>
    <row r="12" spans="1:30" ht="16.5" customHeight="1" x14ac:dyDescent="0.25">
      <c r="A12" s="7"/>
      <c r="B12" s="7"/>
      <c r="C12" s="7"/>
      <c r="D12" s="7" t="s">
        <v>843</v>
      </c>
      <c r="E12" s="7"/>
      <c r="F12" s="7"/>
      <c r="G12" s="7"/>
      <c r="H12" s="7"/>
      <c r="I12" s="7"/>
      <c r="J12" s="7"/>
      <c r="K12" s="7"/>
      <c r="L12" s="9" t="s">
        <v>300</v>
      </c>
      <c r="M12" s="29">
        <v>191.8</v>
      </c>
      <c r="N12" s="51">
        <v>25.6</v>
      </c>
      <c r="O12" s="29">
        <v>147.30000000000001</v>
      </c>
      <c r="P12" s="51">
        <v>16.8</v>
      </c>
      <c r="Q12" s="29">
        <v>189.8</v>
      </c>
      <c r="R12" s="51">
        <v>26.4</v>
      </c>
      <c r="S12" s="32">
        <v>39.200000000000003</v>
      </c>
      <c r="T12" s="53">
        <v>8.6</v>
      </c>
      <c r="U12" s="32">
        <v>41</v>
      </c>
      <c r="V12" s="51">
        <v>12.5</v>
      </c>
      <c r="W12" s="32">
        <v>67.400000000000006</v>
      </c>
      <c r="X12" s="51">
        <v>13.5</v>
      </c>
      <c r="Y12" s="30" t="s">
        <v>128</v>
      </c>
      <c r="Z12" s="7"/>
      <c r="AA12" s="44">
        <v>11</v>
      </c>
      <c r="AB12" s="53">
        <v>5.7</v>
      </c>
      <c r="AC12" s="29">
        <v>684.6</v>
      </c>
      <c r="AD12" s="51">
        <v>45.6</v>
      </c>
    </row>
    <row r="13" spans="1:30" ht="16.5" customHeight="1" x14ac:dyDescent="0.25">
      <c r="A13" s="7"/>
      <c r="B13" s="7"/>
      <c r="C13" s="7"/>
      <c r="D13" s="7" t="s">
        <v>499</v>
      </c>
      <c r="E13" s="7"/>
      <c r="F13" s="7"/>
      <c r="G13" s="7"/>
      <c r="H13" s="7"/>
      <c r="I13" s="7"/>
      <c r="J13" s="7"/>
      <c r="K13" s="7"/>
      <c r="L13" s="9" t="s">
        <v>300</v>
      </c>
      <c r="M13" s="29">
        <v>606.70000000000005</v>
      </c>
      <c r="N13" s="51">
        <v>38.1</v>
      </c>
      <c r="O13" s="29">
        <v>523.1</v>
      </c>
      <c r="P13" s="51">
        <v>39</v>
      </c>
      <c r="Q13" s="29">
        <v>464.4</v>
      </c>
      <c r="R13" s="51">
        <v>36.4</v>
      </c>
      <c r="S13" s="29">
        <v>195.8</v>
      </c>
      <c r="T13" s="51">
        <v>14.6</v>
      </c>
      <c r="U13" s="29">
        <v>144.9</v>
      </c>
      <c r="V13" s="51">
        <v>27.5</v>
      </c>
      <c r="W13" s="32">
        <v>67.400000000000006</v>
      </c>
      <c r="X13" s="51">
        <v>13.5</v>
      </c>
      <c r="Y13" s="32">
        <v>43.5</v>
      </c>
      <c r="Z13" s="53">
        <v>6.2</v>
      </c>
      <c r="AA13" s="44">
        <v>11</v>
      </c>
      <c r="AB13" s="53">
        <v>5.7</v>
      </c>
      <c r="AC13" s="41">
        <v>2057.5</v>
      </c>
      <c r="AD13" s="51">
        <v>76.599999999999994</v>
      </c>
    </row>
    <row r="14" spans="1:30" ht="16.5" customHeight="1" x14ac:dyDescent="0.25">
      <c r="A14" s="7"/>
      <c r="B14" s="7" t="s">
        <v>301</v>
      </c>
      <c r="C14" s="7"/>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t="s">
        <v>830</v>
      </c>
      <c r="D15" s="7"/>
      <c r="E15" s="7"/>
      <c r="F15" s="7"/>
      <c r="G15" s="7"/>
      <c r="H15" s="7"/>
      <c r="I15" s="7"/>
      <c r="J15" s="7"/>
      <c r="K15" s="7"/>
      <c r="L15" s="9"/>
      <c r="M15" s="10"/>
      <c r="N15" s="7"/>
      <c r="O15" s="10"/>
      <c r="P15" s="7"/>
      <c r="Q15" s="10"/>
      <c r="R15" s="7"/>
      <c r="S15" s="10"/>
      <c r="T15" s="7"/>
      <c r="U15" s="10"/>
      <c r="V15" s="7"/>
      <c r="W15" s="10"/>
      <c r="X15" s="7"/>
      <c r="Y15" s="10"/>
      <c r="Z15" s="7"/>
      <c r="AA15" s="10"/>
      <c r="AB15" s="7"/>
      <c r="AC15" s="10"/>
      <c r="AD15" s="7"/>
    </row>
    <row r="16" spans="1:30" ht="16.5" customHeight="1" x14ac:dyDescent="0.25">
      <c r="A16" s="7"/>
      <c r="B16" s="7"/>
      <c r="C16" s="7"/>
      <c r="D16" s="7" t="s">
        <v>334</v>
      </c>
      <c r="E16" s="7"/>
      <c r="F16" s="7"/>
      <c r="G16" s="7"/>
      <c r="H16" s="7"/>
      <c r="I16" s="7"/>
      <c r="J16" s="7"/>
      <c r="K16" s="7"/>
      <c r="L16" s="9" t="s">
        <v>216</v>
      </c>
      <c r="M16" s="32">
        <v>88.1</v>
      </c>
      <c r="N16" s="53">
        <v>2.2999999999999998</v>
      </c>
      <c r="O16" s="32">
        <v>91.7</v>
      </c>
      <c r="P16" s="53">
        <v>3.8</v>
      </c>
      <c r="Q16" s="32">
        <v>87.7</v>
      </c>
      <c r="R16" s="53">
        <v>4.5</v>
      </c>
      <c r="S16" s="32">
        <v>94.4</v>
      </c>
      <c r="T16" s="53">
        <v>2.2000000000000002</v>
      </c>
      <c r="U16" s="32">
        <v>87.3</v>
      </c>
      <c r="V16" s="53">
        <v>5.2</v>
      </c>
      <c r="W16" s="30" t="s">
        <v>128</v>
      </c>
      <c r="X16" s="7"/>
      <c r="Y16" s="32">
        <v>93.8</v>
      </c>
      <c r="Z16" s="53">
        <v>2.8</v>
      </c>
      <c r="AA16" s="30" t="s">
        <v>128</v>
      </c>
      <c r="AB16" s="7"/>
      <c r="AC16" s="32">
        <v>90</v>
      </c>
      <c r="AD16" s="53">
        <v>1.3</v>
      </c>
    </row>
    <row r="17" spans="1:30" ht="16.5" customHeight="1" x14ac:dyDescent="0.25">
      <c r="A17" s="7"/>
      <c r="B17" s="7"/>
      <c r="C17" s="7"/>
      <c r="D17" s="7" t="s">
        <v>843</v>
      </c>
      <c r="E17" s="7"/>
      <c r="F17" s="7"/>
      <c r="G17" s="7"/>
      <c r="H17" s="7"/>
      <c r="I17" s="7"/>
      <c r="J17" s="7"/>
      <c r="K17" s="7"/>
      <c r="L17" s="9" t="s">
        <v>216</v>
      </c>
      <c r="M17" s="32">
        <v>88.3</v>
      </c>
      <c r="N17" s="53">
        <v>3</v>
      </c>
      <c r="O17" s="32">
        <v>91.7</v>
      </c>
      <c r="P17" s="53">
        <v>3.3</v>
      </c>
      <c r="Q17" s="32">
        <v>87.1</v>
      </c>
      <c r="R17" s="53">
        <v>2.1</v>
      </c>
      <c r="S17" s="32">
        <v>93.4</v>
      </c>
      <c r="T17" s="53">
        <v>6.4</v>
      </c>
      <c r="U17" s="32">
        <v>89.5</v>
      </c>
      <c r="V17" s="51">
        <v>13.5</v>
      </c>
      <c r="W17" s="32">
        <v>93.9</v>
      </c>
      <c r="X17" s="53">
        <v>5.9</v>
      </c>
      <c r="Y17" s="30" t="s">
        <v>128</v>
      </c>
      <c r="Z17" s="7"/>
      <c r="AA17" s="32">
        <v>67.3</v>
      </c>
      <c r="AB17" s="51">
        <v>26.1</v>
      </c>
      <c r="AC17" s="32">
        <v>90.1</v>
      </c>
      <c r="AD17" s="53">
        <v>2.7</v>
      </c>
    </row>
    <row r="18" spans="1:30" ht="16.5" customHeight="1" x14ac:dyDescent="0.25">
      <c r="A18" s="7"/>
      <c r="B18" s="7"/>
      <c r="C18" s="7"/>
      <c r="D18" s="7" t="s">
        <v>499</v>
      </c>
      <c r="E18" s="7"/>
      <c r="F18" s="7"/>
      <c r="G18" s="7"/>
      <c r="H18" s="7"/>
      <c r="I18" s="7"/>
      <c r="J18" s="7"/>
      <c r="K18" s="7"/>
      <c r="L18" s="9" t="s">
        <v>216</v>
      </c>
      <c r="M18" s="32">
        <v>88.9</v>
      </c>
      <c r="N18" s="53">
        <v>1.9</v>
      </c>
      <c r="O18" s="32">
        <v>91.6</v>
      </c>
      <c r="P18" s="53">
        <v>2.2000000000000002</v>
      </c>
      <c r="Q18" s="32">
        <v>87.7</v>
      </c>
      <c r="R18" s="53">
        <v>2.8</v>
      </c>
      <c r="S18" s="32">
        <v>93.9</v>
      </c>
      <c r="T18" s="53">
        <v>1.7</v>
      </c>
      <c r="U18" s="32">
        <v>88.7</v>
      </c>
      <c r="V18" s="53">
        <v>4.9000000000000004</v>
      </c>
      <c r="W18" s="32">
        <v>93.9</v>
      </c>
      <c r="X18" s="53">
        <v>5.9</v>
      </c>
      <c r="Y18" s="32">
        <v>93.8</v>
      </c>
      <c r="Z18" s="53">
        <v>2.8</v>
      </c>
      <c r="AA18" s="32">
        <v>67.3</v>
      </c>
      <c r="AB18" s="51">
        <v>26.1</v>
      </c>
      <c r="AC18" s="32">
        <v>89.7</v>
      </c>
      <c r="AD18" s="53">
        <v>1.6</v>
      </c>
    </row>
    <row r="19" spans="1:30" ht="16.5" customHeight="1" x14ac:dyDescent="0.25">
      <c r="A19" s="7" t="s">
        <v>305</v>
      </c>
      <c r="B19" s="7"/>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t="s">
        <v>825</v>
      </c>
      <c r="C20" s="7"/>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t="s">
        <v>830</v>
      </c>
      <c r="D21" s="7"/>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5">
      <c r="A22" s="7"/>
      <c r="B22" s="7"/>
      <c r="C22" s="7"/>
      <c r="D22" s="7" t="s">
        <v>334</v>
      </c>
      <c r="E22" s="7"/>
      <c r="F22" s="7"/>
      <c r="G22" s="7"/>
      <c r="H22" s="7"/>
      <c r="I22" s="7"/>
      <c r="J22" s="7"/>
      <c r="K22" s="7"/>
      <c r="L22" s="9" t="s">
        <v>300</v>
      </c>
      <c r="M22" s="29">
        <v>388.3</v>
      </c>
      <c r="N22" s="51">
        <v>32.6</v>
      </c>
      <c r="O22" s="29">
        <v>350.8</v>
      </c>
      <c r="P22" s="51">
        <v>31.7</v>
      </c>
      <c r="Q22" s="29">
        <v>235.4</v>
      </c>
      <c r="R22" s="51">
        <v>23.4</v>
      </c>
      <c r="S22" s="29">
        <v>119.9</v>
      </c>
      <c r="T22" s="51">
        <v>14.7</v>
      </c>
      <c r="U22" s="29">
        <v>122.8</v>
      </c>
      <c r="V22" s="51">
        <v>11.1</v>
      </c>
      <c r="W22" s="30" t="s">
        <v>128</v>
      </c>
      <c r="X22" s="7"/>
      <c r="Y22" s="32">
        <v>31.2</v>
      </c>
      <c r="Z22" s="53">
        <v>3.2</v>
      </c>
      <c r="AA22" s="30" t="s">
        <v>128</v>
      </c>
      <c r="AB22" s="7"/>
      <c r="AC22" s="41">
        <v>1250.5999999999999</v>
      </c>
      <c r="AD22" s="51">
        <v>50.3</v>
      </c>
    </row>
    <row r="23" spans="1:30" ht="16.5" customHeight="1" x14ac:dyDescent="0.25">
      <c r="A23" s="7"/>
      <c r="B23" s="7"/>
      <c r="C23" s="7"/>
      <c r="D23" s="7" t="s">
        <v>843</v>
      </c>
      <c r="E23" s="7"/>
      <c r="F23" s="7"/>
      <c r="G23" s="7"/>
      <c r="H23" s="7"/>
      <c r="I23" s="7"/>
      <c r="J23" s="7"/>
      <c r="K23" s="7"/>
      <c r="L23" s="9" t="s">
        <v>300</v>
      </c>
      <c r="M23" s="29">
        <v>206.7</v>
      </c>
      <c r="N23" s="51">
        <v>26.6</v>
      </c>
      <c r="O23" s="29">
        <v>161</v>
      </c>
      <c r="P23" s="51">
        <v>22.5</v>
      </c>
      <c r="Q23" s="29">
        <v>169.5</v>
      </c>
      <c r="R23" s="51">
        <v>23.9</v>
      </c>
      <c r="S23" s="32">
        <v>41.6</v>
      </c>
      <c r="T23" s="53">
        <v>7.9</v>
      </c>
      <c r="U23" s="32">
        <v>48.5</v>
      </c>
      <c r="V23" s="53">
        <v>9.1999999999999993</v>
      </c>
      <c r="W23" s="32">
        <v>62.4</v>
      </c>
      <c r="X23" s="53">
        <v>5.4</v>
      </c>
      <c r="Y23" s="31" t="s">
        <v>110</v>
      </c>
      <c r="Z23" s="7"/>
      <c r="AA23" s="31">
        <v>9.9</v>
      </c>
      <c r="AB23" s="53">
        <v>1.5</v>
      </c>
      <c r="AC23" s="29">
        <v>695.1</v>
      </c>
      <c r="AD23" s="51">
        <v>41.1</v>
      </c>
    </row>
    <row r="24" spans="1:30" ht="16.5" customHeight="1" x14ac:dyDescent="0.25">
      <c r="A24" s="7"/>
      <c r="B24" s="7"/>
      <c r="C24" s="7"/>
      <c r="D24" s="7" t="s">
        <v>499</v>
      </c>
      <c r="E24" s="7"/>
      <c r="F24" s="7"/>
      <c r="G24" s="7"/>
      <c r="H24" s="7"/>
      <c r="I24" s="7"/>
      <c r="J24" s="7"/>
      <c r="K24" s="7"/>
      <c r="L24" s="9" t="s">
        <v>300</v>
      </c>
      <c r="M24" s="29">
        <v>594</v>
      </c>
      <c r="N24" s="51">
        <v>43.3</v>
      </c>
      <c r="O24" s="29">
        <v>511.7</v>
      </c>
      <c r="P24" s="51">
        <v>34.9</v>
      </c>
      <c r="Q24" s="29">
        <v>406.2</v>
      </c>
      <c r="R24" s="51">
        <v>32.700000000000003</v>
      </c>
      <c r="S24" s="29">
        <v>160.4</v>
      </c>
      <c r="T24" s="51">
        <v>16.2</v>
      </c>
      <c r="U24" s="29">
        <v>172.5</v>
      </c>
      <c r="V24" s="51">
        <v>12.7</v>
      </c>
      <c r="W24" s="32">
        <v>62.4</v>
      </c>
      <c r="X24" s="53">
        <v>5.4</v>
      </c>
      <c r="Y24" s="32">
        <v>31.2</v>
      </c>
      <c r="Z24" s="53">
        <v>3.2</v>
      </c>
      <c r="AA24" s="31">
        <v>9.9</v>
      </c>
      <c r="AB24" s="53">
        <v>1.5</v>
      </c>
      <c r="AC24" s="41">
        <v>1946.4</v>
      </c>
      <c r="AD24" s="51">
        <v>63.3</v>
      </c>
    </row>
    <row r="25" spans="1:30" ht="16.5" customHeight="1" x14ac:dyDescent="0.25">
      <c r="A25" s="7"/>
      <c r="B25" s="7" t="s">
        <v>782</v>
      </c>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t="s">
        <v>793</v>
      </c>
      <c r="D26" s="7"/>
      <c r="E26" s="7"/>
      <c r="F26" s="7"/>
      <c r="G26" s="7"/>
      <c r="H26" s="7"/>
      <c r="I26" s="7"/>
      <c r="J26" s="7"/>
      <c r="K26" s="7"/>
      <c r="L26" s="9"/>
      <c r="M26" s="10"/>
      <c r="N26" s="7"/>
      <c r="O26" s="10"/>
      <c r="P26" s="7"/>
      <c r="Q26" s="10"/>
      <c r="R26" s="7"/>
      <c r="S26" s="10"/>
      <c r="T26" s="7"/>
      <c r="U26" s="10"/>
      <c r="V26" s="7"/>
      <c r="W26" s="10"/>
      <c r="X26" s="7"/>
      <c r="Y26" s="10"/>
      <c r="Z26" s="7"/>
      <c r="AA26" s="10"/>
      <c r="AB26" s="7"/>
      <c r="AC26" s="10"/>
      <c r="AD26" s="7"/>
    </row>
    <row r="27" spans="1:30" ht="16.5" customHeight="1" x14ac:dyDescent="0.25">
      <c r="A27" s="7"/>
      <c r="B27" s="7"/>
      <c r="C27" s="7"/>
      <c r="D27" s="7" t="s">
        <v>334</v>
      </c>
      <c r="E27" s="7"/>
      <c r="F27" s="7"/>
      <c r="G27" s="7"/>
      <c r="H27" s="7"/>
      <c r="I27" s="7"/>
      <c r="J27" s="7"/>
      <c r="K27" s="7"/>
      <c r="L27" s="9" t="s">
        <v>300</v>
      </c>
      <c r="M27" s="29">
        <v>441.1</v>
      </c>
      <c r="N27" s="51">
        <v>34.700000000000003</v>
      </c>
      <c r="O27" s="29">
        <v>385.8</v>
      </c>
      <c r="P27" s="51">
        <v>34.4</v>
      </c>
      <c r="Q27" s="29">
        <v>258.10000000000002</v>
      </c>
      <c r="R27" s="51">
        <v>24.8</v>
      </c>
      <c r="S27" s="29">
        <v>131.80000000000001</v>
      </c>
      <c r="T27" s="51">
        <v>15.8</v>
      </c>
      <c r="U27" s="29">
        <v>136.1</v>
      </c>
      <c r="V27" s="51">
        <v>12.4</v>
      </c>
      <c r="W27" s="30" t="s">
        <v>128</v>
      </c>
      <c r="X27" s="7"/>
      <c r="Y27" s="32">
        <v>34.6</v>
      </c>
      <c r="Z27" s="53">
        <v>3.6</v>
      </c>
      <c r="AA27" s="30" t="s">
        <v>128</v>
      </c>
      <c r="AB27" s="7"/>
      <c r="AC27" s="41">
        <v>1387.5</v>
      </c>
      <c r="AD27" s="51">
        <v>52.4</v>
      </c>
    </row>
    <row r="28" spans="1:30" ht="16.5" customHeight="1" x14ac:dyDescent="0.25">
      <c r="A28" s="7"/>
      <c r="B28" s="7"/>
      <c r="C28" s="7"/>
      <c r="D28" s="7" t="s">
        <v>843</v>
      </c>
      <c r="E28" s="7"/>
      <c r="F28" s="7"/>
      <c r="G28" s="7"/>
      <c r="H28" s="7"/>
      <c r="I28" s="7"/>
      <c r="J28" s="7"/>
      <c r="K28" s="7"/>
      <c r="L28" s="9" t="s">
        <v>300</v>
      </c>
      <c r="M28" s="29">
        <v>221</v>
      </c>
      <c r="N28" s="51">
        <v>28.4</v>
      </c>
      <c r="O28" s="29">
        <v>177</v>
      </c>
      <c r="P28" s="51">
        <v>24.4</v>
      </c>
      <c r="Q28" s="29">
        <v>184.3</v>
      </c>
      <c r="R28" s="51">
        <v>25.3</v>
      </c>
      <c r="S28" s="32">
        <v>43.9</v>
      </c>
      <c r="T28" s="53">
        <v>8.4</v>
      </c>
      <c r="U28" s="32">
        <v>52.6</v>
      </c>
      <c r="V28" s="53">
        <v>9.3000000000000007</v>
      </c>
      <c r="W28" s="32">
        <v>67.599999999999994</v>
      </c>
      <c r="X28" s="53">
        <v>5.6</v>
      </c>
      <c r="Y28" s="31" t="s">
        <v>110</v>
      </c>
      <c r="Z28" s="7"/>
      <c r="AA28" s="32">
        <v>11.8</v>
      </c>
      <c r="AB28" s="53">
        <v>1.6</v>
      </c>
      <c r="AC28" s="29">
        <v>761.6</v>
      </c>
      <c r="AD28" s="51">
        <v>43.4</v>
      </c>
    </row>
    <row r="29" spans="1:30" ht="16.5" customHeight="1" x14ac:dyDescent="0.25">
      <c r="A29" s="7"/>
      <c r="B29" s="7"/>
      <c r="C29" s="7"/>
      <c r="D29" s="7" t="s">
        <v>499</v>
      </c>
      <c r="E29" s="7"/>
      <c r="F29" s="7"/>
      <c r="G29" s="7"/>
      <c r="H29" s="7"/>
      <c r="I29" s="7"/>
      <c r="J29" s="7"/>
      <c r="K29" s="7"/>
      <c r="L29" s="9" t="s">
        <v>300</v>
      </c>
      <c r="M29" s="29">
        <v>662.8</v>
      </c>
      <c r="N29" s="51">
        <v>46</v>
      </c>
      <c r="O29" s="29">
        <v>565</v>
      </c>
      <c r="P29" s="51">
        <v>37.200000000000003</v>
      </c>
      <c r="Q29" s="29">
        <v>442.8</v>
      </c>
      <c r="R29" s="51">
        <v>35</v>
      </c>
      <c r="S29" s="29">
        <v>175.9</v>
      </c>
      <c r="T29" s="51">
        <v>17.600000000000001</v>
      </c>
      <c r="U29" s="29">
        <v>188.2</v>
      </c>
      <c r="V29" s="51">
        <v>13.6</v>
      </c>
      <c r="W29" s="32">
        <v>67.599999999999994</v>
      </c>
      <c r="X29" s="53">
        <v>5.6</v>
      </c>
      <c r="Y29" s="32">
        <v>34.6</v>
      </c>
      <c r="Z29" s="53">
        <v>3.6</v>
      </c>
      <c r="AA29" s="32">
        <v>11.8</v>
      </c>
      <c r="AB29" s="53">
        <v>1.6</v>
      </c>
      <c r="AC29" s="41">
        <v>2148.9</v>
      </c>
      <c r="AD29" s="51">
        <v>65.5</v>
      </c>
    </row>
    <row r="30" spans="1:30" ht="16.5" customHeight="1" x14ac:dyDescent="0.25">
      <c r="A30" s="7"/>
      <c r="B30" s="7" t="s">
        <v>301</v>
      </c>
      <c r="C30" s="7"/>
      <c r="D30" s="7"/>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5">
      <c r="A31" s="7"/>
      <c r="B31" s="7"/>
      <c r="C31" s="7" t="s">
        <v>830</v>
      </c>
      <c r="D31" s="7"/>
      <c r="E31" s="7"/>
      <c r="F31" s="7"/>
      <c r="G31" s="7"/>
      <c r="H31" s="7"/>
      <c r="I31" s="7"/>
      <c r="J31" s="7"/>
      <c r="K31" s="7"/>
      <c r="L31" s="9"/>
      <c r="M31" s="10"/>
      <c r="N31" s="7"/>
      <c r="O31" s="10"/>
      <c r="P31" s="7"/>
      <c r="Q31" s="10"/>
      <c r="R31" s="7"/>
      <c r="S31" s="10"/>
      <c r="T31" s="7"/>
      <c r="U31" s="10"/>
      <c r="V31" s="7"/>
      <c r="W31" s="10"/>
      <c r="X31" s="7"/>
      <c r="Y31" s="10"/>
      <c r="Z31" s="7"/>
      <c r="AA31" s="10"/>
      <c r="AB31" s="7"/>
      <c r="AC31" s="10"/>
      <c r="AD31" s="7"/>
    </row>
    <row r="32" spans="1:30" ht="16.5" customHeight="1" x14ac:dyDescent="0.25">
      <c r="A32" s="7"/>
      <c r="B32" s="7"/>
      <c r="C32" s="7"/>
      <c r="D32" s="7" t="s">
        <v>334</v>
      </c>
      <c r="E32" s="7"/>
      <c r="F32" s="7"/>
      <c r="G32" s="7"/>
      <c r="H32" s="7"/>
      <c r="I32" s="7"/>
      <c r="J32" s="7"/>
      <c r="K32" s="7"/>
      <c r="L32" s="9" t="s">
        <v>216</v>
      </c>
      <c r="M32" s="32">
        <v>88</v>
      </c>
      <c r="N32" s="53">
        <v>2.6</v>
      </c>
      <c r="O32" s="32">
        <v>90.9</v>
      </c>
      <c r="P32" s="53">
        <v>1.3</v>
      </c>
      <c r="Q32" s="32">
        <v>91.2</v>
      </c>
      <c r="R32" s="53">
        <v>2.2999999999999998</v>
      </c>
      <c r="S32" s="32">
        <v>91</v>
      </c>
      <c r="T32" s="53">
        <v>2.2000000000000002</v>
      </c>
      <c r="U32" s="32">
        <v>90.3</v>
      </c>
      <c r="V32" s="53">
        <v>8.1</v>
      </c>
      <c r="W32" s="30" t="s">
        <v>128</v>
      </c>
      <c r="X32" s="7"/>
      <c r="Y32" s="32">
        <v>90.1</v>
      </c>
      <c r="Z32" s="53">
        <v>9.4</v>
      </c>
      <c r="AA32" s="30" t="s">
        <v>128</v>
      </c>
      <c r="AB32" s="7"/>
      <c r="AC32" s="32">
        <v>90.1</v>
      </c>
      <c r="AD32" s="53">
        <v>1.3</v>
      </c>
    </row>
    <row r="33" spans="1:30" ht="16.5" customHeight="1" x14ac:dyDescent="0.25">
      <c r="A33" s="7"/>
      <c r="B33" s="7"/>
      <c r="C33" s="7"/>
      <c r="D33" s="7" t="s">
        <v>843</v>
      </c>
      <c r="E33" s="7"/>
      <c r="F33" s="7"/>
      <c r="G33" s="7"/>
      <c r="H33" s="7"/>
      <c r="I33" s="7"/>
      <c r="J33" s="7"/>
      <c r="K33" s="7"/>
      <c r="L33" s="9" t="s">
        <v>216</v>
      </c>
      <c r="M33" s="32">
        <v>93.5</v>
      </c>
      <c r="N33" s="53">
        <v>0.5</v>
      </c>
      <c r="O33" s="32">
        <v>90.8</v>
      </c>
      <c r="P33" s="53">
        <v>2</v>
      </c>
      <c r="Q33" s="32">
        <v>92</v>
      </c>
      <c r="R33" s="53">
        <v>3.1</v>
      </c>
      <c r="S33" s="32">
        <v>94.9</v>
      </c>
      <c r="T33" s="51">
        <v>18</v>
      </c>
      <c r="U33" s="32">
        <v>92.3</v>
      </c>
      <c r="V33" s="53">
        <v>6.2</v>
      </c>
      <c r="W33" s="32">
        <v>92.3</v>
      </c>
      <c r="X33" s="53">
        <v>2.2999999999999998</v>
      </c>
      <c r="Y33" s="31" t="s">
        <v>110</v>
      </c>
      <c r="Z33" s="7"/>
      <c r="AA33" s="32">
        <v>83.6</v>
      </c>
      <c r="AB33" s="53">
        <v>5.6</v>
      </c>
      <c r="AC33" s="32">
        <v>91.3</v>
      </c>
      <c r="AD33" s="53">
        <v>1.5</v>
      </c>
    </row>
    <row r="34" spans="1:30" ht="16.5" customHeight="1" x14ac:dyDescent="0.25">
      <c r="A34" s="7"/>
      <c r="B34" s="7"/>
      <c r="C34" s="7"/>
      <c r="D34" s="7" t="s">
        <v>499</v>
      </c>
      <c r="E34" s="7"/>
      <c r="F34" s="7"/>
      <c r="G34" s="7"/>
      <c r="H34" s="7"/>
      <c r="I34" s="7"/>
      <c r="J34" s="7"/>
      <c r="K34" s="7"/>
      <c r="L34" s="9" t="s">
        <v>216</v>
      </c>
      <c r="M34" s="32">
        <v>89.6</v>
      </c>
      <c r="N34" s="53">
        <v>2</v>
      </c>
      <c r="O34" s="32">
        <v>90.6</v>
      </c>
      <c r="P34" s="53">
        <v>1.6</v>
      </c>
      <c r="Q34" s="32">
        <v>91.7</v>
      </c>
      <c r="R34" s="53">
        <v>1.4</v>
      </c>
      <c r="S34" s="32">
        <v>91.2</v>
      </c>
      <c r="T34" s="53">
        <v>1.3</v>
      </c>
      <c r="U34" s="32">
        <v>91.7</v>
      </c>
      <c r="V34" s="53">
        <v>1.3</v>
      </c>
      <c r="W34" s="32">
        <v>92.3</v>
      </c>
      <c r="X34" s="53">
        <v>2.2999999999999998</v>
      </c>
      <c r="Y34" s="32">
        <v>90.1</v>
      </c>
      <c r="Z34" s="53">
        <v>9.4</v>
      </c>
      <c r="AA34" s="32">
        <v>83.6</v>
      </c>
      <c r="AB34" s="53">
        <v>5.6</v>
      </c>
      <c r="AC34" s="32">
        <v>90.6</v>
      </c>
      <c r="AD34" s="53">
        <v>1</v>
      </c>
    </row>
    <row r="35" spans="1:30" ht="16.5" customHeight="1" x14ac:dyDescent="0.25">
      <c r="A35" s="7" t="s">
        <v>427</v>
      </c>
      <c r="B35" s="7"/>
      <c r="C35" s="7"/>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t="s">
        <v>825</v>
      </c>
      <c r="C36" s="7"/>
      <c r="D36" s="7"/>
      <c r="E36" s="7"/>
      <c r="F36" s="7"/>
      <c r="G36" s="7"/>
      <c r="H36" s="7"/>
      <c r="I36" s="7"/>
      <c r="J36" s="7"/>
      <c r="K36" s="7"/>
      <c r="L36" s="9"/>
      <c r="M36" s="10"/>
      <c r="N36" s="7"/>
      <c r="O36" s="10"/>
      <c r="P36" s="7"/>
      <c r="Q36" s="10"/>
      <c r="R36" s="7"/>
      <c r="S36" s="10"/>
      <c r="T36" s="7"/>
      <c r="U36" s="10"/>
      <c r="V36" s="7"/>
      <c r="W36" s="10"/>
      <c r="X36" s="7"/>
      <c r="Y36" s="10"/>
      <c r="Z36" s="7"/>
      <c r="AA36" s="10"/>
      <c r="AB36" s="7"/>
      <c r="AC36" s="10"/>
      <c r="AD36" s="7"/>
    </row>
    <row r="37" spans="1:30" ht="16.5" customHeight="1" x14ac:dyDescent="0.25">
      <c r="A37" s="7"/>
      <c r="B37" s="7"/>
      <c r="C37" s="7" t="s">
        <v>830</v>
      </c>
      <c r="D37" s="7"/>
      <c r="E37" s="7"/>
      <c r="F37" s="7"/>
      <c r="G37" s="7"/>
      <c r="H37" s="7"/>
      <c r="I37" s="7"/>
      <c r="J37" s="7"/>
      <c r="K37" s="7"/>
      <c r="L37" s="9"/>
      <c r="M37" s="10"/>
      <c r="N37" s="7"/>
      <c r="O37" s="10"/>
      <c r="P37" s="7"/>
      <c r="Q37" s="10"/>
      <c r="R37" s="7"/>
      <c r="S37" s="10"/>
      <c r="T37" s="7"/>
      <c r="U37" s="10"/>
      <c r="V37" s="7"/>
      <c r="W37" s="10"/>
      <c r="X37" s="7"/>
      <c r="Y37" s="10"/>
      <c r="Z37" s="7"/>
      <c r="AA37" s="10"/>
      <c r="AB37" s="7"/>
      <c r="AC37" s="10"/>
      <c r="AD37" s="7"/>
    </row>
    <row r="38" spans="1:30" ht="16.5" customHeight="1" x14ac:dyDescent="0.25">
      <c r="A38" s="7"/>
      <c r="B38" s="7"/>
      <c r="C38" s="7"/>
      <c r="D38" s="7" t="s">
        <v>334</v>
      </c>
      <c r="E38" s="7"/>
      <c r="F38" s="7"/>
      <c r="G38" s="7"/>
      <c r="H38" s="7"/>
      <c r="I38" s="7"/>
      <c r="J38" s="7"/>
      <c r="K38" s="7"/>
      <c r="L38" s="9" t="s">
        <v>300</v>
      </c>
      <c r="M38" s="29">
        <v>427</v>
      </c>
      <c r="N38" s="51">
        <v>37.200000000000003</v>
      </c>
      <c r="O38" s="29">
        <v>366.2</v>
      </c>
      <c r="P38" s="51">
        <v>27.4</v>
      </c>
      <c r="Q38" s="29">
        <v>226.7</v>
      </c>
      <c r="R38" s="51">
        <v>24.7</v>
      </c>
      <c r="S38" s="29">
        <v>127.4</v>
      </c>
      <c r="T38" s="51">
        <v>13.6</v>
      </c>
      <c r="U38" s="29">
        <v>113.3</v>
      </c>
      <c r="V38" s="53">
        <v>9.1</v>
      </c>
      <c r="W38" s="30" t="s">
        <v>128</v>
      </c>
      <c r="X38" s="7"/>
      <c r="Y38" s="32">
        <v>31.8</v>
      </c>
      <c r="Z38" s="53">
        <v>3.9</v>
      </c>
      <c r="AA38" s="30" t="s">
        <v>128</v>
      </c>
      <c r="AB38" s="7"/>
      <c r="AC38" s="41">
        <v>1294.2</v>
      </c>
      <c r="AD38" s="51">
        <v>57</v>
      </c>
    </row>
    <row r="39" spans="1:30" ht="16.5" customHeight="1" x14ac:dyDescent="0.25">
      <c r="A39" s="7"/>
      <c r="B39" s="7"/>
      <c r="C39" s="7"/>
      <c r="D39" s="7" t="s">
        <v>843</v>
      </c>
      <c r="E39" s="7"/>
      <c r="F39" s="7"/>
      <c r="G39" s="7"/>
      <c r="H39" s="7"/>
      <c r="I39" s="7"/>
      <c r="J39" s="7"/>
      <c r="K39" s="7"/>
      <c r="L39" s="9" t="s">
        <v>300</v>
      </c>
      <c r="M39" s="29">
        <v>198.2</v>
      </c>
      <c r="N39" s="51">
        <v>28.3</v>
      </c>
      <c r="O39" s="29">
        <v>180.8</v>
      </c>
      <c r="P39" s="51">
        <v>23.3</v>
      </c>
      <c r="Q39" s="29">
        <v>155.5</v>
      </c>
      <c r="R39" s="51">
        <v>21.4</v>
      </c>
      <c r="S39" s="32">
        <v>56.9</v>
      </c>
      <c r="T39" s="51">
        <v>10.5</v>
      </c>
      <c r="U39" s="32">
        <v>52.3</v>
      </c>
      <c r="V39" s="53">
        <v>6.7</v>
      </c>
      <c r="W39" s="32">
        <v>57.9</v>
      </c>
      <c r="X39" s="53">
        <v>6.7</v>
      </c>
      <c r="Y39" s="30" t="s">
        <v>128</v>
      </c>
      <c r="Z39" s="7"/>
      <c r="AA39" s="31">
        <v>8.6999999999999993</v>
      </c>
      <c r="AB39" s="53">
        <v>1.5</v>
      </c>
      <c r="AC39" s="29">
        <v>707.5</v>
      </c>
      <c r="AD39" s="51">
        <v>42.3</v>
      </c>
    </row>
    <row r="40" spans="1:30" ht="16.5" customHeight="1" x14ac:dyDescent="0.25">
      <c r="A40" s="7"/>
      <c r="B40" s="7"/>
      <c r="C40" s="7"/>
      <c r="D40" s="7" t="s">
        <v>499</v>
      </c>
      <c r="E40" s="7"/>
      <c r="F40" s="7"/>
      <c r="G40" s="7"/>
      <c r="H40" s="7"/>
      <c r="I40" s="7"/>
      <c r="J40" s="7"/>
      <c r="K40" s="7"/>
      <c r="L40" s="9" t="s">
        <v>300</v>
      </c>
      <c r="M40" s="29">
        <v>624.70000000000005</v>
      </c>
      <c r="N40" s="51">
        <v>42</v>
      </c>
      <c r="O40" s="29">
        <v>548.70000000000005</v>
      </c>
      <c r="P40" s="51">
        <v>37.5</v>
      </c>
      <c r="Q40" s="29">
        <v>384.1</v>
      </c>
      <c r="R40" s="51">
        <v>29.8</v>
      </c>
      <c r="S40" s="29">
        <v>183.7</v>
      </c>
      <c r="T40" s="51">
        <v>15.9</v>
      </c>
      <c r="U40" s="29">
        <v>164.1</v>
      </c>
      <c r="V40" s="51">
        <v>11.5</v>
      </c>
      <c r="W40" s="32">
        <v>57.9</v>
      </c>
      <c r="X40" s="53">
        <v>6.7</v>
      </c>
      <c r="Y40" s="32">
        <v>31.8</v>
      </c>
      <c r="Z40" s="53">
        <v>3.9</v>
      </c>
      <c r="AA40" s="31">
        <v>8.6999999999999993</v>
      </c>
      <c r="AB40" s="53">
        <v>1.5</v>
      </c>
      <c r="AC40" s="41">
        <v>2003.7</v>
      </c>
      <c r="AD40" s="51">
        <v>68.5</v>
      </c>
    </row>
    <row r="41" spans="1:30" ht="16.5" customHeight="1" x14ac:dyDescent="0.25">
      <c r="A41" s="7"/>
      <c r="B41" s="7" t="s">
        <v>782</v>
      </c>
      <c r="C41" s="7"/>
      <c r="D41" s="7"/>
      <c r="E41" s="7"/>
      <c r="F41" s="7"/>
      <c r="G41" s="7"/>
      <c r="H41" s="7"/>
      <c r="I41" s="7"/>
      <c r="J41" s="7"/>
      <c r="K41" s="7"/>
      <c r="L41" s="9"/>
      <c r="M41" s="10"/>
      <c r="N41" s="7"/>
      <c r="O41" s="10"/>
      <c r="P41" s="7"/>
      <c r="Q41" s="10"/>
      <c r="R41" s="7"/>
      <c r="S41" s="10"/>
      <c r="T41" s="7"/>
      <c r="U41" s="10"/>
      <c r="V41" s="7"/>
      <c r="W41" s="10"/>
      <c r="X41" s="7"/>
      <c r="Y41" s="10"/>
      <c r="Z41" s="7"/>
      <c r="AA41" s="10"/>
      <c r="AB41" s="7"/>
      <c r="AC41" s="10"/>
      <c r="AD41" s="7"/>
    </row>
    <row r="42" spans="1:30" ht="16.5" customHeight="1" x14ac:dyDescent="0.25">
      <c r="A42" s="7"/>
      <c r="B42" s="7"/>
      <c r="C42" s="7" t="s">
        <v>793</v>
      </c>
      <c r="D42" s="7"/>
      <c r="E42" s="7"/>
      <c r="F42" s="7"/>
      <c r="G42" s="7"/>
      <c r="H42" s="7"/>
      <c r="I42" s="7"/>
      <c r="J42" s="7"/>
      <c r="K42" s="7"/>
      <c r="L42" s="9"/>
      <c r="M42" s="10"/>
      <c r="N42" s="7"/>
      <c r="O42" s="10"/>
      <c r="P42" s="7"/>
      <c r="Q42" s="10"/>
      <c r="R42" s="7"/>
      <c r="S42" s="10"/>
      <c r="T42" s="7"/>
      <c r="U42" s="10"/>
      <c r="V42" s="7"/>
      <c r="W42" s="10"/>
      <c r="X42" s="7"/>
      <c r="Y42" s="10"/>
      <c r="Z42" s="7"/>
      <c r="AA42" s="10"/>
      <c r="AB42" s="7"/>
      <c r="AC42" s="10"/>
      <c r="AD42" s="7"/>
    </row>
    <row r="43" spans="1:30" ht="16.5" customHeight="1" x14ac:dyDescent="0.25">
      <c r="A43" s="7"/>
      <c r="B43" s="7"/>
      <c r="C43" s="7"/>
      <c r="D43" s="7" t="s">
        <v>334</v>
      </c>
      <c r="E43" s="7"/>
      <c r="F43" s="7"/>
      <c r="G43" s="7"/>
      <c r="H43" s="7"/>
      <c r="I43" s="7"/>
      <c r="J43" s="7"/>
      <c r="K43" s="7"/>
      <c r="L43" s="9" t="s">
        <v>300</v>
      </c>
      <c r="M43" s="29">
        <v>472.3</v>
      </c>
      <c r="N43" s="51">
        <v>39.299999999999997</v>
      </c>
      <c r="O43" s="29">
        <v>393.3</v>
      </c>
      <c r="P43" s="51">
        <v>28.1</v>
      </c>
      <c r="Q43" s="29">
        <v>258.89999999999998</v>
      </c>
      <c r="R43" s="51">
        <v>25.4</v>
      </c>
      <c r="S43" s="29">
        <v>137</v>
      </c>
      <c r="T43" s="51">
        <v>15.1</v>
      </c>
      <c r="U43" s="29">
        <v>129.80000000000001</v>
      </c>
      <c r="V43" s="51">
        <v>10.9</v>
      </c>
      <c r="W43" s="30" t="s">
        <v>128</v>
      </c>
      <c r="X43" s="7"/>
      <c r="Y43" s="32">
        <v>34.299999999999997</v>
      </c>
      <c r="Z43" s="53">
        <v>4</v>
      </c>
      <c r="AA43" s="30" t="s">
        <v>128</v>
      </c>
      <c r="AB43" s="7"/>
      <c r="AC43" s="41">
        <v>1427.6</v>
      </c>
      <c r="AD43" s="51">
        <v>58.1</v>
      </c>
    </row>
    <row r="44" spans="1:30" ht="16.5" customHeight="1" x14ac:dyDescent="0.25">
      <c r="A44" s="7"/>
      <c r="B44" s="7"/>
      <c r="C44" s="7"/>
      <c r="D44" s="7" t="s">
        <v>843</v>
      </c>
      <c r="E44" s="7"/>
      <c r="F44" s="7"/>
      <c r="G44" s="7"/>
      <c r="H44" s="7"/>
      <c r="I44" s="7"/>
      <c r="J44" s="7"/>
      <c r="K44" s="7"/>
      <c r="L44" s="9" t="s">
        <v>300</v>
      </c>
      <c r="M44" s="29">
        <v>217.4</v>
      </c>
      <c r="N44" s="51">
        <v>29.7</v>
      </c>
      <c r="O44" s="29">
        <v>188.3</v>
      </c>
      <c r="P44" s="51">
        <v>24.1</v>
      </c>
      <c r="Q44" s="29">
        <v>179.3</v>
      </c>
      <c r="R44" s="51">
        <v>22.8</v>
      </c>
      <c r="S44" s="32">
        <v>59.7</v>
      </c>
      <c r="T44" s="51">
        <v>11.4</v>
      </c>
      <c r="U44" s="32">
        <v>56.3</v>
      </c>
      <c r="V44" s="53">
        <v>7.3</v>
      </c>
      <c r="W44" s="32">
        <v>65.7</v>
      </c>
      <c r="X44" s="53">
        <v>7.1</v>
      </c>
      <c r="Y44" s="30" t="s">
        <v>128</v>
      </c>
      <c r="Z44" s="7"/>
      <c r="AA44" s="31">
        <v>9.9</v>
      </c>
      <c r="AB44" s="53">
        <v>1.6</v>
      </c>
      <c r="AC44" s="29">
        <v>778.6</v>
      </c>
      <c r="AD44" s="51">
        <v>42.7</v>
      </c>
    </row>
    <row r="45" spans="1:30" ht="16.5" customHeight="1" x14ac:dyDescent="0.25">
      <c r="A45" s="7"/>
      <c r="B45" s="7"/>
      <c r="C45" s="7"/>
      <c r="D45" s="7" t="s">
        <v>499</v>
      </c>
      <c r="E45" s="7"/>
      <c r="F45" s="7"/>
      <c r="G45" s="7"/>
      <c r="H45" s="7"/>
      <c r="I45" s="7"/>
      <c r="J45" s="7"/>
      <c r="K45" s="7"/>
      <c r="L45" s="9" t="s">
        <v>300</v>
      </c>
      <c r="M45" s="29">
        <v>687.3</v>
      </c>
      <c r="N45" s="51">
        <v>43.8</v>
      </c>
      <c r="O45" s="29">
        <v>583.29999999999995</v>
      </c>
      <c r="P45" s="51">
        <v>38.299999999999997</v>
      </c>
      <c r="Q45" s="29">
        <v>438.6</v>
      </c>
      <c r="R45" s="51">
        <v>29.4</v>
      </c>
      <c r="S45" s="29">
        <v>198.2</v>
      </c>
      <c r="T45" s="51">
        <v>18</v>
      </c>
      <c r="U45" s="29">
        <v>185.3</v>
      </c>
      <c r="V45" s="51">
        <v>12.4</v>
      </c>
      <c r="W45" s="32">
        <v>65.7</v>
      </c>
      <c r="X45" s="53">
        <v>7.1</v>
      </c>
      <c r="Y45" s="32">
        <v>34.299999999999997</v>
      </c>
      <c r="Z45" s="53">
        <v>4</v>
      </c>
      <c r="AA45" s="31">
        <v>9.9</v>
      </c>
      <c r="AB45" s="53">
        <v>1.6</v>
      </c>
      <c r="AC45" s="41">
        <v>2204</v>
      </c>
      <c r="AD45" s="51">
        <v>67.2</v>
      </c>
    </row>
    <row r="46" spans="1:30" ht="16.5" customHeight="1" x14ac:dyDescent="0.25">
      <c r="A46" s="7"/>
      <c r="B46" s="7" t="s">
        <v>301</v>
      </c>
      <c r="C46" s="7"/>
      <c r="D46" s="7"/>
      <c r="E46" s="7"/>
      <c r="F46" s="7"/>
      <c r="G46" s="7"/>
      <c r="H46" s="7"/>
      <c r="I46" s="7"/>
      <c r="J46" s="7"/>
      <c r="K46" s="7"/>
      <c r="L46" s="9"/>
      <c r="M46" s="10"/>
      <c r="N46" s="7"/>
      <c r="O46" s="10"/>
      <c r="P46" s="7"/>
      <c r="Q46" s="10"/>
      <c r="R46" s="7"/>
      <c r="S46" s="10"/>
      <c r="T46" s="7"/>
      <c r="U46" s="10"/>
      <c r="V46" s="7"/>
      <c r="W46" s="10"/>
      <c r="X46" s="7"/>
      <c r="Y46" s="10"/>
      <c r="Z46" s="7"/>
      <c r="AA46" s="10"/>
      <c r="AB46" s="7"/>
      <c r="AC46" s="10"/>
      <c r="AD46" s="7"/>
    </row>
    <row r="47" spans="1:30" ht="16.5" customHeight="1" x14ac:dyDescent="0.25">
      <c r="A47" s="7"/>
      <c r="B47" s="7"/>
      <c r="C47" s="7" t="s">
        <v>830</v>
      </c>
      <c r="D47" s="7"/>
      <c r="E47" s="7"/>
      <c r="F47" s="7"/>
      <c r="G47" s="7"/>
      <c r="H47" s="7"/>
      <c r="I47" s="7"/>
      <c r="J47" s="7"/>
      <c r="K47" s="7"/>
      <c r="L47" s="9"/>
      <c r="M47" s="10"/>
      <c r="N47" s="7"/>
      <c r="O47" s="10"/>
      <c r="P47" s="7"/>
      <c r="Q47" s="10"/>
      <c r="R47" s="7"/>
      <c r="S47" s="10"/>
      <c r="T47" s="7"/>
      <c r="U47" s="10"/>
      <c r="V47" s="7"/>
      <c r="W47" s="10"/>
      <c r="X47" s="7"/>
      <c r="Y47" s="10"/>
      <c r="Z47" s="7"/>
      <c r="AA47" s="10"/>
      <c r="AB47" s="7"/>
      <c r="AC47" s="10"/>
      <c r="AD47" s="7"/>
    </row>
    <row r="48" spans="1:30" ht="16.5" customHeight="1" x14ac:dyDescent="0.25">
      <c r="A48" s="7"/>
      <c r="B48" s="7"/>
      <c r="C48" s="7"/>
      <c r="D48" s="7" t="s">
        <v>334</v>
      </c>
      <c r="E48" s="7"/>
      <c r="F48" s="7"/>
      <c r="G48" s="7"/>
      <c r="H48" s="7"/>
      <c r="I48" s="7"/>
      <c r="J48" s="7"/>
      <c r="K48" s="7"/>
      <c r="L48" s="9" t="s">
        <v>216</v>
      </c>
      <c r="M48" s="32">
        <v>90.4</v>
      </c>
      <c r="N48" s="53">
        <v>2.2999999999999998</v>
      </c>
      <c r="O48" s="32">
        <v>93.1</v>
      </c>
      <c r="P48" s="53">
        <v>2</v>
      </c>
      <c r="Q48" s="32">
        <v>87.6</v>
      </c>
      <c r="R48" s="53">
        <v>4.0999999999999996</v>
      </c>
      <c r="S48" s="32">
        <v>93</v>
      </c>
      <c r="T48" s="53" t="s">
        <v>110</v>
      </c>
      <c r="U48" s="32">
        <v>87.3</v>
      </c>
      <c r="V48" s="53" t="s">
        <v>110</v>
      </c>
      <c r="W48" s="30" t="s">
        <v>128</v>
      </c>
      <c r="X48" s="7"/>
      <c r="Y48" s="32">
        <v>92.7</v>
      </c>
      <c r="Z48" s="53">
        <v>2.7</v>
      </c>
      <c r="AA48" s="30" t="s">
        <v>128</v>
      </c>
      <c r="AB48" s="7"/>
      <c r="AC48" s="32">
        <v>90.7</v>
      </c>
      <c r="AD48" s="53">
        <v>1.5</v>
      </c>
    </row>
    <row r="49" spans="1:30" ht="16.5" customHeight="1" x14ac:dyDescent="0.25">
      <c r="A49" s="7"/>
      <c r="B49" s="7"/>
      <c r="C49" s="7"/>
      <c r="D49" s="7" t="s">
        <v>843</v>
      </c>
      <c r="E49" s="7"/>
      <c r="F49" s="7"/>
      <c r="G49" s="7"/>
      <c r="H49" s="7"/>
      <c r="I49" s="7"/>
      <c r="J49" s="7"/>
      <c r="K49" s="7"/>
      <c r="L49" s="9" t="s">
        <v>216</v>
      </c>
      <c r="M49" s="32">
        <v>91.2</v>
      </c>
      <c r="N49" s="53">
        <v>3.7</v>
      </c>
      <c r="O49" s="32">
        <v>96</v>
      </c>
      <c r="P49" s="53">
        <v>2.2000000000000002</v>
      </c>
      <c r="Q49" s="32">
        <v>86.7</v>
      </c>
      <c r="R49" s="53">
        <v>4.5999999999999996</v>
      </c>
      <c r="S49" s="32">
        <v>95.3</v>
      </c>
      <c r="T49" s="53" t="s">
        <v>110</v>
      </c>
      <c r="U49" s="32">
        <v>92.9</v>
      </c>
      <c r="V49" s="53">
        <v>0.8</v>
      </c>
      <c r="W49" s="32">
        <v>88.1</v>
      </c>
      <c r="X49" s="53">
        <v>3.6</v>
      </c>
      <c r="Y49" s="30" t="s">
        <v>128</v>
      </c>
      <c r="Z49" s="7"/>
      <c r="AA49" s="32">
        <v>87.9</v>
      </c>
      <c r="AB49" s="53">
        <v>5.0999999999999996</v>
      </c>
      <c r="AC49" s="32">
        <v>90.9</v>
      </c>
      <c r="AD49" s="53">
        <v>2.1</v>
      </c>
    </row>
    <row r="50" spans="1:30" ht="16.5" customHeight="1" x14ac:dyDescent="0.25">
      <c r="A50" s="14"/>
      <c r="B50" s="14"/>
      <c r="C50" s="14"/>
      <c r="D50" s="14" t="s">
        <v>499</v>
      </c>
      <c r="E50" s="14"/>
      <c r="F50" s="14"/>
      <c r="G50" s="14"/>
      <c r="H50" s="14"/>
      <c r="I50" s="14"/>
      <c r="J50" s="14"/>
      <c r="K50" s="14"/>
      <c r="L50" s="15" t="s">
        <v>216</v>
      </c>
      <c r="M50" s="33">
        <v>90.9</v>
      </c>
      <c r="N50" s="54">
        <v>2</v>
      </c>
      <c r="O50" s="33">
        <v>94.1</v>
      </c>
      <c r="P50" s="54">
        <v>1.8</v>
      </c>
      <c r="Q50" s="33">
        <v>87.6</v>
      </c>
      <c r="R50" s="54">
        <v>3.4</v>
      </c>
      <c r="S50" s="33">
        <v>92.7</v>
      </c>
      <c r="T50" s="54" t="s">
        <v>110</v>
      </c>
      <c r="U50" s="33">
        <v>88.5</v>
      </c>
      <c r="V50" s="54">
        <v>1.9</v>
      </c>
      <c r="W50" s="33">
        <v>88.2</v>
      </c>
      <c r="X50" s="54">
        <v>3.6</v>
      </c>
      <c r="Y50" s="33">
        <v>92.9</v>
      </c>
      <c r="Z50" s="54">
        <v>2.7</v>
      </c>
      <c r="AA50" s="33">
        <v>88.3</v>
      </c>
      <c r="AB50" s="54">
        <v>5.0999999999999996</v>
      </c>
      <c r="AC50" s="33">
        <v>90.9</v>
      </c>
      <c r="AD50" s="54">
        <v>1.4</v>
      </c>
    </row>
    <row r="51" spans="1:30" ht="4.5" customHeight="1" x14ac:dyDescent="0.25">
      <c r="A51" s="27"/>
      <c r="B51" s="27"/>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6.5" customHeight="1" x14ac:dyDescent="0.25">
      <c r="A52" s="27"/>
      <c r="B52" s="27"/>
      <c r="C52" s="67" t="s">
        <v>138</v>
      </c>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ht="4.5" customHeight="1" x14ac:dyDescent="0.25">
      <c r="A53" s="27"/>
      <c r="B53" s="27"/>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6.5" customHeight="1" x14ac:dyDescent="0.25">
      <c r="A54" s="55"/>
      <c r="B54" s="55"/>
      <c r="C54" s="67" t="s">
        <v>456</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ht="16.5" customHeight="1" x14ac:dyDescent="0.25">
      <c r="A55" s="55"/>
      <c r="B55" s="55"/>
      <c r="C55" s="67" t="s">
        <v>457</v>
      </c>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ht="4.5" customHeight="1" x14ac:dyDescent="0.25">
      <c r="A56" s="27"/>
      <c r="B56" s="27"/>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29.4" customHeight="1" x14ac:dyDescent="0.25">
      <c r="A57" s="27" t="s">
        <v>139</v>
      </c>
      <c r="B57" s="27"/>
      <c r="C57" s="67" t="s">
        <v>307</v>
      </c>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row r="58" spans="1:30" ht="16.5" customHeight="1" x14ac:dyDescent="0.25">
      <c r="A58" s="27" t="s">
        <v>141</v>
      </c>
      <c r="B58" s="27"/>
      <c r="C58" s="67" t="s">
        <v>772</v>
      </c>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row>
    <row r="59" spans="1:30" ht="16.5" customHeight="1" x14ac:dyDescent="0.25">
      <c r="A59" s="27" t="s">
        <v>144</v>
      </c>
      <c r="B59" s="27"/>
      <c r="C59" s="67" t="s">
        <v>831</v>
      </c>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row>
    <row r="60" spans="1:30" ht="16.5" customHeight="1" x14ac:dyDescent="0.25">
      <c r="A60" s="27" t="s">
        <v>146</v>
      </c>
      <c r="B60" s="27"/>
      <c r="C60" s="67" t="s">
        <v>308</v>
      </c>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row>
    <row r="61" spans="1:30" ht="29.4" customHeight="1" x14ac:dyDescent="0.25">
      <c r="A61" s="27" t="s">
        <v>150</v>
      </c>
      <c r="B61" s="27"/>
      <c r="C61" s="67" t="s">
        <v>463</v>
      </c>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row>
    <row r="62" spans="1:30" ht="29.4" customHeight="1" x14ac:dyDescent="0.25">
      <c r="A62" s="27" t="s">
        <v>152</v>
      </c>
      <c r="B62" s="27"/>
      <c r="C62" s="67" t="s">
        <v>309</v>
      </c>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row>
    <row r="63" spans="1:30" ht="29.4" customHeight="1" x14ac:dyDescent="0.25">
      <c r="A63" s="27" t="s">
        <v>155</v>
      </c>
      <c r="B63" s="27"/>
      <c r="C63" s="67" t="s">
        <v>577</v>
      </c>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row>
    <row r="64" spans="1:30" ht="16.5" customHeight="1" x14ac:dyDescent="0.25">
      <c r="A64" s="27" t="s">
        <v>467</v>
      </c>
      <c r="B64" s="27"/>
      <c r="C64" s="67" t="s">
        <v>468</v>
      </c>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row>
    <row r="65" spans="1:30" ht="4.5" customHeight="1" x14ac:dyDescent="0.25"/>
    <row r="66" spans="1:30" ht="16.5" customHeight="1" x14ac:dyDescent="0.25">
      <c r="A66" s="28" t="s">
        <v>167</v>
      </c>
      <c r="B66" s="27"/>
      <c r="C66" s="27"/>
      <c r="D66" s="27"/>
      <c r="E66" s="67" t="s">
        <v>471</v>
      </c>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row>
  </sheetData>
  <mergeCells count="22">
    <mergeCell ref="W2:X2"/>
    <mergeCell ref="Y2:Z2"/>
    <mergeCell ref="AA2:AB2"/>
    <mergeCell ref="AC2:AD2"/>
    <mergeCell ref="K1:AD1"/>
    <mergeCell ref="M2:N2"/>
    <mergeCell ref="O2:P2"/>
    <mergeCell ref="Q2:R2"/>
    <mergeCell ref="S2:T2"/>
    <mergeCell ref="U2:V2"/>
    <mergeCell ref="C52:AD52"/>
    <mergeCell ref="C54:AD54"/>
    <mergeCell ref="C55:AD55"/>
    <mergeCell ref="C57:AD57"/>
    <mergeCell ref="C58:AD58"/>
    <mergeCell ref="C64:AD64"/>
    <mergeCell ref="E66:AD66"/>
    <mergeCell ref="C59:AD59"/>
    <mergeCell ref="C60:AD60"/>
    <mergeCell ref="C61:AD61"/>
    <mergeCell ref="C62:AD62"/>
    <mergeCell ref="C63:AD63"/>
  </mergeCells>
  <pageMargins left="0.7" right="0.7" top="0.75" bottom="0.75" header="0.3" footer="0.3"/>
  <pageSetup paperSize="9" fitToHeight="0" orientation="landscape" horizontalDpi="300" verticalDpi="300"/>
  <headerFooter scaleWithDoc="0" alignWithMargins="0">
    <oddHeader>&amp;C&amp;"Arial"&amp;8TABLE 15A.64</oddHeader>
    <oddFooter>&amp;L&amp;"Arial"&amp;8REPORT ON
GOVERNMENT
SERVICES 2022&amp;R&amp;"Arial"&amp;8SERVICES FOR PEOPLE
WITH DISABILITY
PAGE &amp;B&amp;P&amp;B</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AD80"/>
  <sheetViews>
    <sheetView showGridLines="0" workbookViewId="0"/>
  </sheetViews>
  <sheetFormatPr defaultRowHeight="13.2" x14ac:dyDescent="0.25"/>
  <cols>
    <col min="1" max="10" width="1.6640625" customWidth="1"/>
    <col min="11" max="11" width="19.6640625" customWidth="1"/>
    <col min="12" max="12" width="5.44140625" customWidth="1"/>
    <col min="13" max="13" width="6.5546875" customWidth="1"/>
    <col min="14" max="14" width="6.109375" customWidth="1"/>
    <col min="15" max="15" width="6.5546875" customWidth="1"/>
    <col min="16" max="16" width="6.109375" customWidth="1"/>
    <col min="17" max="17" width="6.5546875" customWidth="1"/>
    <col min="18" max="18" width="6.109375" customWidth="1"/>
    <col min="19" max="19" width="6.5546875" customWidth="1"/>
    <col min="20" max="20" width="6.109375" customWidth="1"/>
    <col min="21" max="21" width="6.5546875" customWidth="1"/>
    <col min="22" max="22" width="6.109375" customWidth="1"/>
    <col min="23" max="23" width="6.5546875" customWidth="1"/>
    <col min="24" max="24" width="6.109375" customWidth="1"/>
    <col min="25" max="25" width="6.5546875" customWidth="1"/>
    <col min="26" max="26" width="6.109375" customWidth="1"/>
    <col min="27" max="27" width="6.5546875" customWidth="1"/>
    <col min="28" max="28" width="6.109375" customWidth="1"/>
    <col min="29" max="29" width="7.5546875" customWidth="1"/>
    <col min="30" max="30" width="6.109375" customWidth="1"/>
  </cols>
  <sheetData>
    <row r="1" spans="1:30" ht="33.9" customHeight="1" x14ac:dyDescent="0.25">
      <c r="A1" s="8" t="s">
        <v>847</v>
      </c>
      <c r="B1" s="8"/>
      <c r="C1" s="8"/>
      <c r="D1" s="8"/>
      <c r="E1" s="8"/>
      <c r="F1" s="8"/>
      <c r="G1" s="8"/>
      <c r="H1" s="8"/>
      <c r="I1" s="8"/>
      <c r="J1" s="8"/>
      <c r="K1" s="72" t="s">
        <v>848</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360</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825</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834</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779</v>
      </c>
      <c r="E6" s="7"/>
      <c r="F6" s="7"/>
      <c r="G6" s="7"/>
      <c r="H6" s="7"/>
      <c r="I6" s="7"/>
      <c r="J6" s="7"/>
      <c r="K6" s="7"/>
      <c r="L6" s="9" t="s">
        <v>300</v>
      </c>
      <c r="M6" s="32">
        <v>63.6</v>
      </c>
      <c r="N6" s="51">
        <v>13.4</v>
      </c>
      <c r="O6" s="32">
        <v>54.8</v>
      </c>
      <c r="P6" s="51">
        <v>10</v>
      </c>
      <c r="Q6" s="32">
        <v>48.7</v>
      </c>
      <c r="R6" s="51">
        <v>11.6</v>
      </c>
      <c r="S6" s="32">
        <v>16.899999999999999</v>
      </c>
      <c r="T6" s="53">
        <v>4.5</v>
      </c>
      <c r="U6" s="44">
        <v>16.3</v>
      </c>
      <c r="V6" s="53">
        <v>9.1</v>
      </c>
      <c r="W6" s="47">
        <v>7.1</v>
      </c>
      <c r="X6" s="53">
        <v>4.2</v>
      </c>
      <c r="Y6" s="47">
        <v>2.6</v>
      </c>
      <c r="Z6" s="53">
        <v>2.2999999999999998</v>
      </c>
      <c r="AA6" s="46">
        <v>1.7</v>
      </c>
      <c r="AB6" s="50" t="s">
        <v>337</v>
      </c>
      <c r="AC6" s="29">
        <v>210.2</v>
      </c>
      <c r="AD6" s="51">
        <v>23.5</v>
      </c>
    </row>
    <row r="7" spans="1:30" ht="16.5" customHeight="1" x14ac:dyDescent="0.25">
      <c r="A7" s="7"/>
      <c r="B7" s="7"/>
      <c r="C7" s="7"/>
      <c r="D7" s="7" t="s">
        <v>780</v>
      </c>
      <c r="E7" s="7"/>
      <c r="F7" s="7"/>
      <c r="G7" s="7"/>
      <c r="H7" s="7"/>
      <c r="I7" s="7"/>
      <c r="J7" s="7"/>
      <c r="K7" s="7"/>
      <c r="L7" s="9" t="s">
        <v>300</v>
      </c>
      <c r="M7" s="32">
        <v>52.2</v>
      </c>
      <c r="N7" s="51">
        <v>11</v>
      </c>
      <c r="O7" s="32">
        <v>44.3</v>
      </c>
      <c r="P7" s="51">
        <v>10.4</v>
      </c>
      <c r="Q7" s="32">
        <v>27.4</v>
      </c>
      <c r="R7" s="53">
        <v>7</v>
      </c>
      <c r="S7" s="32">
        <v>15.4</v>
      </c>
      <c r="T7" s="53">
        <v>4.5</v>
      </c>
      <c r="U7" s="32">
        <v>21.3</v>
      </c>
      <c r="V7" s="51">
        <v>10.3</v>
      </c>
      <c r="W7" s="47">
        <v>6.5</v>
      </c>
      <c r="X7" s="53">
        <v>3.3</v>
      </c>
      <c r="Y7" s="47">
        <v>5.2</v>
      </c>
      <c r="Z7" s="53">
        <v>2.9</v>
      </c>
      <c r="AA7" s="31" t="s">
        <v>110</v>
      </c>
      <c r="AB7" s="7"/>
      <c r="AC7" s="29">
        <v>173.7</v>
      </c>
      <c r="AD7" s="51">
        <v>19.100000000000001</v>
      </c>
    </row>
    <row r="8" spans="1:30" ht="16.5" customHeight="1" x14ac:dyDescent="0.25">
      <c r="A8" s="7"/>
      <c r="B8" s="7"/>
      <c r="C8" s="7"/>
      <c r="D8" s="7" t="s">
        <v>781</v>
      </c>
      <c r="E8" s="7"/>
      <c r="F8" s="7"/>
      <c r="G8" s="7"/>
      <c r="H8" s="7"/>
      <c r="I8" s="7"/>
      <c r="J8" s="7"/>
      <c r="K8" s="7"/>
      <c r="L8" s="9" t="s">
        <v>300</v>
      </c>
      <c r="M8" s="29">
        <v>112.3</v>
      </c>
      <c r="N8" s="51">
        <v>18.3</v>
      </c>
      <c r="O8" s="32">
        <v>95.9</v>
      </c>
      <c r="P8" s="51">
        <v>14.9</v>
      </c>
      <c r="Q8" s="32">
        <v>76.400000000000006</v>
      </c>
      <c r="R8" s="51">
        <v>11.8</v>
      </c>
      <c r="S8" s="32">
        <v>33.1</v>
      </c>
      <c r="T8" s="53">
        <v>6.7</v>
      </c>
      <c r="U8" s="32">
        <v>43.8</v>
      </c>
      <c r="V8" s="51">
        <v>14.6</v>
      </c>
      <c r="W8" s="32">
        <v>13.7</v>
      </c>
      <c r="X8" s="53">
        <v>5.5</v>
      </c>
      <c r="Y8" s="31">
        <v>9</v>
      </c>
      <c r="Z8" s="53">
        <v>3.3</v>
      </c>
      <c r="AA8" s="46">
        <v>1.1000000000000001</v>
      </c>
      <c r="AB8" s="50" t="s">
        <v>337</v>
      </c>
      <c r="AC8" s="29">
        <v>383.5</v>
      </c>
      <c r="AD8" s="51">
        <v>34.6</v>
      </c>
    </row>
    <row r="9" spans="1:30" ht="16.5" customHeight="1" x14ac:dyDescent="0.25">
      <c r="A9" s="7"/>
      <c r="B9" s="7"/>
      <c r="C9" s="7" t="s">
        <v>849</v>
      </c>
      <c r="D9" s="7"/>
      <c r="E9" s="7"/>
      <c r="F9" s="7"/>
      <c r="G9" s="7"/>
      <c r="H9" s="7"/>
      <c r="I9" s="7"/>
      <c r="J9" s="7"/>
      <c r="K9" s="7"/>
      <c r="L9" s="9"/>
      <c r="M9" s="10"/>
      <c r="N9" s="7"/>
      <c r="O9" s="10"/>
      <c r="P9" s="7"/>
      <c r="Q9" s="10"/>
      <c r="R9" s="7"/>
      <c r="S9" s="10"/>
      <c r="T9" s="7"/>
      <c r="U9" s="10"/>
      <c r="V9" s="7"/>
      <c r="W9" s="10"/>
      <c r="X9" s="7"/>
      <c r="Y9" s="10"/>
      <c r="Z9" s="7"/>
      <c r="AA9" s="10"/>
      <c r="AB9" s="7"/>
      <c r="AC9" s="10"/>
      <c r="AD9" s="7"/>
    </row>
    <row r="10" spans="1:30" ht="16.5" customHeight="1" x14ac:dyDescent="0.25">
      <c r="A10" s="7"/>
      <c r="B10" s="7"/>
      <c r="C10" s="7"/>
      <c r="D10" s="7" t="s">
        <v>779</v>
      </c>
      <c r="E10" s="7"/>
      <c r="F10" s="7"/>
      <c r="G10" s="7"/>
      <c r="H10" s="7"/>
      <c r="I10" s="7"/>
      <c r="J10" s="7"/>
      <c r="K10" s="7"/>
      <c r="L10" s="9" t="s">
        <v>300</v>
      </c>
      <c r="M10" s="29">
        <v>206.4</v>
      </c>
      <c r="N10" s="51">
        <v>25.5</v>
      </c>
      <c r="O10" s="29">
        <v>172.6</v>
      </c>
      <c r="P10" s="51">
        <v>19</v>
      </c>
      <c r="Q10" s="29">
        <v>157</v>
      </c>
      <c r="R10" s="51">
        <v>22.5</v>
      </c>
      <c r="S10" s="32">
        <v>58.1</v>
      </c>
      <c r="T10" s="53">
        <v>8.1999999999999993</v>
      </c>
      <c r="U10" s="32">
        <v>41.7</v>
      </c>
      <c r="V10" s="51">
        <v>15.1</v>
      </c>
      <c r="W10" s="32">
        <v>24.1</v>
      </c>
      <c r="X10" s="53">
        <v>8.3000000000000007</v>
      </c>
      <c r="Y10" s="32">
        <v>12.9</v>
      </c>
      <c r="Z10" s="53">
        <v>5.5</v>
      </c>
      <c r="AA10" s="47">
        <v>4.4000000000000004</v>
      </c>
      <c r="AB10" s="53">
        <v>3.3</v>
      </c>
      <c r="AC10" s="29">
        <v>680.4</v>
      </c>
      <c r="AD10" s="51">
        <v>45.4</v>
      </c>
    </row>
    <row r="11" spans="1:30" ht="16.5" customHeight="1" x14ac:dyDescent="0.25">
      <c r="A11" s="7"/>
      <c r="B11" s="7"/>
      <c r="C11" s="7"/>
      <c r="D11" s="7" t="s">
        <v>780</v>
      </c>
      <c r="E11" s="7"/>
      <c r="F11" s="7"/>
      <c r="G11" s="7"/>
      <c r="H11" s="7"/>
      <c r="I11" s="7"/>
      <c r="J11" s="7"/>
      <c r="K11" s="7"/>
      <c r="L11" s="9" t="s">
        <v>300</v>
      </c>
      <c r="M11" s="29">
        <v>489.1</v>
      </c>
      <c r="N11" s="51">
        <v>32.6</v>
      </c>
      <c r="O11" s="29">
        <v>422.8</v>
      </c>
      <c r="P11" s="51">
        <v>33.200000000000003</v>
      </c>
      <c r="Q11" s="29">
        <v>371.1</v>
      </c>
      <c r="R11" s="51">
        <v>26.2</v>
      </c>
      <c r="S11" s="29">
        <v>168.6</v>
      </c>
      <c r="T11" s="51">
        <v>12.6</v>
      </c>
      <c r="U11" s="29">
        <v>124.1</v>
      </c>
      <c r="V11" s="51">
        <v>25.6</v>
      </c>
      <c r="W11" s="32">
        <v>51.5</v>
      </c>
      <c r="X11" s="51">
        <v>11.3</v>
      </c>
      <c r="Y11" s="32">
        <v>37.200000000000003</v>
      </c>
      <c r="Z11" s="53">
        <v>6.1</v>
      </c>
      <c r="AA11" s="31">
        <v>9.8000000000000007</v>
      </c>
      <c r="AB11" s="53">
        <v>4.3</v>
      </c>
      <c r="AC11" s="41">
        <v>1676.4</v>
      </c>
      <c r="AD11" s="51">
        <v>65.7</v>
      </c>
    </row>
    <row r="12" spans="1:30" ht="16.5" customHeight="1" x14ac:dyDescent="0.25">
      <c r="A12" s="7"/>
      <c r="B12" s="7"/>
      <c r="C12" s="7"/>
      <c r="D12" s="7" t="s">
        <v>781</v>
      </c>
      <c r="E12" s="7"/>
      <c r="F12" s="7"/>
      <c r="G12" s="7"/>
      <c r="H12" s="7"/>
      <c r="I12" s="7"/>
      <c r="J12" s="7"/>
      <c r="K12" s="7"/>
      <c r="L12" s="9" t="s">
        <v>300</v>
      </c>
      <c r="M12" s="29">
        <v>697.1</v>
      </c>
      <c r="N12" s="51">
        <v>42.4</v>
      </c>
      <c r="O12" s="29">
        <v>595.9</v>
      </c>
      <c r="P12" s="51">
        <v>40.9</v>
      </c>
      <c r="Q12" s="29">
        <v>528.1</v>
      </c>
      <c r="R12" s="51">
        <v>39.299999999999997</v>
      </c>
      <c r="S12" s="29">
        <v>226.2</v>
      </c>
      <c r="T12" s="51">
        <v>16.399999999999999</v>
      </c>
      <c r="U12" s="29">
        <v>166.6</v>
      </c>
      <c r="V12" s="51">
        <v>30.4</v>
      </c>
      <c r="W12" s="32">
        <v>74.900000000000006</v>
      </c>
      <c r="X12" s="51">
        <v>14.9</v>
      </c>
      <c r="Y12" s="32">
        <v>50.6</v>
      </c>
      <c r="Z12" s="53">
        <v>8.3000000000000007</v>
      </c>
      <c r="AA12" s="32">
        <v>13</v>
      </c>
      <c r="AB12" s="53">
        <v>5.7</v>
      </c>
      <c r="AC12" s="41">
        <v>2354.1</v>
      </c>
      <c r="AD12" s="51">
        <v>83.1</v>
      </c>
    </row>
    <row r="13" spans="1:30" ht="16.5" customHeight="1" x14ac:dyDescent="0.25">
      <c r="A13" s="7"/>
      <c r="B13" s="7" t="s">
        <v>301</v>
      </c>
      <c r="C13" s="7"/>
      <c r="D13" s="7"/>
      <c r="E13" s="7"/>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5">
      <c r="A14" s="7"/>
      <c r="B14" s="7"/>
      <c r="C14" s="7" t="s">
        <v>834</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779</v>
      </c>
      <c r="E15" s="7"/>
      <c r="F15" s="7"/>
      <c r="G15" s="7"/>
      <c r="H15" s="7"/>
      <c r="I15" s="7"/>
      <c r="J15" s="7"/>
      <c r="K15" s="7"/>
      <c r="L15" s="9" t="s">
        <v>216</v>
      </c>
      <c r="M15" s="32">
        <v>30.8</v>
      </c>
      <c r="N15" s="53">
        <v>5.3</v>
      </c>
      <c r="O15" s="32">
        <v>31.7</v>
      </c>
      <c r="P15" s="53">
        <v>4.7</v>
      </c>
      <c r="Q15" s="32">
        <v>31</v>
      </c>
      <c r="R15" s="53">
        <v>6</v>
      </c>
      <c r="S15" s="32">
        <v>29.1</v>
      </c>
      <c r="T15" s="53">
        <v>6.7</v>
      </c>
      <c r="U15" s="32">
        <v>39.1</v>
      </c>
      <c r="V15" s="51">
        <v>16.600000000000001</v>
      </c>
      <c r="W15" s="32">
        <v>29.5</v>
      </c>
      <c r="X15" s="51">
        <v>14.1</v>
      </c>
      <c r="Y15" s="44">
        <v>20.2</v>
      </c>
      <c r="Z15" s="51">
        <v>15.8</v>
      </c>
      <c r="AA15" s="48">
        <v>38.6</v>
      </c>
      <c r="AB15" s="50" t="s">
        <v>337</v>
      </c>
      <c r="AC15" s="32">
        <v>30.9</v>
      </c>
      <c r="AD15" s="53">
        <v>2.8</v>
      </c>
    </row>
    <row r="16" spans="1:30" ht="16.5" customHeight="1" x14ac:dyDescent="0.25">
      <c r="A16" s="7"/>
      <c r="B16" s="7"/>
      <c r="C16" s="7"/>
      <c r="D16" s="7" t="s">
        <v>780</v>
      </c>
      <c r="E16" s="7"/>
      <c r="F16" s="7"/>
      <c r="G16" s="7"/>
      <c r="H16" s="7"/>
      <c r="I16" s="7"/>
      <c r="J16" s="7"/>
      <c r="K16" s="7"/>
      <c r="L16" s="9" t="s">
        <v>216</v>
      </c>
      <c r="M16" s="32">
        <v>10.7</v>
      </c>
      <c r="N16" s="53">
        <v>2.1</v>
      </c>
      <c r="O16" s="32">
        <v>10.5</v>
      </c>
      <c r="P16" s="53">
        <v>2.2999999999999998</v>
      </c>
      <c r="Q16" s="31">
        <v>7.4</v>
      </c>
      <c r="R16" s="53">
        <v>1.8</v>
      </c>
      <c r="S16" s="31">
        <v>9.1</v>
      </c>
      <c r="T16" s="53">
        <v>2.6</v>
      </c>
      <c r="U16" s="32">
        <v>17.2</v>
      </c>
      <c r="V16" s="53">
        <v>7.4</v>
      </c>
      <c r="W16" s="32">
        <v>12.6</v>
      </c>
      <c r="X16" s="53">
        <v>5.7</v>
      </c>
      <c r="Y16" s="44">
        <v>14</v>
      </c>
      <c r="Z16" s="53">
        <v>7.5</v>
      </c>
      <c r="AA16" s="31" t="s">
        <v>110</v>
      </c>
      <c r="AB16" s="7"/>
      <c r="AC16" s="32">
        <v>10.4</v>
      </c>
      <c r="AD16" s="53">
        <v>1.1000000000000001</v>
      </c>
    </row>
    <row r="17" spans="1:30" ht="16.5" customHeight="1" x14ac:dyDescent="0.25">
      <c r="A17" s="7"/>
      <c r="B17" s="7"/>
      <c r="C17" s="7"/>
      <c r="D17" s="7" t="s">
        <v>781</v>
      </c>
      <c r="E17" s="7"/>
      <c r="F17" s="7"/>
      <c r="G17" s="7"/>
      <c r="H17" s="7"/>
      <c r="I17" s="7"/>
      <c r="J17" s="7"/>
      <c r="K17" s="7"/>
      <c r="L17" s="9" t="s">
        <v>216</v>
      </c>
      <c r="M17" s="32">
        <v>16.100000000000001</v>
      </c>
      <c r="N17" s="53">
        <v>2.4</v>
      </c>
      <c r="O17" s="32">
        <v>16.100000000000001</v>
      </c>
      <c r="P17" s="53">
        <v>2.2999999999999998</v>
      </c>
      <c r="Q17" s="32">
        <v>14.5</v>
      </c>
      <c r="R17" s="53">
        <v>2</v>
      </c>
      <c r="S17" s="32">
        <v>14.6</v>
      </c>
      <c r="T17" s="53">
        <v>2.8</v>
      </c>
      <c r="U17" s="32">
        <v>26.3</v>
      </c>
      <c r="V17" s="53">
        <v>7.3</v>
      </c>
      <c r="W17" s="32">
        <v>18.3</v>
      </c>
      <c r="X17" s="53">
        <v>6.3</v>
      </c>
      <c r="Y17" s="32">
        <v>17.8</v>
      </c>
      <c r="Z17" s="53">
        <v>5.8</v>
      </c>
      <c r="AA17" s="46">
        <v>8.5</v>
      </c>
      <c r="AB17" s="50" t="s">
        <v>337</v>
      </c>
      <c r="AC17" s="32">
        <v>16.3</v>
      </c>
      <c r="AD17" s="53">
        <v>1.4</v>
      </c>
    </row>
    <row r="18" spans="1:30" ht="16.5" customHeight="1" x14ac:dyDescent="0.25">
      <c r="A18" s="7" t="s">
        <v>305</v>
      </c>
      <c r="B18" s="7"/>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t="s">
        <v>825</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834</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779</v>
      </c>
      <c r="E21" s="7"/>
      <c r="F21" s="7"/>
      <c r="G21" s="7"/>
      <c r="H21" s="7"/>
      <c r="I21" s="7"/>
      <c r="J21" s="7"/>
      <c r="K21" s="7"/>
      <c r="L21" s="9" t="s">
        <v>300</v>
      </c>
      <c r="M21" s="32">
        <v>61.5</v>
      </c>
      <c r="N21" s="51">
        <v>11.1</v>
      </c>
      <c r="O21" s="32">
        <v>60.2</v>
      </c>
      <c r="P21" s="51">
        <v>11.4</v>
      </c>
      <c r="Q21" s="32">
        <v>42.6</v>
      </c>
      <c r="R21" s="53">
        <v>7.9</v>
      </c>
      <c r="S21" s="32">
        <v>17.100000000000001</v>
      </c>
      <c r="T21" s="53">
        <v>5.2</v>
      </c>
      <c r="U21" s="32">
        <v>18</v>
      </c>
      <c r="V21" s="53">
        <v>5.4</v>
      </c>
      <c r="W21" s="31">
        <v>6.5</v>
      </c>
      <c r="X21" s="53">
        <v>2</v>
      </c>
      <c r="Y21" s="31">
        <v>2.6</v>
      </c>
      <c r="Z21" s="53">
        <v>1.1000000000000001</v>
      </c>
      <c r="AA21" s="47">
        <v>0.7</v>
      </c>
      <c r="AB21" s="53">
        <v>0.6</v>
      </c>
      <c r="AC21" s="29">
        <v>208.1</v>
      </c>
      <c r="AD21" s="51">
        <v>20.100000000000001</v>
      </c>
    </row>
    <row r="22" spans="1:30" ht="16.5" customHeight="1" x14ac:dyDescent="0.25">
      <c r="A22" s="7"/>
      <c r="B22" s="7"/>
      <c r="C22" s="7"/>
      <c r="D22" s="7" t="s">
        <v>780</v>
      </c>
      <c r="E22" s="7"/>
      <c r="F22" s="7"/>
      <c r="G22" s="7"/>
      <c r="H22" s="7"/>
      <c r="I22" s="7"/>
      <c r="J22" s="7"/>
      <c r="K22" s="7"/>
      <c r="L22" s="9" t="s">
        <v>300</v>
      </c>
      <c r="M22" s="32">
        <v>54.2</v>
      </c>
      <c r="N22" s="51">
        <v>12.2</v>
      </c>
      <c r="O22" s="32">
        <v>48.2</v>
      </c>
      <c r="P22" s="51">
        <v>10.6</v>
      </c>
      <c r="Q22" s="32">
        <v>34.700000000000003</v>
      </c>
      <c r="R22" s="53">
        <v>7.6</v>
      </c>
      <c r="S22" s="32">
        <v>10.7</v>
      </c>
      <c r="T22" s="53">
        <v>4.3</v>
      </c>
      <c r="U22" s="32">
        <v>16.100000000000001</v>
      </c>
      <c r="V22" s="53">
        <v>4.0999999999999996</v>
      </c>
      <c r="W22" s="31">
        <v>5.6</v>
      </c>
      <c r="X22" s="53">
        <v>1.6</v>
      </c>
      <c r="Y22" s="31">
        <v>2.7</v>
      </c>
      <c r="Z22" s="53">
        <v>1</v>
      </c>
      <c r="AA22" s="47">
        <v>0.9</v>
      </c>
      <c r="AB22" s="53">
        <v>0.7</v>
      </c>
      <c r="AC22" s="29">
        <v>172.5</v>
      </c>
      <c r="AD22" s="51">
        <v>17.100000000000001</v>
      </c>
    </row>
    <row r="23" spans="1:30" ht="16.5" customHeight="1" x14ac:dyDescent="0.25">
      <c r="A23" s="7"/>
      <c r="B23" s="7"/>
      <c r="C23" s="7"/>
      <c r="D23" s="7" t="s">
        <v>781</v>
      </c>
      <c r="E23" s="7"/>
      <c r="F23" s="7"/>
      <c r="G23" s="7"/>
      <c r="H23" s="7"/>
      <c r="I23" s="7"/>
      <c r="J23" s="7"/>
      <c r="K23" s="7"/>
      <c r="L23" s="9" t="s">
        <v>300</v>
      </c>
      <c r="M23" s="29">
        <v>113.7</v>
      </c>
      <c r="N23" s="51">
        <v>18.100000000000001</v>
      </c>
      <c r="O23" s="29">
        <v>106.1</v>
      </c>
      <c r="P23" s="51">
        <v>16</v>
      </c>
      <c r="Q23" s="32">
        <v>77.3</v>
      </c>
      <c r="R23" s="51">
        <v>12.1</v>
      </c>
      <c r="S23" s="32">
        <v>28.3</v>
      </c>
      <c r="T23" s="53">
        <v>6.7</v>
      </c>
      <c r="U23" s="32">
        <v>35.1</v>
      </c>
      <c r="V23" s="53">
        <v>7.2</v>
      </c>
      <c r="W23" s="32">
        <v>11.7</v>
      </c>
      <c r="X23" s="53">
        <v>2.5</v>
      </c>
      <c r="Y23" s="31">
        <v>5.0999999999999996</v>
      </c>
      <c r="Z23" s="53">
        <v>1.6</v>
      </c>
      <c r="AA23" s="31">
        <v>1.9</v>
      </c>
      <c r="AB23" s="53">
        <v>0.9</v>
      </c>
      <c r="AC23" s="29">
        <v>379.5</v>
      </c>
      <c r="AD23" s="51">
        <v>27.8</v>
      </c>
    </row>
    <row r="24" spans="1:30" ht="16.5" customHeight="1" x14ac:dyDescent="0.25">
      <c r="A24" s="7"/>
      <c r="B24" s="7"/>
      <c r="C24" s="7" t="s">
        <v>849</v>
      </c>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c r="C25" s="7"/>
      <c r="D25" s="7" t="s">
        <v>779</v>
      </c>
      <c r="E25" s="7"/>
      <c r="F25" s="7"/>
      <c r="G25" s="7"/>
      <c r="H25" s="7"/>
      <c r="I25" s="7"/>
      <c r="J25" s="7"/>
      <c r="K25" s="7"/>
      <c r="L25" s="9" t="s">
        <v>300</v>
      </c>
      <c r="M25" s="29">
        <v>210.6</v>
      </c>
      <c r="N25" s="51">
        <v>24.8</v>
      </c>
      <c r="O25" s="29">
        <v>183.4</v>
      </c>
      <c r="P25" s="51">
        <v>24.2</v>
      </c>
      <c r="Q25" s="29">
        <v>131.80000000000001</v>
      </c>
      <c r="R25" s="51">
        <v>18.3</v>
      </c>
      <c r="S25" s="32">
        <v>49.3</v>
      </c>
      <c r="T25" s="53">
        <v>9.6999999999999993</v>
      </c>
      <c r="U25" s="32">
        <v>59.9</v>
      </c>
      <c r="V25" s="53">
        <v>8.5</v>
      </c>
      <c r="W25" s="32">
        <v>21.1</v>
      </c>
      <c r="X25" s="53">
        <v>3.6</v>
      </c>
      <c r="Y25" s="31">
        <v>8.6999999999999993</v>
      </c>
      <c r="Z25" s="53">
        <v>1.8</v>
      </c>
      <c r="AA25" s="31">
        <v>2.8</v>
      </c>
      <c r="AB25" s="53">
        <v>0.9</v>
      </c>
      <c r="AC25" s="29">
        <v>669.2</v>
      </c>
      <c r="AD25" s="51">
        <v>37.6</v>
      </c>
    </row>
    <row r="26" spans="1:30" ht="16.5" customHeight="1" x14ac:dyDescent="0.25">
      <c r="A26" s="7"/>
      <c r="B26" s="7"/>
      <c r="C26" s="7"/>
      <c r="D26" s="7" t="s">
        <v>780</v>
      </c>
      <c r="E26" s="7"/>
      <c r="F26" s="7"/>
      <c r="G26" s="7"/>
      <c r="H26" s="7"/>
      <c r="I26" s="7"/>
      <c r="J26" s="7"/>
      <c r="K26" s="7"/>
      <c r="L26" s="9" t="s">
        <v>300</v>
      </c>
      <c r="M26" s="29">
        <v>536.70000000000005</v>
      </c>
      <c r="N26" s="51">
        <v>38.299999999999997</v>
      </c>
      <c r="O26" s="29">
        <v>444.1</v>
      </c>
      <c r="P26" s="51">
        <v>30.6</v>
      </c>
      <c r="Q26" s="29">
        <v>373.1</v>
      </c>
      <c r="R26" s="51">
        <v>32</v>
      </c>
      <c r="S26" s="29">
        <v>151.5</v>
      </c>
      <c r="T26" s="51">
        <v>15.5</v>
      </c>
      <c r="U26" s="29">
        <v>154.5</v>
      </c>
      <c r="V26" s="51">
        <v>12.2</v>
      </c>
      <c r="W26" s="32">
        <v>54.6</v>
      </c>
      <c r="X26" s="53">
        <v>4.8</v>
      </c>
      <c r="Y26" s="32">
        <v>30.3</v>
      </c>
      <c r="Z26" s="53">
        <v>3.1</v>
      </c>
      <c r="AA26" s="32">
        <v>10.5</v>
      </c>
      <c r="AB26" s="53">
        <v>1.4</v>
      </c>
      <c r="AC26" s="41">
        <v>1753.1</v>
      </c>
      <c r="AD26" s="51">
        <v>62.5</v>
      </c>
    </row>
    <row r="27" spans="1:30" ht="16.5" customHeight="1" x14ac:dyDescent="0.25">
      <c r="A27" s="7"/>
      <c r="B27" s="7"/>
      <c r="C27" s="7"/>
      <c r="D27" s="7" t="s">
        <v>781</v>
      </c>
      <c r="E27" s="7"/>
      <c r="F27" s="7"/>
      <c r="G27" s="7"/>
      <c r="H27" s="7"/>
      <c r="I27" s="7"/>
      <c r="J27" s="7"/>
      <c r="K27" s="7"/>
      <c r="L27" s="9" t="s">
        <v>300</v>
      </c>
      <c r="M27" s="29">
        <v>751.5</v>
      </c>
      <c r="N27" s="51">
        <v>53.9</v>
      </c>
      <c r="O27" s="29">
        <v>628</v>
      </c>
      <c r="P27" s="51">
        <v>37</v>
      </c>
      <c r="Q27" s="29">
        <v>503.6</v>
      </c>
      <c r="R27" s="51">
        <v>40.200000000000003</v>
      </c>
      <c r="S27" s="29">
        <v>200.2</v>
      </c>
      <c r="T27" s="51">
        <v>19.8</v>
      </c>
      <c r="U27" s="29">
        <v>213</v>
      </c>
      <c r="V27" s="51">
        <v>15.8</v>
      </c>
      <c r="W27" s="32">
        <v>75.2</v>
      </c>
      <c r="X27" s="53">
        <v>5.7</v>
      </c>
      <c r="Y27" s="32">
        <v>38.4</v>
      </c>
      <c r="Z27" s="53">
        <v>3.9</v>
      </c>
      <c r="AA27" s="32">
        <v>13.4</v>
      </c>
      <c r="AB27" s="53">
        <v>1.6</v>
      </c>
      <c r="AC27" s="41">
        <v>2423.4</v>
      </c>
      <c r="AD27" s="51">
        <v>72.8</v>
      </c>
    </row>
    <row r="28" spans="1:30" ht="16.5" customHeight="1" x14ac:dyDescent="0.25">
      <c r="A28" s="7"/>
      <c r="B28" s="7" t="s">
        <v>301</v>
      </c>
      <c r="C28" s="7"/>
      <c r="D28" s="7"/>
      <c r="E28" s="7"/>
      <c r="F28" s="7"/>
      <c r="G28" s="7"/>
      <c r="H28" s="7"/>
      <c r="I28" s="7"/>
      <c r="J28" s="7"/>
      <c r="K28" s="7"/>
      <c r="L28" s="9"/>
      <c r="M28" s="10"/>
      <c r="N28" s="7"/>
      <c r="O28" s="10"/>
      <c r="P28" s="7"/>
      <c r="Q28" s="10"/>
      <c r="R28" s="7"/>
      <c r="S28" s="10"/>
      <c r="T28" s="7"/>
      <c r="U28" s="10"/>
      <c r="V28" s="7"/>
      <c r="W28" s="10"/>
      <c r="X28" s="7"/>
      <c r="Y28" s="10"/>
      <c r="Z28" s="7"/>
      <c r="AA28" s="10"/>
      <c r="AB28" s="7"/>
      <c r="AC28" s="10"/>
      <c r="AD28" s="7"/>
    </row>
    <row r="29" spans="1:30" ht="16.5" customHeight="1" x14ac:dyDescent="0.25">
      <c r="A29" s="7"/>
      <c r="B29" s="7"/>
      <c r="C29" s="7" t="s">
        <v>834</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779</v>
      </c>
      <c r="E30" s="7"/>
      <c r="F30" s="7"/>
      <c r="G30" s="7"/>
      <c r="H30" s="7"/>
      <c r="I30" s="7"/>
      <c r="J30" s="7"/>
      <c r="K30" s="7"/>
      <c r="L30" s="9" t="s">
        <v>216</v>
      </c>
      <c r="M30" s="32">
        <v>29.2</v>
      </c>
      <c r="N30" s="53">
        <v>4</v>
      </c>
      <c r="O30" s="32">
        <v>32.799999999999997</v>
      </c>
      <c r="P30" s="53">
        <v>4.5</v>
      </c>
      <c r="Q30" s="32">
        <v>32.4</v>
      </c>
      <c r="R30" s="53">
        <v>4</v>
      </c>
      <c r="S30" s="32">
        <v>34.6</v>
      </c>
      <c r="T30" s="53">
        <v>8</v>
      </c>
      <c r="U30" s="32">
        <v>30</v>
      </c>
      <c r="V30" s="53">
        <v>7.9</v>
      </c>
      <c r="W30" s="32">
        <v>30.9</v>
      </c>
      <c r="X30" s="53">
        <v>7.6</v>
      </c>
      <c r="Y30" s="32">
        <v>30.3</v>
      </c>
      <c r="Z30" s="51">
        <v>10.8</v>
      </c>
      <c r="AA30" s="44">
        <v>24.3</v>
      </c>
      <c r="AB30" s="51">
        <v>21.2</v>
      </c>
      <c r="AC30" s="32">
        <v>31.1</v>
      </c>
      <c r="AD30" s="53">
        <v>2.4</v>
      </c>
    </row>
    <row r="31" spans="1:30" ht="16.5" customHeight="1" x14ac:dyDescent="0.25">
      <c r="A31" s="7"/>
      <c r="B31" s="7"/>
      <c r="C31" s="7"/>
      <c r="D31" s="7" t="s">
        <v>780</v>
      </c>
      <c r="E31" s="7"/>
      <c r="F31" s="7"/>
      <c r="G31" s="7"/>
      <c r="H31" s="7"/>
      <c r="I31" s="7"/>
      <c r="J31" s="7"/>
      <c r="K31" s="7"/>
      <c r="L31" s="9" t="s">
        <v>216</v>
      </c>
      <c r="M31" s="32">
        <v>10.1</v>
      </c>
      <c r="N31" s="53">
        <v>2.2000000000000002</v>
      </c>
      <c r="O31" s="32">
        <v>10.9</v>
      </c>
      <c r="P31" s="53">
        <v>2.2999999999999998</v>
      </c>
      <c r="Q31" s="31">
        <v>9.3000000000000007</v>
      </c>
      <c r="R31" s="53">
        <v>1.9</v>
      </c>
      <c r="S31" s="31">
        <v>7</v>
      </c>
      <c r="T31" s="53">
        <v>2.7</v>
      </c>
      <c r="U31" s="32">
        <v>10.4</v>
      </c>
      <c r="V31" s="53">
        <v>2.5</v>
      </c>
      <c r="W31" s="32">
        <v>10.199999999999999</v>
      </c>
      <c r="X31" s="53">
        <v>2.8</v>
      </c>
      <c r="Y31" s="31">
        <v>8.9</v>
      </c>
      <c r="Z31" s="53">
        <v>3.2</v>
      </c>
      <c r="AA31" s="47">
        <v>8.4</v>
      </c>
      <c r="AB31" s="53">
        <v>6.8</v>
      </c>
      <c r="AC31" s="31">
        <v>9.8000000000000007</v>
      </c>
      <c r="AD31" s="53">
        <v>0.9</v>
      </c>
    </row>
    <row r="32" spans="1:30" ht="16.5" customHeight="1" x14ac:dyDescent="0.25">
      <c r="A32" s="7"/>
      <c r="B32" s="7"/>
      <c r="C32" s="7"/>
      <c r="D32" s="7" t="s">
        <v>781</v>
      </c>
      <c r="E32" s="7"/>
      <c r="F32" s="7"/>
      <c r="G32" s="7"/>
      <c r="H32" s="7"/>
      <c r="I32" s="7"/>
      <c r="J32" s="7"/>
      <c r="K32" s="7"/>
      <c r="L32" s="9" t="s">
        <v>216</v>
      </c>
      <c r="M32" s="32">
        <v>15.1</v>
      </c>
      <c r="N32" s="53">
        <v>2.1</v>
      </c>
      <c r="O32" s="32">
        <v>16.899999999999999</v>
      </c>
      <c r="P32" s="53">
        <v>2.2999999999999998</v>
      </c>
      <c r="Q32" s="32">
        <v>15.4</v>
      </c>
      <c r="R32" s="53">
        <v>2.1</v>
      </c>
      <c r="S32" s="32">
        <v>14.2</v>
      </c>
      <c r="T32" s="53">
        <v>3</v>
      </c>
      <c r="U32" s="32">
        <v>16.5</v>
      </c>
      <c r="V32" s="53">
        <v>3.1</v>
      </c>
      <c r="W32" s="32">
        <v>15.6</v>
      </c>
      <c r="X32" s="53">
        <v>3.1</v>
      </c>
      <c r="Y32" s="32">
        <v>13.2</v>
      </c>
      <c r="Z32" s="53">
        <v>4.0999999999999996</v>
      </c>
      <c r="AA32" s="32">
        <v>14.3</v>
      </c>
      <c r="AB32" s="53">
        <v>6.7</v>
      </c>
      <c r="AC32" s="32">
        <v>15.7</v>
      </c>
      <c r="AD32" s="53">
        <v>1</v>
      </c>
    </row>
    <row r="33" spans="1:30" ht="16.5" customHeight="1" x14ac:dyDescent="0.25">
      <c r="A33" s="7" t="s">
        <v>427</v>
      </c>
      <c r="B33" s="7"/>
      <c r="C33" s="7"/>
      <c r="D33" s="7"/>
      <c r="E33" s="7"/>
      <c r="F33" s="7"/>
      <c r="G33" s="7"/>
      <c r="H33" s="7"/>
      <c r="I33" s="7"/>
      <c r="J33" s="7"/>
      <c r="K33" s="7"/>
      <c r="L33" s="9"/>
      <c r="M33" s="10"/>
      <c r="N33" s="7"/>
      <c r="O33" s="10"/>
      <c r="P33" s="7"/>
      <c r="Q33" s="10"/>
      <c r="R33" s="7"/>
      <c r="S33" s="10"/>
      <c r="T33" s="7"/>
      <c r="U33" s="10"/>
      <c r="V33" s="7"/>
      <c r="W33" s="10"/>
      <c r="X33" s="7"/>
      <c r="Y33" s="10"/>
      <c r="Z33" s="7"/>
      <c r="AA33" s="10"/>
      <c r="AB33" s="7"/>
      <c r="AC33" s="10"/>
      <c r="AD33" s="7"/>
    </row>
    <row r="34" spans="1:30" ht="16.5" customHeight="1" x14ac:dyDescent="0.25">
      <c r="A34" s="7"/>
      <c r="B34" s="7" t="s">
        <v>825</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834</v>
      </c>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c r="C36" s="7"/>
      <c r="D36" s="7" t="s">
        <v>779</v>
      </c>
      <c r="E36" s="7"/>
      <c r="F36" s="7"/>
      <c r="G36" s="7"/>
      <c r="H36" s="7"/>
      <c r="I36" s="7"/>
      <c r="J36" s="7"/>
      <c r="K36" s="7"/>
      <c r="L36" s="9" t="s">
        <v>300</v>
      </c>
      <c r="M36" s="32">
        <v>71.7</v>
      </c>
      <c r="N36" s="51">
        <v>10.8</v>
      </c>
      <c r="O36" s="32">
        <v>58.1</v>
      </c>
      <c r="P36" s="51">
        <v>12.6</v>
      </c>
      <c r="Q36" s="32">
        <v>43.4</v>
      </c>
      <c r="R36" s="53">
        <v>8</v>
      </c>
      <c r="S36" s="32">
        <v>13.3</v>
      </c>
      <c r="T36" s="53">
        <v>4.0999999999999996</v>
      </c>
      <c r="U36" s="32">
        <v>18</v>
      </c>
      <c r="V36" s="53">
        <v>4</v>
      </c>
      <c r="W36" s="31">
        <v>4.3</v>
      </c>
      <c r="X36" s="53">
        <v>1.4</v>
      </c>
      <c r="Y36" s="31">
        <v>3.4</v>
      </c>
      <c r="Z36" s="53">
        <v>1.2</v>
      </c>
      <c r="AA36" s="47">
        <v>0.9</v>
      </c>
      <c r="AB36" s="53">
        <v>0.5</v>
      </c>
      <c r="AC36" s="29">
        <v>214.4</v>
      </c>
      <c r="AD36" s="51">
        <v>17.600000000000001</v>
      </c>
    </row>
    <row r="37" spans="1:30" ht="16.5" customHeight="1" x14ac:dyDescent="0.25">
      <c r="A37" s="7"/>
      <c r="B37" s="7"/>
      <c r="C37" s="7"/>
      <c r="D37" s="7" t="s">
        <v>780</v>
      </c>
      <c r="E37" s="7"/>
      <c r="F37" s="7"/>
      <c r="G37" s="7"/>
      <c r="H37" s="7"/>
      <c r="I37" s="7"/>
      <c r="J37" s="7"/>
      <c r="K37" s="7"/>
      <c r="L37" s="9" t="s">
        <v>300</v>
      </c>
      <c r="M37" s="32">
        <v>42</v>
      </c>
      <c r="N37" s="53">
        <v>9.9</v>
      </c>
      <c r="O37" s="32">
        <v>39.700000000000003</v>
      </c>
      <c r="P37" s="51">
        <v>11.3</v>
      </c>
      <c r="Q37" s="32">
        <v>33.5</v>
      </c>
      <c r="R37" s="53">
        <v>7</v>
      </c>
      <c r="S37" s="31">
        <v>7.5</v>
      </c>
      <c r="T37" s="53">
        <v>3.2</v>
      </c>
      <c r="U37" s="32">
        <v>15.2</v>
      </c>
      <c r="V37" s="53">
        <v>3.5</v>
      </c>
      <c r="W37" s="31">
        <v>4.8</v>
      </c>
      <c r="X37" s="53">
        <v>1.7</v>
      </c>
      <c r="Y37" s="31">
        <v>2.2000000000000002</v>
      </c>
      <c r="Z37" s="53">
        <v>1</v>
      </c>
      <c r="AA37" s="47">
        <v>0.7</v>
      </c>
      <c r="AB37" s="53">
        <v>0.4</v>
      </c>
      <c r="AC37" s="29">
        <v>145.6</v>
      </c>
      <c r="AD37" s="51">
        <v>18</v>
      </c>
    </row>
    <row r="38" spans="1:30" ht="16.5" customHeight="1" x14ac:dyDescent="0.25">
      <c r="A38" s="7"/>
      <c r="B38" s="7"/>
      <c r="C38" s="7"/>
      <c r="D38" s="7" t="s">
        <v>781</v>
      </c>
      <c r="E38" s="7"/>
      <c r="F38" s="7"/>
      <c r="G38" s="7"/>
      <c r="H38" s="7"/>
      <c r="I38" s="7"/>
      <c r="J38" s="7"/>
      <c r="K38" s="7"/>
      <c r="L38" s="9" t="s">
        <v>300</v>
      </c>
      <c r="M38" s="29">
        <v>112.2</v>
      </c>
      <c r="N38" s="51">
        <v>12.5</v>
      </c>
      <c r="O38" s="29">
        <v>100.4</v>
      </c>
      <c r="P38" s="51">
        <v>17.8</v>
      </c>
      <c r="Q38" s="32">
        <v>76.8</v>
      </c>
      <c r="R38" s="53">
        <v>9.6</v>
      </c>
      <c r="S38" s="32">
        <v>22.8</v>
      </c>
      <c r="T38" s="53">
        <v>5.9</v>
      </c>
      <c r="U38" s="32">
        <v>32.9</v>
      </c>
      <c r="V38" s="53">
        <v>5.8</v>
      </c>
      <c r="W38" s="31">
        <v>8.8000000000000007</v>
      </c>
      <c r="X38" s="53">
        <v>2.2000000000000002</v>
      </c>
      <c r="Y38" s="31">
        <v>6</v>
      </c>
      <c r="Z38" s="53">
        <v>1.7</v>
      </c>
      <c r="AA38" s="31">
        <v>1.6</v>
      </c>
      <c r="AB38" s="53">
        <v>0.6</v>
      </c>
      <c r="AC38" s="29">
        <v>359.4</v>
      </c>
      <c r="AD38" s="51">
        <v>23.3</v>
      </c>
    </row>
    <row r="39" spans="1:30" ht="16.5" customHeight="1" x14ac:dyDescent="0.25">
      <c r="A39" s="7"/>
      <c r="B39" s="7"/>
      <c r="C39" s="7" t="s">
        <v>849</v>
      </c>
      <c r="D39" s="7"/>
      <c r="E39" s="7"/>
      <c r="F39" s="7"/>
      <c r="G39" s="7"/>
      <c r="H39" s="7"/>
      <c r="I39" s="7"/>
      <c r="J39" s="7"/>
      <c r="K39" s="7"/>
      <c r="L39" s="9"/>
      <c r="M39" s="10"/>
      <c r="N39" s="7"/>
      <c r="O39" s="10"/>
      <c r="P39" s="7"/>
      <c r="Q39" s="10"/>
      <c r="R39" s="7"/>
      <c r="S39" s="10"/>
      <c r="T39" s="7"/>
      <c r="U39" s="10"/>
      <c r="V39" s="7"/>
      <c r="W39" s="10"/>
      <c r="X39" s="7"/>
      <c r="Y39" s="10"/>
      <c r="Z39" s="7"/>
      <c r="AA39" s="10"/>
      <c r="AB39" s="7"/>
      <c r="AC39" s="10"/>
      <c r="AD39" s="7"/>
    </row>
    <row r="40" spans="1:30" ht="16.5" customHeight="1" x14ac:dyDescent="0.25">
      <c r="A40" s="7"/>
      <c r="B40" s="7"/>
      <c r="C40" s="7"/>
      <c r="D40" s="7" t="s">
        <v>779</v>
      </c>
      <c r="E40" s="7"/>
      <c r="F40" s="7"/>
      <c r="G40" s="7"/>
      <c r="H40" s="7"/>
      <c r="I40" s="7"/>
      <c r="J40" s="7"/>
      <c r="K40" s="7"/>
      <c r="L40" s="9" t="s">
        <v>300</v>
      </c>
      <c r="M40" s="29">
        <v>231</v>
      </c>
      <c r="N40" s="51">
        <v>27.2</v>
      </c>
      <c r="O40" s="29">
        <v>178.2</v>
      </c>
      <c r="P40" s="51">
        <v>23.4</v>
      </c>
      <c r="Q40" s="29">
        <v>134.30000000000001</v>
      </c>
      <c r="R40" s="51">
        <v>16.3</v>
      </c>
      <c r="S40" s="32">
        <v>49.4</v>
      </c>
      <c r="T40" s="53">
        <v>8.5</v>
      </c>
      <c r="U40" s="32">
        <v>54.3</v>
      </c>
      <c r="V40" s="53">
        <v>6.9</v>
      </c>
      <c r="W40" s="32">
        <v>19.100000000000001</v>
      </c>
      <c r="X40" s="53">
        <v>3.3</v>
      </c>
      <c r="Y40" s="32">
        <v>10.8</v>
      </c>
      <c r="Z40" s="53">
        <v>2.2999999999999998</v>
      </c>
      <c r="AA40" s="31">
        <v>3.4</v>
      </c>
      <c r="AB40" s="53">
        <v>0.9</v>
      </c>
      <c r="AC40" s="29">
        <v>682.1</v>
      </c>
      <c r="AD40" s="51">
        <v>40.1</v>
      </c>
    </row>
    <row r="41" spans="1:30" ht="16.5" customHeight="1" x14ac:dyDescent="0.25">
      <c r="A41" s="7"/>
      <c r="B41" s="7"/>
      <c r="C41" s="7"/>
      <c r="D41" s="7" t="s">
        <v>780</v>
      </c>
      <c r="E41" s="7"/>
      <c r="F41" s="7"/>
      <c r="G41" s="7"/>
      <c r="H41" s="7"/>
      <c r="I41" s="7"/>
      <c r="J41" s="7"/>
      <c r="K41" s="7"/>
      <c r="L41" s="9" t="s">
        <v>300</v>
      </c>
      <c r="M41" s="29">
        <v>536.9</v>
      </c>
      <c r="N41" s="51">
        <v>31.6</v>
      </c>
      <c r="O41" s="29">
        <v>459.5</v>
      </c>
      <c r="P41" s="51">
        <v>30.6</v>
      </c>
      <c r="Q41" s="29">
        <v>355.6</v>
      </c>
      <c r="R41" s="51">
        <v>25.8</v>
      </c>
      <c r="S41" s="29">
        <v>175.8</v>
      </c>
      <c r="T41" s="51">
        <v>16.5</v>
      </c>
      <c r="U41" s="29">
        <v>149.4</v>
      </c>
      <c r="V41" s="51">
        <v>10.8</v>
      </c>
      <c r="W41" s="32">
        <v>54.1</v>
      </c>
      <c r="X41" s="53">
        <v>6.7</v>
      </c>
      <c r="Y41" s="32">
        <v>28.3</v>
      </c>
      <c r="Z41" s="53">
        <v>3.6</v>
      </c>
      <c r="AA41" s="31">
        <v>7.9</v>
      </c>
      <c r="AB41" s="53">
        <v>1.5</v>
      </c>
      <c r="AC41" s="41">
        <v>1768.2</v>
      </c>
      <c r="AD41" s="51">
        <v>48.5</v>
      </c>
    </row>
    <row r="42" spans="1:30" ht="16.5" customHeight="1" x14ac:dyDescent="0.25">
      <c r="A42" s="7"/>
      <c r="B42" s="7"/>
      <c r="C42" s="7"/>
      <c r="D42" s="7" t="s">
        <v>781</v>
      </c>
      <c r="E42" s="7"/>
      <c r="F42" s="7"/>
      <c r="G42" s="7"/>
      <c r="H42" s="7"/>
      <c r="I42" s="7"/>
      <c r="J42" s="7"/>
      <c r="K42" s="7"/>
      <c r="L42" s="9" t="s">
        <v>300</v>
      </c>
      <c r="M42" s="29">
        <v>769.8</v>
      </c>
      <c r="N42" s="51">
        <v>44.9</v>
      </c>
      <c r="O42" s="29">
        <v>638.20000000000005</v>
      </c>
      <c r="P42" s="51">
        <v>40.5</v>
      </c>
      <c r="Q42" s="29">
        <v>489.2</v>
      </c>
      <c r="R42" s="51">
        <v>31.7</v>
      </c>
      <c r="S42" s="29">
        <v>225.8</v>
      </c>
      <c r="T42" s="51">
        <v>19.100000000000001</v>
      </c>
      <c r="U42" s="29">
        <v>202.4</v>
      </c>
      <c r="V42" s="51">
        <v>12.9</v>
      </c>
      <c r="W42" s="32">
        <v>73.2</v>
      </c>
      <c r="X42" s="53">
        <v>7.8</v>
      </c>
      <c r="Y42" s="32">
        <v>39</v>
      </c>
      <c r="Z42" s="53">
        <v>4.7</v>
      </c>
      <c r="AA42" s="32">
        <v>11.2</v>
      </c>
      <c r="AB42" s="53">
        <v>1.7</v>
      </c>
      <c r="AC42" s="41">
        <v>2448</v>
      </c>
      <c r="AD42" s="51">
        <v>77.099999999999994</v>
      </c>
    </row>
    <row r="43" spans="1:30" ht="16.5" customHeight="1" x14ac:dyDescent="0.25">
      <c r="A43" s="7"/>
      <c r="B43" s="7" t="s">
        <v>301</v>
      </c>
      <c r="C43" s="7"/>
      <c r="D43" s="7"/>
      <c r="E43" s="7"/>
      <c r="F43" s="7"/>
      <c r="G43" s="7"/>
      <c r="H43" s="7"/>
      <c r="I43" s="7"/>
      <c r="J43" s="7"/>
      <c r="K43" s="7"/>
      <c r="L43" s="9"/>
      <c r="M43" s="10"/>
      <c r="N43" s="7"/>
      <c r="O43" s="10"/>
      <c r="P43" s="7"/>
      <c r="Q43" s="10"/>
      <c r="R43" s="7"/>
      <c r="S43" s="10"/>
      <c r="T43" s="7"/>
      <c r="U43" s="10"/>
      <c r="V43" s="7"/>
      <c r="W43" s="10"/>
      <c r="X43" s="7"/>
      <c r="Y43" s="10"/>
      <c r="Z43" s="7"/>
      <c r="AA43" s="10"/>
      <c r="AB43" s="7"/>
      <c r="AC43" s="10"/>
      <c r="AD43" s="7"/>
    </row>
    <row r="44" spans="1:30" ht="16.5" customHeight="1" x14ac:dyDescent="0.25">
      <c r="A44" s="7"/>
      <c r="B44" s="7"/>
      <c r="C44" s="7" t="s">
        <v>834</v>
      </c>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c r="C45" s="7"/>
      <c r="D45" s="7" t="s">
        <v>779</v>
      </c>
      <c r="E45" s="7"/>
      <c r="F45" s="7"/>
      <c r="G45" s="7"/>
      <c r="H45" s="7"/>
      <c r="I45" s="7"/>
      <c r="J45" s="7"/>
      <c r="K45" s="7"/>
      <c r="L45" s="9" t="s">
        <v>216</v>
      </c>
      <c r="M45" s="32">
        <v>31</v>
      </c>
      <c r="N45" s="53">
        <v>2.9</v>
      </c>
      <c r="O45" s="32">
        <v>32.6</v>
      </c>
      <c r="P45" s="53">
        <v>5.7</v>
      </c>
      <c r="Q45" s="32">
        <v>32.299999999999997</v>
      </c>
      <c r="R45" s="53">
        <v>4.5</v>
      </c>
      <c r="S45" s="32">
        <v>26.9</v>
      </c>
      <c r="T45" s="53">
        <v>7</v>
      </c>
      <c r="U45" s="32">
        <v>33.1</v>
      </c>
      <c r="V45" s="53">
        <v>5.9</v>
      </c>
      <c r="W45" s="32">
        <v>22.5</v>
      </c>
      <c r="X45" s="53">
        <v>6.1</v>
      </c>
      <c r="Y45" s="32">
        <v>31.5</v>
      </c>
      <c r="Z45" s="53">
        <v>8.4</v>
      </c>
      <c r="AA45" s="32">
        <v>26.5</v>
      </c>
      <c r="AB45" s="51">
        <v>12.1</v>
      </c>
      <c r="AC45" s="32">
        <v>31.4</v>
      </c>
      <c r="AD45" s="53">
        <v>1.8</v>
      </c>
    </row>
    <row r="46" spans="1:30" ht="16.5" customHeight="1" x14ac:dyDescent="0.25">
      <c r="A46" s="7"/>
      <c r="B46" s="7"/>
      <c r="C46" s="7"/>
      <c r="D46" s="7" t="s">
        <v>780</v>
      </c>
      <c r="E46" s="7"/>
      <c r="F46" s="7"/>
      <c r="G46" s="7"/>
      <c r="H46" s="7"/>
      <c r="I46" s="7"/>
      <c r="J46" s="7"/>
      <c r="K46" s="7"/>
      <c r="L46" s="9" t="s">
        <v>216</v>
      </c>
      <c r="M46" s="31">
        <v>7.8</v>
      </c>
      <c r="N46" s="53">
        <v>1.8</v>
      </c>
      <c r="O46" s="31">
        <v>8.6</v>
      </c>
      <c r="P46" s="53">
        <v>2.4</v>
      </c>
      <c r="Q46" s="31">
        <v>9.4</v>
      </c>
      <c r="R46" s="53">
        <v>1.8</v>
      </c>
      <c r="S46" s="31">
        <v>4.3</v>
      </c>
      <c r="T46" s="53">
        <v>1.8</v>
      </c>
      <c r="U46" s="32">
        <v>10.199999999999999</v>
      </c>
      <c r="V46" s="53">
        <v>2.2000000000000002</v>
      </c>
      <c r="W46" s="31">
        <v>8.9</v>
      </c>
      <c r="X46" s="53">
        <v>3</v>
      </c>
      <c r="Y46" s="31">
        <v>7.8</v>
      </c>
      <c r="Z46" s="53">
        <v>3.6</v>
      </c>
      <c r="AA46" s="47">
        <v>8.9</v>
      </c>
      <c r="AB46" s="53">
        <v>5.2</v>
      </c>
      <c r="AC46" s="31">
        <v>8.1999999999999993</v>
      </c>
      <c r="AD46" s="53">
        <v>1</v>
      </c>
    </row>
    <row r="47" spans="1:30" ht="16.5" customHeight="1" x14ac:dyDescent="0.25">
      <c r="A47" s="7"/>
      <c r="B47" s="7"/>
      <c r="C47" s="7"/>
      <c r="D47" s="7" t="s">
        <v>781</v>
      </c>
      <c r="E47" s="7"/>
      <c r="F47" s="7"/>
      <c r="G47" s="7"/>
      <c r="H47" s="7"/>
      <c r="I47" s="7"/>
      <c r="J47" s="7"/>
      <c r="K47" s="7"/>
      <c r="L47" s="9" t="s">
        <v>216</v>
      </c>
      <c r="M47" s="32">
        <v>14.6</v>
      </c>
      <c r="N47" s="53">
        <v>1.4</v>
      </c>
      <c r="O47" s="32">
        <v>15.7</v>
      </c>
      <c r="P47" s="53">
        <v>2.6</v>
      </c>
      <c r="Q47" s="32">
        <v>15.7</v>
      </c>
      <c r="R47" s="53">
        <v>1.7</v>
      </c>
      <c r="S47" s="32">
        <v>10.1</v>
      </c>
      <c r="T47" s="53">
        <v>2.5</v>
      </c>
      <c r="U47" s="32">
        <v>16.3</v>
      </c>
      <c r="V47" s="53">
        <v>2.6</v>
      </c>
      <c r="W47" s="32">
        <v>12</v>
      </c>
      <c r="X47" s="53">
        <v>2.8</v>
      </c>
      <c r="Y47" s="32">
        <v>15.4</v>
      </c>
      <c r="Z47" s="53">
        <v>3.9</v>
      </c>
      <c r="AA47" s="32">
        <v>14.3</v>
      </c>
      <c r="AB47" s="53">
        <v>5.4</v>
      </c>
      <c r="AC47" s="32">
        <v>14.7</v>
      </c>
      <c r="AD47" s="53">
        <v>0.8</v>
      </c>
    </row>
    <row r="48" spans="1:30" ht="16.5" customHeight="1" x14ac:dyDescent="0.25">
      <c r="A48" s="7" t="s">
        <v>455</v>
      </c>
      <c r="B48" s="7"/>
      <c r="C48" s="7"/>
      <c r="D48" s="7"/>
      <c r="E48" s="7"/>
      <c r="F48" s="7"/>
      <c r="G48" s="7"/>
      <c r="H48" s="7"/>
      <c r="I48" s="7"/>
      <c r="J48" s="7"/>
      <c r="K48" s="7"/>
      <c r="L48" s="9"/>
      <c r="M48" s="10"/>
      <c r="N48" s="7"/>
      <c r="O48" s="10"/>
      <c r="P48" s="7"/>
      <c r="Q48" s="10"/>
      <c r="R48" s="7"/>
      <c r="S48" s="10"/>
      <c r="T48" s="7"/>
      <c r="U48" s="10"/>
      <c r="V48" s="7"/>
      <c r="W48" s="10"/>
      <c r="X48" s="7"/>
      <c r="Y48" s="10"/>
      <c r="Z48" s="7"/>
      <c r="AA48" s="10"/>
      <c r="AB48" s="7"/>
      <c r="AC48" s="10"/>
      <c r="AD48" s="7"/>
    </row>
    <row r="49" spans="1:30" ht="16.5" customHeight="1" x14ac:dyDescent="0.25">
      <c r="A49" s="7"/>
      <c r="B49" s="7" t="s">
        <v>825</v>
      </c>
      <c r="C49" s="7"/>
      <c r="D49" s="7"/>
      <c r="E49" s="7"/>
      <c r="F49" s="7"/>
      <c r="G49" s="7"/>
      <c r="H49" s="7"/>
      <c r="I49" s="7"/>
      <c r="J49" s="7"/>
      <c r="K49" s="7"/>
      <c r="L49" s="9"/>
      <c r="M49" s="10"/>
      <c r="N49" s="7"/>
      <c r="O49" s="10"/>
      <c r="P49" s="7"/>
      <c r="Q49" s="10"/>
      <c r="R49" s="7"/>
      <c r="S49" s="10"/>
      <c r="T49" s="7"/>
      <c r="U49" s="10"/>
      <c r="V49" s="7"/>
      <c r="W49" s="10"/>
      <c r="X49" s="7"/>
      <c r="Y49" s="10"/>
      <c r="Z49" s="7"/>
      <c r="AA49" s="10"/>
      <c r="AB49" s="7"/>
      <c r="AC49" s="10"/>
      <c r="AD49" s="7"/>
    </row>
    <row r="50" spans="1:30" ht="16.5" customHeight="1" x14ac:dyDescent="0.25">
      <c r="A50" s="7"/>
      <c r="B50" s="7"/>
      <c r="C50" s="7" t="s">
        <v>834</v>
      </c>
      <c r="D50" s="7"/>
      <c r="E50" s="7"/>
      <c r="F50" s="7"/>
      <c r="G50" s="7"/>
      <c r="H50" s="7"/>
      <c r="I50" s="7"/>
      <c r="J50" s="7"/>
      <c r="K50" s="7"/>
      <c r="L50" s="9"/>
      <c r="M50" s="10"/>
      <c r="N50" s="7"/>
      <c r="O50" s="10"/>
      <c r="P50" s="7"/>
      <c r="Q50" s="10"/>
      <c r="R50" s="7"/>
      <c r="S50" s="10"/>
      <c r="T50" s="7"/>
      <c r="U50" s="10"/>
      <c r="V50" s="7"/>
      <c r="W50" s="10"/>
      <c r="X50" s="7"/>
      <c r="Y50" s="10"/>
      <c r="Z50" s="7"/>
      <c r="AA50" s="10"/>
      <c r="AB50" s="7"/>
      <c r="AC50" s="10"/>
      <c r="AD50" s="7"/>
    </row>
    <row r="51" spans="1:30" ht="16.5" customHeight="1" x14ac:dyDescent="0.25">
      <c r="A51" s="7"/>
      <c r="B51" s="7"/>
      <c r="C51" s="7"/>
      <c r="D51" s="7" t="s">
        <v>779</v>
      </c>
      <c r="E51" s="7"/>
      <c r="F51" s="7"/>
      <c r="G51" s="7"/>
      <c r="H51" s="7"/>
      <c r="I51" s="7"/>
      <c r="J51" s="7"/>
      <c r="K51" s="7"/>
      <c r="L51" s="9" t="s">
        <v>300</v>
      </c>
      <c r="M51" s="32">
        <v>57.6</v>
      </c>
      <c r="N51" s="51">
        <v>12.2</v>
      </c>
      <c r="O51" s="32">
        <v>46.5</v>
      </c>
      <c r="P51" s="53">
        <v>8.4</v>
      </c>
      <c r="Q51" s="32">
        <v>44.4</v>
      </c>
      <c r="R51" s="53">
        <v>8.6</v>
      </c>
      <c r="S51" s="32">
        <v>12.6</v>
      </c>
      <c r="T51" s="53">
        <v>3.7</v>
      </c>
      <c r="U51" s="32">
        <v>13.9</v>
      </c>
      <c r="V51" s="53">
        <v>3.3</v>
      </c>
      <c r="W51" s="31">
        <v>5.2</v>
      </c>
      <c r="X51" s="53">
        <v>1.9</v>
      </c>
      <c r="Y51" s="31">
        <v>2.4</v>
      </c>
      <c r="Z51" s="53">
        <v>0.9</v>
      </c>
      <c r="AA51" s="47">
        <v>1.3</v>
      </c>
      <c r="AB51" s="53">
        <v>0.7</v>
      </c>
      <c r="AC51" s="29">
        <v>183.8</v>
      </c>
      <c r="AD51" s="51">
        <v>18</v>
      </c>
    </row>
    <row r="52" spans="1:30" ht="16.5" customHeight="1" x14ac:dyDescent="0.25">
      <c r="A52" s="7"/>
      <c r="B52" s="7"/>
      <c r="C52" s="7"/>
      <c r="D52" s="7" t="s">
        <v>780</v>
      </c>
      <c r="E52" s="7"/>
      <c r="F52" s="7"/>
      <c r="G52" s="7"/>
      <c r="H52" s="7"/>
      <c r="I52" s="7"/>
      <c r="J52" s="7"/>
      <c r="K52" s="7"/>
      <c r="L52" s="9" t="s">
        <v>300</v>
      </c>
      <c r="M52" s="32">
        <v>39.299999999999997</v>
      </c>
      <c r="N52" s="53">
        <v>8.1999999999999993</v>
      </c>
      <c r="O52" s="32">
        <v>28.1</v>
      </c>
      <c r="P52" s="53">
        <v>7.3</v>
      </c>
      <c r="Q52" s="32">
        <v>26.7</v>
      </c>
      <c r="R52" s="53">
        <v>6.7</v>
      </c>
      <c r="S52" s="32">
        <v>11.9</v>
      </c>
      <c r="T52" s="53">
        <v>4.7</v>
      </c>
      <c r="U52" s="31">
        <v>9.8000000000000007</v>
      </c>
      <c r="V52" s="53">
        <v>2.6</v>
      </c>
      <c r="W52" s="31">
        <v>2.7</v>
      </c>
      <c r="X52" s="53">
        <v>1.2</v>
      </c>
      <c r="Y52" s="47">
        <v>2.2000000000000002</v>
      </c>
      <c r="Z52" s="53">
        <v>1.1000000000000001</v>
      </c>
      <c r="AA52" s="47">
        <v>0.9</v>
      </c>
      <c r="AB52" s="53">
        <v>0.5</v>
      </c>
      <c r="AC52" s="29">
        <v>121.7</v>
      </c>
      <c r="AD52" s="51">
        <v>14.1</v>
      </c>
    </row>
    <row r="53" spans="1:30" ht="16.5" customHeight="1" x14ac:dyDescent="0.25">
      <c r="A53" s="7"/>
      <c r="B53" s="7"/>
      <c r="C53" s="7"/>
      <c r="D53" s="7" t="s">
        <v>781</v>
      </c>
      <c r="E53" s="7"/>
      <c r="F53" s="7"/>
      <c r="G53" s="7"/>
      <c r="H53" s="7"/>
      <c r="I53" s="7"/>
      <c r="J53" s="7"/>
      <c r="K53" s="7"/>
      <c r="L53" s="9" t="s">
        <v>300</v>
      </c>
      <c r="M53" s="32">
        <v>96.9</v>
      </c>
      <c r="N53" s="51">
        <v>15.4</v>
      </c>
      <c r="O53" s="32">
        <v>74.599999999999994</v>
      </c>
      <c r="P53" s="51">
        <v>11.7</v>
      </c>
      <c r="Q53" s="32">
        <v>71.2</v>
      </c>
      <c r="R53" s="51">
        <v>12</v>
      </c>
      <c r="S53" s="32">
        <v>24.5</v>
      </c>
      <c r="T53" s="53">
        <v>6.9</v>
      </c>
      <c r="U53" s="32">
        <v>23.7</v>
      </c>
      <c r="V53" s="53">
        <v>4</v>
      </c>
      <c r="W53" s="31">
        <v>8</v>
      </c>
      <c r="X53" s="53">
        <v>2.4</v>
      </c>
      <c r="Y53" s="31">
        <v>4.5999999999999996</v>
      </c>
      <c r="Z53" s="53">
        <v>1.5</v>
      </c>
      <c r="AA53" s="31">
        <v>2.2000000000000002</v>
      </c>
      <c r="AB53" s="53">
        <v>0.9</v>
      </c>
      <c r="AC53" s="29">
        <v>305.5</v>
      </c>
      <c r="AD53" s="51">
        <v>23</v>
      </c>
    </row>
    <row r="54" spans="1:30" ht="16.5" customHeight="1" x14ac:dyDescent="0.25">
      <c r="A54" s="7"/>
      <c r="B54" s="7"/>
      <c r="C54" s="7" t="s">
        <v>849</v>
      </c>
      <c r="D54" s="7"/>
      <c r="E54" s="7"/>
      <c r="F54" s="7"/>
      <c r="G54" s="7"/>
      <c r="H54" s="7"/>
      <c r="I54" s="7"/>
      <c r="J54" s="7"/>
      <c r="K54" s="7"/>
      <c r="L54" s="9"/>
      <c r="M54" s="10"/>
      <c r="N54" s="7"/>
      <c r="O54" s="10"/>
      <c r="P54" s="7"/>
      <c r="Q54" s="10"/>
      <c r="R54" s="7"/>
      <c r="S54" s="10"/>
      <c r="T54" s="7"/>
      <c r="U54" s="10"/>
      <c r="V54" s="7"/>
      <c r="W54" s="10"/>
      <c r="X54" s="7"/>
      <c r="Y54" s="10"/>
      <c r="Z54" s="7"/>
      <c r="AA54" s="10"/>
      <c r="AB54" s="7"/>
      <c r="AC54" s="10"/>
      <c r="AD54" s="7"/>
    </row>
    <row r="55" spans="1:30" ht="16.5" customHeight="1" x14ac:dyDescent="0.25">
      <c r="A55" s="7"/>
      <c r="B55" s="7"/>
      <c r="C55" s="7"/>
      <c r="D55" s="7" t="s">
        <v>779</v>
      </c>
      <c r="E55" s="7"/>
      <c r="F55" s="7"/>
      <c r="G55" s="7"/>
      <c r="H55" s="7"/>
      <c r="I55" s="7"/>
      <c r="J55" s="7"/>
      <c r="K55" s="7"/>
      <c r="L55" s="9" t="s">
        <v>300</v>
      </c>
      <c r="M55" s="29">
        <v>202.3</v>
      </c>
      <c r="N55" s="51">
        <v>19.3</v>
      </c>
      <c r="O55" s="29">
        <v>162.1</v>
      </c>
      <c r="P55" s="51">
        <v>15</v>
      </c>
      <c r="Q55" s="29">
        <v>132.69999999999999</v>
      </c>
      <c r="R55" s="51">
        <v>14.9</v>
      </c>
      <c r="S55" s="32">
        <v>56</v>
      </c>
      <c r="T55" s="53">
        <v>7.4</v>
      </c>
      <c r="U55" s="32">
        <v>48.3</v>
      </c>
      <c r="V55" s="53">
        <v>6.7</v>
      </c>
      <c r="W55" s="32">
        <v>19.899999999999999</v>
      </c>
      <c r="X55" s="53">
        <v>3.7</v>
      </c>
      <c r="Y55" s="31">
        <v>9.3000000000000007</v>
      </c>
      <c r="Z55" s="53">
        <v>2.2999999999999998</v>
      </c>
      <c r="AA55" s="31">
        <v>4.9000000000000004</v>
      </c>
      <c r="AB55" s="53">
        <v>1.8</v>
      </c>
      <c r="AC55" s="29">
        <v>635.5</v>
      </c>
      <c r="AD55" s="51">
        <v>28.3</v>
      </c>
    </row>
    <row r="56" spans="1:30" ht="16.5" customHeight="1" x14ac:dyDescent="0.25">
      <c r="A56" s="7"/>
      <c r="B56" s="7"/>
      <c r="C56" s="7"/>
      <c r="D56" s="7" t="s">
        <v>780</v>
      </c>
      <c r="E56" s="7"/>
      <c r="F56" s="7"/>
      <c r="G56" s="7"/>
      <c r="H56" s="7"/>
      <c r="I56" s="7"/>
      <c r="J56" s="7"/>
      <c r="K56" s="7"/>
      <c r="L56" s="9" t="s">
        <v>300</v>
      </c>
      <c r="M56" s="29">
        <v>581.20000000000005</v>
      </c>
      <c r="N56" s="51">
        <v>36.1</v>
      </c>
      <c r="O56" s="29">
        <v>415.9</v>
      </c>
      <c r="P56" s="51">
        <v>27.7</v>
      </c>
      <c r="Q56" s="29">
        <v>349.1</v>
      </c>
      <c r="R56" s="51">
        <v>22.4</v>
      </c>
      <c r="S56" s="29">
        <v>189.3</v>
      </c>
      <c r="T56" s="51">
        <v>17.2</v>
      </c>
      <c r="U56" s="29">
        <v>146.19999999999999</v>
      </c>
      <c r="V56" s="51">
        <v>13.2</v>
      </c>
      <c r="W56" s="32">
        <v>48.8</v>
      </c>
      <c r="X56" s="53">
        <v>4.5</v>
      </c>
      <c r="Y56" s="32">
        <v>29.6</v>
      </c>
      <c r="Z56" s="53">
        <v>4.0999999999999996</v>
      </c>
      <c r="AA56" s="32">
        <v>16.7</v>
      </c>
      <c r="AB56" s="53">
        <v>2.4</v>
      </c>
      <c r="AC56" s="41">
        <v>1776.8</v>
      </c>
      <c r="AD56" s="51">
        <v>60.6</v>
      </c>
    </row>
    <row r="57" spans="1:30" ht="16.5" customHeight="1" x14ac:dyDescent="0.25">
      <c r="A57" s="7"/>
      <c r="B57" s="7"/>
      <c r="C57" s="7"/>
      <c r="D57" s="7" t="s">
        <v>781</v>
      </c>
      <c r="E57" s="7"/>
      <c r="F57" s="7"/>
      <c r="G57" s="7"/>
      <c r="H57" s="7"/>
      <c r="I57" s="7"/>
      <c r="J57" s="7"/>
      <c r="K57" s="7"/>
      <c r="L57" s="9" t="s">
        <v>300</v>
      </c>
      <c r="M57" s="29">
        <v>783.5</v>
      </c>
      <c r="N57" s="51">
        <v>45.4</v>
      </c>
      <c r="O57" s="29">
        <v>577.9</v>
      </c>
      <c r="P57" s="51">
        <v>33</v>
      </c>
      <c r="Q57" s="29">
        <v>481.8</v>
      </c>
      <c r="R57" s="51">
        <v>27.6</v>
      </c>
      <c r="S57" s="29">
        <v>245.3</v>
      </c>
      <c r="T57" s="51">
        <v>19.100000000000001</v>
      </c>
      <c r="U57" s="29">
        <v>194.5</v>
      </c>
      <c r="V57" s="51">
        <v>13.1</v>
      </c>
      <c r="W57" s="32">
        <v>68.7</v>
      </c>
      <c r="X57" s="53">
        <v>6.4</v>
      </c>
      <c r="Y57" s="32">
        <v>38.9</v>
      </c>
      <c r="Z57" s="53">
        <v>5.0999999999999996</v>
      </c>
      <c r="AA57" s="32">
        <v>21.5</v>
      </c>
      <c r="AB57" s="53">
        <v>3.4</v>
      </c>
      <c r="AC57" s="41">
        <v>2412.1999999999998</v>
      </c>
      <c r="AD57" s="51">
        <v>69.599999999999994</v>
      </c>
    </row>
    <row r="58" spans="1:30" ht="16.5" customHeight="1" x14ac:dyDescent="0.25">
      <c r="A58" s="7"/>
      <c r="B58" s="7" t="s">
        <v>301</v>
      </c>
      <c r="C58" s="7"/>
      <c r="D58" s="7"/>
      <c r="E58" s="7"/>
      <c r="F58" s="7"/>
      <c r="G58" s="7"/>
      <c r="H58" s="7"/>
      <c r="I58" s="7"/>
      <c r="J58" s="7"/>
      <c r="K58" s="7"/>
      <c r="L58" s="9"/>
      <c r="M58" s="10"/>
      <c r="N58" s="7"/>
      <c r="O58" s="10"/>
      <c r="P58" s="7"/>
      <c r="Q58" s="10"/>
      <c r="R58" s="7"/>
      <c r="S58" s="10"/>
      <c r="T58" s="7"/>
      <c r="U58" s="10"/>
      <c r="V58" s="7"/>
      <c r="W58" s="10"/>
      <c r="X58" s="7"/>
      <c r="Y58" s="10"/>
      <c r="Z58" s="7"/>
      <c r="AA58" s="10"/>
      <c r="AB58" s="7"/>
      <c r="AC58" s="10"/>
      <c r="AD58" s="7"/>
    </row>
    <row r="59" spans="1:30" ht="16.5" customHeight="1" x14ac:dyDescent="0.25">
      <c r="A59" s="7"/>
      <c r="B59" s="7"/>
      <c r="C59" s="7" t="s">
        <v>834</v>
      </c>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c r="C60" s="7"/>
      <c r="D60" s="7" t="s">
        <v>779</v>
      </c>
      <c r="E60" s="7"/>
      <c r="F60" s="7"/>
      <c r="G60" s="7"/>
      <c r="H60" s="7"/>
      <c r="I60" s="7"/>
      <c r="J60" s="7"/>
      <c r="K60" s="7"/>
      <c r="L60" s="9" t="s">
        <v>216</v>
      </c>
      <c r="M60" s="32">
        <v>28.5</v>
      </c>
      <c r="N60" s="53">
        <v>5.4</v>
      </c>
      <c r="O60" s="32">
        <v>28.7</v>
      </c>
      <c r="P60" s="53">
        <v>4.4000000000000004</v>
      </c>
      <c r="Q60" s="32">
        <v>33.5</v>
      </c>
      <c r="R60" s="53">
        <v>5.2</v>
      </c>
      <c r="S60" s="32">
        <v>22.5</v>
      </c>
      <c r="T60" s="53">
        <v>5.9</v>
      </c>
      <c r="U60" s="32">
        <v>28.8</v>
      </c>
      <c r="V60" s="53">
        <v>5.5</v>
      </c>
      <c r="W60" s="32">
        <v>26.2</v>
      </c>
      <c r="X60" s="53">
        <v>8.3000000000000007</v>
      </c>
      <c r="Y60" s="32">
        <v>25.4</v>
      </c>
      <c r="Z60" s="53">
        <v>7.7</v>
      </c>
      <c r="AA60" s="32">
        <v>26</v>
      </c>
      <c r="AB60" s="51">
        <v>10.4</v>
      </c>
      <c r="AC60" s="32">
        <v>28.9</v>
      </c>
      <c r="AD60" s="53">
        <v>2.5</v>
      </c>
    </row>
    <row r="61" spans="1:30" ht="16.5" customHeight="1" x14ac:dyDescent="0.25">
      <c r="A61" s="7"/>
      <c r="B61" s="7"/>
      <c r="C61" s="7"/>
      <c r="D61" s="7" t="s">
        <v>780</v>
      </c>
      <c r="E61" s="7"/>
      <c r="F61" s="7"/>
      <c r="G61" s="7"/>
      <c r="H61" s="7"/>
      <c r="I61" s="7"/>
      <c r="J61" s="7"/>
      <c r="K61" s="7"/>
      <c r="L61" s="9" t="s">
        <v>216</v>
      </c>
      <c r="M61" s="31">
        <v>6.8</v>
      </c>
      <c r="N61" s="53">
        <v>1.3</v>
      </c>
      <c r="O61" s="31">
        <v>6.8</v>
      </c>
      <c r="P61" s="53">
        <v>1.7</v>
      </c>
      <c r="Q61" s="31">
        <v>7.7</v>
      </c>
      <c r="R61" s="53">
        <v>1.9</v>
      </c>
      <c r="S61" s="31">
        <v>6.3</v>
      </c>
      <c r="T61" s="53">
        <v>2.4</v>
      </c>
      <c r="U61" s="31">
        <v>6.7</v>
      </c>
      <c r="V61" s="53">
        <v>1.7</v>
      </c>
      <c r="W61" s="31">
        <v>5.6</v>
      </c>
      <c r="X61" s="53">
        <v>2.4</v>
      </c>
      <c r="Y61" s="31">
        <v>7.4</v>
      </c>
      <c r="Z61" s="53">
        <v>3.4</v>
      </c>
      <c r="AA61" s="47">
        <v>5.4</v>
      </c>
      <c r="AB61" s="53">
        <v>3.1</v>
      </c>
      <c r="AC61" s="31">
        <v>6.9</v>
      </c>
      <c r="AD61" s="53">
        <v>0.8</v>
      </c>
    </row>
    <row r="62" spans="1:30" ht="16.5" customHeight="1" x14ac:dyDescent="0.25">
      <c r="A62" s="14"/>
      <c r="B62" s="14"/>
      <c r="C62" s="14"/>
      <c r="D62" s="14" t="s">
        <v>781</v>
      </c>
      <c r="E62" s="14"/>
      <c r="F62" s="14"/>
      <c r="G62" s="14"/>
      <c r="H62" s="14"/>
      <c r="I62" s="14"/>
      <c r="J62" s="14"/>
      <c r="K62" s="14"/>
      <c r="L62" s="15" t="s">
        <v>216</v>
      </c>
      <c r="M62" s="33">
        <v>12.4</v>
      </c>
      <c r="N62" s="54">
        <v>1.8</v>
      </c>
      <c r="O62" s="33">
        <v>12.9</v>
      </c>
      <c r="P62" s="54">
        <v>1.9</v>
      </c>
      <c r="Q62" s="33">
        <v>14.8</v>
      </c>
      <c r="R62" s="54">
        <v>2.2999999999999998</v>
      </c>
      <c r="S62" s="33">
        <v>10</v>
      </c>
      <c r="T62" s="54">
        <v>2.7</v>
      </c>
      <c r="U62" s="33">
        <v>12.2</v>
      </c>
      <c r="V62" s="54">
        <v>1.9</v>
      </c>
      <c r="W62" s="33">
        <v>11.6</v>
      </c>
      <c r="X62" s="54">
        <v>3.4</v>
      </c>
      <c r="Y62" s="33">
        <v>11.7</v>
      </c>
      <c r="Z62" s="54">
        <v>3.5</v>
      </c>
      <c r="AA62" s="33">
        <v>10</v>
      </c>
      <c r="AB62" s="54">
        <v>4.0999999999999996</v>
      </c>
      <c r="AC62" s="33">
        <v>12.7</v>
      </c>
      <c r="AD62" s="54">
        <v>0.9</v>
      </c>
    </row>
    <row r="63" spans="1:30" ht="4.5" customHeight="1" x14ac:dyDescent="0.25">
      <c r="A63" s="27"/>
      <c r="B63" s="2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6.5" customHeight="1" x14ac:dyDescent="0.25">
      <c r="A64" s="27"/>
      <c r="B64" s="27"/>
      <c r="C64" s="67" t="s">
        <v>355</v>
      </c>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row>
    <row r="65" spans="1:30" ht="4.5" customHeight="1" x14ac:dyDescent="0.25">
      <c r="A65" s="27"/>
      <c r="B65" s="27"/>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6.5" customHeight="1" x14ac:dyDescent="0.25">
      <c r="A66" s="55"/>
      <c r="B66" s="55"/>
      <c r="C66" s="67" t="s">
        <v>456</v>
      </c>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row>
    <row r="67" spans="1:30" ht="16.5" customHeight="1" x14ac:dyDescent="0.25">
      <c r="A67" s="55"/>
      <c r="B67" s="55"/>
      <c r="C67" s="67" t="s">
        <v>457</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ht="4.5" customHeight="1" x14ac:dyDescent="0.25">
      <c r="A68" s="27"/>
      <c r="B68" s="27"/>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29.4" customHeight="1" x14ac:dyDescent="0.25">
      <c r="A69" s="27" t="s">
        <v>139</v>
      </c>
      <c r="B69" s="27"/>
      <c r="C69" s="67" t="s">
        <v>307</v>
      </c>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row>
    <row r="70" spans="1:30" ht="16.5" customHeight="1" x14ac:dyDescent="0.25">
      <c r="A70" s="27" t="s">
        <v>141</v>
      </c>
      <c r="B70" s="27"/>
      <c r="C70" s="67" t="s">
        <v>838</v>
      </c>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1:30" ht="16.5" customHeight="1" x14ac:dyDescent="0.25">
      <c r="A71" s="27" t="s">
        <v>144</v>
      </c>
      <c r="B71" s="27"/>
      <c r="C71" s="67" t="s">
        <v>308</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1:30" ht="29.4" customHeight="1" x14ac:dyDescent="0.25">
      <c r="A72" s="27" t="s">
        <v>146</v>
      </c>
      <c r="B72" s="27"/>
      <c r="C72" s="67" t="s">
        <v>463</v>
      </c>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1:30" ht="29.4" customHeight="1" x14ac:dyDescent="0.25">
      <c r="A73" s="27" t="s">
        <v>150</v>
      </c>
      <c r="B73" s="27"/>
      <c r="C73" s="67" t="s">
        <v>309</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ht="29.4" customHeight="1" x14ac:dyDescent="0.25">
      <c r="A74" s="27" t="s">
        <v>152</v>
      </c>
      <c r="B74" s="27"/>
      <c r="C74" s="67" t="s">
        <v>774</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ht="16.5" customHeight="1" x14ac:dyDescent="0.25">
      <c r="A75" s="27" t="s">
        <v>155</v>
      </c>
      <c r="B75" s="27"/>
      <c r="C75" s="67" t="s">
        <v>775</v>
      </c>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row>
    <row r="76" spans="1:30" ht="16.5" customHeight="1" x14ac:dyDescent="0.25">
      <c r="A76" s="27" t="s">
        <v>157</v>
      </c>
      <c r="B76" s="27"/>
      <c r="C76" s="67" t="s">
        <v>776</v>
      </c>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row>
    <row r="77" spans="1:30" ht="16.5" customHeight="1" x14ac:dyDescent="0.25">
      <c r="A77" s="27" t="s">
        <v>467</v>
      </c>
      <c r="B77" s="27"/>
      <c r="C77" s="67" t="s">
        <v>468</v>
      </c>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1:30" ht="16.5" customHeight="1" x14ac:dyDescent="0.25">
      <c r="A78" s="27" t="s">
        <v>469</v>
      </c>
      <c r="B78" s="27"/>
      <c r="C78" s="67" t="s">
        <v>470</v>
      </c>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row>
    <row r="79" spans="1:30" ht="4.5" customHeight="1" x14ac:dyDescent="0.25"/>
    <row r="80" spans="1:30" ht="16.5" customHeight="1" x14ac:dyDescent="0.25">
      <c r="A80" s="28" t="s">
        <v>167</v>
      </c>
      <c r="B80" s="27"/>
      <c r="C80" s="27"/>
      <c r="D80" s="27"/>
      <c r="E80" s="67" t="s">
        <v>471</v>
      </c>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row>
  </sheetData>
  <mergeCells count="24">
    <mergeCell ref="W2:X2"/>
    <mergeCell ref="Y2:Z2"/>
    <mergeCell ref="AA2:AB2"/>
    <mergeCell ref="AC2:AD2"/>
    <mergeCell ref="K1:AD1"/>
    <mergeCell ref="M2:N2"/>
    <mergeCell ref="O2:P2"/>
    <mergeCell ref="Q2:R2"/>
    <mergeCell ref="S2:T2"/>
    <mergeCell ref="U2:V2"/>
    <mergeCell ref="C64:AD64"/>
    <mergeCell ref="C66:AD66"/>
    <mergeCell ref="C67:AD67"/>
    <mergeCell ref="C69:AD69"/>
    <mergeCell ref="C70:AD70"/>
    <mergeCell ref="C76:AD76"/>
    <mergeCell ref="C77:AD77"/>
    <mergeCell ref="C78:AD78"/>
    <mergeCell ref="E80:AD80"/>
    <mergeCell ref="C71:AD71"/>
    <mergeCell ref="C72:AD72"/>
    <mergeCell ref="C73:AD73"/>
    <mergeCell ref="C74:AD74"/>
    <mergeCell ref="C75:AD75"/>
  </mergeCells>
  <pageMargins left="0.7" right="0.7" top="0.75" bottom="0.75" header="0.3" footer="0.3"/>
  <pageSetup paperSize="9" fitToHeight="0" orientation="landscape" horizontalDpi="300" verticalDpi="300"/>
  <headerFooter scaleWithDoc="0" alignWithMargins="0">
    <oddHeader>&amp;C&amp;"Arial"&amp;8TABLE 15A.65</oddHeader>
    <oddFooter>&amp;L&amp;"Arial"&amp;8REPORT ON
GOVERNMENT
SERVICES 2022&amp;R&amp;"Arial"&amp;8SERVICES FOR PEOPLE
WITH DISABILITY
PAGE &amp;B&amp;P&amp;B</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AD81"/>
  <sheetViews>
    <sheetView showGridLines="0" workbookViewId="0"/>
  </sheetViews>
  <sheetFormatPr defaultRowHeight="13.2" x14ac:dyDescent="0.25"/>
  <cols>
    <col min="1" max="10" width="1.6640625" customWidth="1"/>
    <col min="11" max="11" width="13.33203125" customWidth="1"/>
    <col min="12" max="12" width="5.44140625" customWidth="1"/>
    <col min="13" max="13" width="6" customWidth="1"/>
    <col min="14" max="14" width="6.109375" customWidth="1"/>
    <col min="15" max="15" width="6" customWidth="1"/>
    <col min="16" max="16" width="6.109375" customWidth="1"/>
    <col min="17" max="17" width="6" customWidth="1"/>
    <col min="18" max="18" width="6.109375" customWidth="1"/>
    <col min="19" max="19" width="6" customWidth="1"/>
    <col min="20" max="20" width="6.109375" customWidth="1"/>
    <col min="21" max="21" width="6" customWidth="1"/>
    <col min="22" max="22" width="6.109375" customWidth="1"/>
    <col min="23" max="23" width="6" customWidth="1"/>
    <col min="24" max="24" width="6.109375" customWidth="1"/>
    <col min="25" max="25" width="6" customWidth="1"/>
    <col min="26" max="26" width="6.109375" customWidth="1"/>
    <col min="27" max="27" width="6" customWidth="1"/>
    <col min="28" max="28" width="6.109375" customWidth="1"/>
    <col min="29" max="29" width="7.5546875" customWidth="1"/>
    <col min="30" max="30" width="6.109375" customWidth="1"/>
  </cols>
  <sheetData>
    <row r="1" spans="1:30" ht="33.9" customHeight="1" x14ac:dyDescent="0.25">
      <c r="A1" s="8" t="s">
        <v>850</v>
      </c>
      <c r="B1" s="8"/>
      <c r="C1" s="8"/>
      <c r="D1" s="8"/>
      <c r="E1" s="8"/>
      <c r="F1" s="8"/>
      <c r="G1" s="8"/>
      <c r="H1" s="8"/>
      <c r="I1" s="8"/>
      <c r="J1" s="8"/>
      <c r="K1" s="72" t="s">
        <v>851</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360</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825</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834</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334</v>
      </c>
      <c r="E6" s="7"/>
      <c r="F6" s="7"/>
      <c r="G6" s="7"/>
      <c r="H6" s="7"/>
      <c r="I6" s="7"/>
      <c r="J6" s="7"/>
      <c r="K6" s="7"/>
      <c r="L6" s="9" t="s">
        <v>300</v>
      </c>
      <c r="M6" s="32">
        <v>82.9</v>
      </c>
      <c r="N6" s="51">
        <v>15.9</v>
      </c>
      <c r="O6" s="32">
        <v>71.3</v>
      </c>
      <c r="P6" s="51">
        <v>12.9</v>
      </c>
      <c r="Q6" s="32">
        <v>37.9</v>
      </c>
      <c r="R6" s="53">
        <v>6.3</v>
      </c>
      <c r="S6" s="32">
        <v>28.5</v>
      </c>
      <c r="T6" s="53">
        <v>6.5</v>
      </c>
      <c r="U6" s="32">
        <v>37.5</v>
      </c>
      <c r="V6" s="51">
        <v>13.9</v>
      </c>
      <c r="W6" s="30" t="s">
        <v>128</v>
      </c>
      <c r="X6" s="7"/>
      <c r="Y6" s="31">
        <v>9</v>
      </c>
      <c r="Z6" s="53">
        <v>3.3</v>
      </c>
      <c r="AA6" s="30" t="s">
        <v>128</v>
      </c>
      <c r="AB6" s="7"/>
      <c r="AC6" s="29">
        <v>266.10000000000002</v>
      </c>
      <c r="AD6" s="51">
        <v>30.8</v>
      </c>
    </row>
    <row r="7" spans="1:30" ht="16.5" customHeight="1" x14ac:dyDescent="0.25">
      <c r="A7" s="7"/>
      <c r="B7" s="7"/>
      <c r="C7" s="7"/>
      <c r="D7" s="7" t="s">
        <v>792</v>
      </c>
      <c r="E7" s="7"/>
      <c r="F7" s="7"/>
      <c r="G7" s="7"/>
      <c r="H7" s="7"/>
      <c r="I7" s="7"/>
      <c r="J7" s="7"/>
      <c r="K7" s="7"/>
      <c r="L7" s="9" t="s">
        <v>300</v>
      </c>
      <c r="M7" s="32">
        <v>30.4</v>
      </c>
      <c r="N7" s="53">
        <v>7.8</v>
      </c>
      <c r="O7" s="32">
        <v>26</v>
      </c>
      <c r="P7" s="53">
        <v>7.6</v>
      </c>
      <c r="Q7" s="32">
        <v>37.1</v>
      </c>
      <c r="R7" s="53">
        <v>9.3000000000000007</v>
      </c>
      <c r="S7" s="47">
        <v>5.2</v>
      </c>
      <c r="T7" s="53">
        <v>2.8</v>
      </c>
      <c r="U7" s="46">
        <v>3.5</v>
      </c>
      <c r="V7" s="50" t="s">
        <v>337</v>
      </c>
      <c r="W7" s="32">
        <v>13.7</v>
      </c>
      <c r="X7" s="53">
        <v>5.5</v>
      </c>
      <c r="Y7" s="31" t="s">
        <v>110</v>
      </c>
      <c r="Z7" s="7"/>
      <c r="AA7" s="46">
        <v>1.1000000000000001</v>
      </c>
      <c r="AB7" s="50" t="s">
        <v>337</v>
      </c>
      <c r="AC7" s="29">
        <v>120</v>
      </c>
      <c r="AD7" s="51">
        <v>16.5</v>
      </c>
    </row>
    <row r="8" spans="1:30" ht="16.5" customHeight="1" x14ac:dyDescent="0.25">
      <c r="A8" s="7"/>
      <c r="B8" s="7"/>
      <c r="C8" s="7"/>
      <c r="D8" s="7" t="s">
        <v>499</v>
      </c>
      <c r="E8" s="7"/>
      <c r="F8" s="7"/>
      <c r="G8" s="7"/>
      <c r="H8" s="7"/>
      <c r="I8" s="7"/>
      <c r="J8" s="7"/>
      <c r="K8" s="7"/>
      <c r="L8" s="9" t="s">
        <v>300</v>
      </c>
      <c r="M8" s="29">
        <v>112.3</v>
      </c>
      <c r="N8" s="51">
        <v>18.3</v>
      </c>
      <c r="O8" s="32">
        <v>95.9</v>
      </c>
      <c r="P8" s="51">
        <v>14.9</v>
      </c>
      <c r="Q8" s="32">
        <v>76.400000000000006</v>
      </c>
      <c r="R8" s="51">
        <v>11.8</v>
      </c>
      <c r="S8" s="32">
        <v>33.1</v>
      </c>
      <c r="T8" s="53">
        <v>6.7</v>
      </c>
      <c r="U8" s="32">
        <v>43.8</v>
      </c>
      <c r="V8" s="51">
        <v>14.6</v>
      </c>
      <c r="W8" s="32">
        <v>13.7</v>
      </c>
      <c r="X8" s="53">
        <v>5.5</v>
      </c>
      <c r="Y8" s="31">
        <v>9</v>
      </c>
      <c r="Z8" s="53">
        <v>3.3</v>
      </c>
      <c r="AA8" s="46">
        <v>1.1000000000000001</v>
      </c>
      <c r="AB8" s="50" t="s">
        <v>337</v>
      </c>
      <c r="AC8" s="29">
        <v>383.5</v>
      </c>
      <c r="AD8" s="51">
        <v>34.6</v>
      </c>
    </row>
    <row r="9" spans="1:30" ht="16.5" customHeight="1" x14ac:dyDescent="0.25">
      <c r="A9" s="7"/>
      <c r="B9" s="7"/>
      <c r="C9" s="7" t="s">
        <v>793</v>
      </c>
      <c r="D9" s="7"/>
      <c r="E9" s="7"/>
      <c r="F9" s="7"/>
      <c r="G9" s="7"/>
      <c r="H9" s="7"/>
      <c r="I9" s="7"/>
      <c r="J9" s="7"/>
      <c r="K9" s="7"/>
      <c r="L9" s="9"/>
      <c r="M9" s="10"/>
      <c r="N9" s="7"/>
      <c r="O9" s="10"/>
      <c r="P9" s="7"/>
      <c r="Q9" s="10"/>
      <c r="R9" s="7"/>
      <c r="S9" s="10"/>
      <c r="T9" s="7"/>
      <c r="U9" s="10"/>
      <c r="V9" s="7"/>
      <c r="W9" s="10"/>
      <c r="X9" s="7"/>
      <c r="Y9" s="10"/>
      <c r="Z9" s="7"/>
      <c r="AA9" s="10"/>
      <c r="AB9" s="7"/>
      <c r="AC9" s="10"/>
      <c r="AD9" s="7"/>
    </row>
    <row r="10" spans="1:30" ht="16.5" customHeight="1" x14ac:dyDescent="0.25">
      <c r="A10" s="7"/>
      <c r="B10" s="7"/>
      <c r="C10" s="7"/>
      <c r="D10" s="7" t="s">
        <v>334</v>
      </c>
      <c r="E10" s="7"/>
      <c r="F10" s="7"/>
      <c r="G10" s="7"/>
      <c r="H10" s="7"/>
      <c r="I10" s="7"/>
      <c r="J10" s="7"/>
      <c r="K10" s="7"/>
      <c r="L10" s="9" t="s">
        <v>300</v>
      </c>
      <c r="M10" s="29">
        <v>476.2</v>
      </c>
      <c r="N10" s="51">
        <v>39.200000000000003</v>
      </c>
      <c r="O10" s="29">
        <v>430.4</v>
      </c>
      <c r="P10" s="51">
        <v>41.4</v>
      </c>
      <c r="Q10" s="29">
        <v>316.8</v>
      </c>
      <c r="R10" s="51">
        <v>30.5</v>
      </c>
      <c r="S10" s="29">
        <v>179.5</v>
      </c>
      <c r="T10" s="51">
        <v>15.5</v>
      </c>
      <c r="U10" s="29">
        <v>117.7</v>
      </c>
      <c r="V10" s="51">
        <v>24.5</v>
      </c>
      <c r="W10" s="30" t="s">
        <v>128</v>
      </c>
      <c r="X10" s="7"/>
      <c r="Y10" s="32">
        <v>50.6</v>
      </c>
      <c r="Z10" s="53">
        <v>8.3000000000000007</v>
      </c>
      <c r="AA10" s="30" t="s">
        <v>128</v>
      </c>
      <c r="AB10" s="7"/>
      <c r="AC10" s="41">
        <v>1569.1</v>
      </c>
      <c r="AD10" s="51">
        <v>76.900000000000006</v>
      </c>
    </row>
    <row r="11" spans="1:30" ht="16.5" customHeight="1" x14ac:dyDescent="0.25">
      <c r="A11" s="7"/>
      <c r="B11" s="7"/>
      <c r="C11" s="7"/>
      <c r="D11" s="7" t="s">
        <v>792</v>
      </c>
      <c r="E11" s="7"/>
      <c r="F11" s="7"/>
      <c r="G11" s="7"/>
      <c r="H11" s="7"/>
      <c r="I11" s="7"/>
      <c r="J11" s="7"/>
      <c r="K11" s="7"/>
      <c r="L11" s="9" t="s">
        <v>300</v>
      </c>
      <c r="M11" s="29">
        <v>222.4</v>
      </c>
      <c r="N11" s="51">
        <v>31</v>
      </c>
      <c r="O11" s="29">
        <v>167.1</v>
      </c>
      <c r="P11" s="51">
        <v>20</v>
      </c>
      <c r="Q11" s="29">
        <v>213.7</v>
      </c>
      <c r="R11" s="51">
        <v>29.3</v>
      </c>
      <c r="S11" s="32">
        <v>48</v>
      </c>
      <c r="T11" s="53">
        <v>9.4</v>
      </c>
      <c r="U11" s="32">
        <v>48.8</v>
      </c>
      <c r="V11" s="51">
        <v>14.9</v>
      </c>
      <c r="W11" s="32">
        <v>74.900000000000006</v>
      </c>
      <c r="X11" s="51">
        <v>14.9</v>
      </c>
      <c r="Y11" s="31" t="s">
        <v>110</v>
      </c>
      <c r="Z11" s="7"/>
      <c r="AA11" s="32">
        <v>13</v>
      </c>
      <c r="AB11" s="53">
        <v>5.7</v>
      </c>
      <c r="AC11" s="29">
        <v>785.4</v>
      </c>
      <c r="AD11" s="51">
        <v>52.4</v>
      </c>
    </row>
    <row r="12" spans="1:30" ht="16.5" customHeight="1" x14ac:dyDescent="0.25">
      <c r="A12" s="7"/>
      <c r="B12" s="7"/>
      <c r="C12" s="7"/>
      <c r="D12" s="7" t="s">
        <v>499</v>
      </c>
      <c r="E12" s="7"/>
      <c r="F12" s="7"/>
      <c r="G12" s="7"/>
      <c r="H12" s="7"/>
      <c r="I12" s="7"/>
      <c r="J12" s="7"/>
      <c r="K12" s="7"/>
      <c r="L12" s="9" t="s">
        <v>300</v>
      </c>
      <c r="M12" s="29">
        <v>697.1</v>
      </c>
      <c r="N12" s="51">
        <v>42.4</v>
      </c>
      <c r="O12" s="29">
        <v>595.9</v>
      </c>
      <c r="P12" s="51">
        <v>40.9</v>
      </c>
      <c r="Q12" s="29">
        <v>528.1</v>
      </c>
      <c r="R12" s="51">
        <v>39.299999999999997</v>
      </c>
      <c r="S12" s="29">
        <v>226.2</v>
      </c>
      <c r="T12" s="51">
        <v>16.399999999999999</v>
      </c>
      <c r="U12" s="29">
        <v>166.6</v>
      </c>
      <c r="V12" s="51">
        <v>30.4</v>
      </c>
      <c r="W12" s="32">
        <v>74.900000000000006</v>
      </c>
      <c r="X12" s="51">
        <v>14.9</v>
      </c>
      <c r="Y12" s="32">
        <v>50.6</v>
      </c>
      <c r="Z12" s="53">
        <v>8.3000000000000007</v>
      </c>
      <c r="AA12" s="32">
        <v>13</v>
      </c>
      <c r="AB12" s="53">
        <v>5.7</v>
      </c>
      <c r="AC12" s="41">
        <v>2354.1</v>
      </c>
      <c r="AD12" s="51">
        <v>83.1</v>
      </c>
    </row>
    <row r="13" spans="1:30" ht="16.5" customHeight="1" x14ac:dyDescent="0.25">
      <c r="A13" s="7"/>
      <c r="B13" s="7" t="s">
        <v>301</v>
      </c>
      <c r="C13" s="7"/>
      <c r="D13" s="7"/>
      <c r="E13" s="7"/>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5">
      <c r="A14" s="7"/>
      <c r="B14" s="7"/>
      <c r="C14" s="7" t="s">
        <v>834</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334</v>
      </c>
      <c r="E15" s="7"/>
      <c r="F15" s="7"/>
      <c r="G15" s="7"/>
      <c r="H15" s="7"/>
      <c r="I15" s="7"/>
      <c r="J15" s="7"/>
      <c r="K15" s="7"/>
      <c r="L15" s="9" t="s">
        <v>216</v>
      </c>
      <c r="M15" s="32">
        <v>17.399999999999999</v>
      </c>
      <c r="N15" s="53">
        <v>3.1</v>
      </c>
      <c r="O15" s="32">
        <v>16.600000000000001</v>
      </c>
      <c r="P15" s="53">
        <v>2.6</v>
      </c>
      <c r="Q15" s="32">
        <v>12</v>
      </c>
      <c r="R15" s="53">
        <v>1.6</v>
      </c>
      <c r="S15" s="32">
        <v>15.9</v>
      </c>
      <c r="T15" s="53">
        <v>3.4</v>
      </c>
      <c r="U15" s="32">
        <v>31.9</v>
      </c>
      <c r="V15" s="53">
        <v>9.8000000000000007</v>
      </c>
      <c r="W15" s="30" t="s">
        <v>128</v>
      </c>
      <c r="X15" s="7"/>
      <c r="Y15" s="32">
        <v>17.8</v>
      </c>
      <c r="Z15" s="53">
        <v>5.8</v>
      </c>
      <c r="AA15" s="30" t="s">
        <v>128</v>
      </c>
      <c r="AB15" s="7"/>
      <c r="AC15" s="32">
        <v>17</v>
      </c>
      <c r="AD15" s="53">
        <v>1.8</v>
      </c>
    </row>
    <row r="16" spans="1:30" ht="16.5" customHeight="1" x14ac:dyDescent="0.25">
      <c r="A16" s="7"/>
      <c r="B16" s="7"/>
      <c r="C16" s="7"/>
      <c r="D16" s="7" t="s">
        <v>792</v>
      </c>
      <c r="E16" s="7"/>
      <c r="F16" s="7"/>
      <c r="G16" s="7"/>
      <c r="H16" s="7"/>
      <c r="I16" s="7"/>
      <c r="J16" s="7"/>
      <c r="K16" s="7"/>
      <c r="L16" s="9" t="s">
        <v>216</v>
      </c>
      <c r="M16" s="32">
        <v>13.7</v>
      </c>
      <c r="N16" s="53">
        <v>3</v>
      </c>
      <c r="O16" s="32">
        <v>15.6</v>
      </c>
      <c r="P16" s="53">
        <v>4.2</v>
      </c>
      <c r="Q16" s="32">
        <v>17.399999999999999</v>
      </c>
      <c r="R16" s="53">
        <v>3.7</v>
      </c>
      <c r="S16" s="44">
        <v>10.8</v>
      </c>
      <c r="T16" s="53">
        <v>5.4</v>
      </c>
      <c r="U16" s="46">
        <v>7.2</v>
      </c>
      <c r="V16" s="50" t="s">
        <v>337</v>
      </c>
      <c r="W16" s="32">
        <v>18.3</v>
      </c>
      <c r="X16" s="53">
        <v>6.3</v>
      </c>
      <c r="Y16" s="31" t="s">
        <v>110</v>
      </c>
      <c r="Z16" s="7"/>
      <c r="AA16" s="46">
        <v>8.5</v>
      </c>
      <c r="AB16" s="50" t="s">
        <v>337</v>
      </c>
      <c r="AC16" s="32">
        <v>15.3</v>
      </c>
      <c r="AD16" s="53">
        <v>1.9</v>
      </c>
    </row>
    <row r="17" spans="1:30" ht="16.5" customHeight="1" x14ac:dyDescent="0.25">
      <c r="A17" s="7"/>
      <c r="B17" s="7"/>
      <c r="C17" s="7"/>
      <c r="D17" s="7" t="s">
        <v>499</v>
      </c>
      <c r="E17" s="7"/>
      <c r="F17" s="7"/>
      <c r="G17" s="7"/>
      <c r="H17" s="7"/>
      <c r="I17" s="7"/>
      <c r="J17" s="7"/>
      <c r="K17" s="7"/>
      <c r="L17" s="9" t="s">
        <v>216</v>
      </c>
      <c r="M17" s="32">
        <v>16.100000000000001</v>
      </c>
      <c r="N17" s="53">
        <v>2.4</v>
      </c>
      <c r="O17" s="32">
        <v>16.100000000000001</v>
      </c>
      <c r="P17" s="53">
        <v>2.2999999999999998</v>
      </c>
      <c r="Q17" s="32">
        <v>14.5</v>
      </c>
      <c r="R17" s="53">
        <v>2</v>
      </c>
      <c r="S17" s="32">
        <v>14.6</v>
      </c>
      <c r="T17" s="53">
        <v>2.8</v>
      </c>
      <c r="U17" s="32">
        <v>26.3</v>
      </c>
      <c r="V17" s="53">
        <v>7.3</v>
      </c>
      <c r="W17" s="32">
        <v>18.3</v>
      </c>
      <c r="X17" s="53">
        <v>6.3</v>
      </c>
      <c r="Y17" s="32">
        <v>17.8</v>
      </c>
      <c r="Z17" s="53">
        <v>5.8</v>
      </c>
      <c r="AA17" s="46">
        <v>8.5</v>
      </c>
      <c r="AB17" s="50" t="s">
        <v>337</v>
      </c>
      <c r="AC17" s="32">
        <v>16.3</v>
      </c>
      <c r="AD17" s="53">
        <v>1.4</v>
      </c>
    </row>
    <row r="18" spans="1:30" ht="16.5" customHeight="1" x14ac:dyDescent="0.25">
      <c r="A18" s="7" t="s">
        <v>305</v>
      </c>
      <c r="B18" s="7"/>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t="s">
        <v>825</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834</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334</v>
      </c>
      <c r="E21" s="7"/>
      <c r="F21" s="7"/>
      <c r="G21" s="7"/>
      <c r="H21" s="7"/>
      <c r="I21" s="7"/>
      <c r="J21" s="7"/>
      <c r="K21" s="7"/>
      <c r="L21" s="9" t="s">
        <v>300</v>
      </c>
      <c r="M21" s="32">
        <v>78.599999999999994</v>
      </c>
      <c r="N21" s="51">
        <v>15.9</v>
      </c>
      <c r="O21" s="32">
        <v>81.599999999999994</v>
      </c>
      <c r="P21" s="51">
        <v>14.6</v>
      </c>
      <c r="Q21" s="32">
        <v>51.6</v>
      </c>
      <c r="R21" s="51">
        <v>11</v>
      </c>
      <c r="S21" s="32">
        <v>22.3</v>
      </c>
      <c r="T21" s="53">
        <v>6</v>
      </c>
      <c r="U21" s="32">
        <v>27.7</v>
      </c>
      <c r="V21" s="53">
        <v>6.5</v>
      </c>
      <c r="W21" s="30" t="s">
        <v>128</v>
      </c>
      <c r="X21" s="7"/>
      <c r="Y21" s="31">
        <v>5.0999999999999996</v>
      </c>
      <c r="Z21" s="53">
        <v>1.6</v>
      </c>
      <c r="AA21" s="30" t="s">
        <v>128</v>
      </c>
      <c r="AB21" s="7"/>
      <c r="AC21" s="29">
        <v>264.3</v>
      </c>
      <c r="AD21" s="51">
        <v>25.2</v>
      </c>
    </row>
    <row r="22" spans="1:30" ht="16.5" customHeight="1" x14ac:dyDescent="0.25">
      <c r="A22" s="7"/>
      <c r="B22" s="7"/>
      <c r="C22" s="7"/>
      <c r="D22" s="7" t="s">
        <v>792</v>
      </c>
      <c r="E22" s="7"/>
      <c r="F22" s="7"/>
      <c r="G22" s="7"/>
      <c r="H22" s="7"/>
      <c r="I22" s="7"/>
      <c r="J22" s="7"/>
      <c r="K22" s="7"/>
      <c r="L22" s="9" t="s">
        <v>300</v>
      </c>
      <c r="M22" s="32">
        <v>35.299999999999997</v>
      </c>
      <c r="N22" s="53">
        <v>8.9</v>
      </c>
      <c r="O22" s="32">
        <v>25.9</v>
      </c>
      <c r="P22" s="53">
        <v>7.2</v>
      </c>
      <c r="Q22" s="32">
        <v>27.7</v>
      </c>
      <c r="R22" s="53">
        <v>6.6</v>
      </c>
      <c r="S22" s="47">
        <v>6</v>
      </c>
      <c r="T22" s="53">
        <v>3.1</v>
      </c>
      <c r="U22" s="31">
        <v>8.1999999999999993</v>
      </c>
      <c r="V22" s="53">
        <v>3.1</v>
      </c>
      <c r="W22" s="32">
        <v>11.7</v>
      </c>
      <c r="X22" s="53">
        <v>2.5</v>
      </c>
      <c r="Y22" s="31" t="s">
        <v>110</v>
      </c>
      <c r="Z22" s="7"/>
      <c r="AA22" s="31">
        <v>1.9</v>
      </c>
      <c r="AB22" s="53">
        <v>0.9</v>
      </c>
      <c r="AC22" s="29">
        <v>115.4</v>
      </c>
      <c r="AD22" s="51">
        <v>13.9</v>
      </c>
    </row>
    <row r="23" spans="1:30" ht="16.5" customHeight="1" x14ac:dyDescent="0.25">
      <c r="A23" s="7"/>
      <c r="B23" s="7"/>
      <c r="C23" s="7"/>
      <c r="D23" s="7" t="s">
        <v>499</v>
      </c>
      <c r="E23" s="7"/>
      <c r="F23" s="7"/>
      <c r="G23" s="7"/>
      <c r="H23" s="7"/>
      <c r="I23" s="7"/>
      <c r="J23" s="7"/>
      <c r="K23" s="7"/>
      <c r="L23" s="9" t="s">
        <v>300</v>
      </c>
      <c r="M23" s="29">
        <v>113.7</v>
      </c>
      <c r="N23" s="51">
        <v>18.100000000000001</v>
      </c>
      <c r="O23" s="29">
        <v>106.1</v>
      </c>
      <c r="P23" s="51">
        <v>16</v>
      </c>
      <c r="Q23" s="32">
        <v>77.3</v>
      </c>
      <c r="R23" s="51">
        <v>12.1</v>
      </c>
      <c r="S23" s="32">
        <v>28.3</v>
      </c>
      <c r="T23" s="53">
        <v>6.7</v>
      </c>
      <c r="U23" s="32">
        <v>35.1</v>
      </c>
      <c r="V23" s="53">
        <v>7.2</v>
      </c>
      <c r="W23" s="32">
        <v>11.7</v>
      </c>
      <c r="X23" s="53">
        <v>2.5</v>
      </c>
      <c r="Y23" s="31">
        <v>5.0999999999999996</v>
      </c>
      <c r="Z23" s="53">
        <v>1.6</v>
      </c>
      <c r="AA23" s="31">
        <v>1.9</v>
      </c>
      <c r="AB23" s="53">
        <v>0.9</v>
      </c>
      <c r="AC23" s="29">
        <v>379.5</v>
      </c>
      <c r="AD23" s="51">
        <v>27.8</v>
      </c>
    </row>
    <row r="24" spans="1:30" ht="16.5" customHeight="1" x14ac:dyDescent="0.25">
      <c r="A24" s="7"/>
      <c r="B24" s="7"/>
      <c r="C24" s="7" t="s">
        <v>793</v>
      </c>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c r="C25" s="7"/>
      <c r="D25" s="7" t="s">
        <v>334</v>
      </c>
      <c r="E25" s="7"/>
      <c r="F25" s="7"/>
      <c r="G25" s="7"/>
      <c r="H25" s="7"/>
      <c r="I25" s="7"/>
      <c r="J25" s="7"/>
      <c r="K25" s="7"/>
      <c r="L25" s="9" t="s">
        <v>300</v>
      </c>
      <c r="M25" s="29">
        <v>499.6</v>
      </c>
      <c r="N25" s="51">
        <v>40.799999999999997</v>
      </c>
      <c r="O25" s="29">
        <v>427.6</v>
      </c>
      <c r="P25" s="51">
        <v>35.299999999999997</v>
      </c>
      <c r="Q25" s="29">
        <v>292.89999999999998</v>
      </c>
      <c r="R25" s="51">
        <v>28.4</v>
      </c>
      <c r="S25" s="29">
        <v>148.69999999999999</v>
      </c>
      <c r="T25" s="51">
        <v>17.8</v>
      </c>
      <c r="U25" s="29">
        <v>153.80000000000001</v>
      </c>
      <c r="V25" s="51">
        <v>13.8</v>
      </c>
      <c r="W25" s="30" t="s">
        <v>128</v>
      </c>
      <c r="X25" s="7"/>
      <c r="Y25" s="32">
        <v>38.4</v>
      </c>
      <c r="Z25" s="53">
        <v>3.9</v>
      </c>
      <c r="AA25" s="30" t="s">
        <v>128</v>
      </c>
      <c r="AB25" s="7"/>
      <c r="AC25" s="41">
        <v>1561.6</v>
      </c>
      <c r="AD25" s="51">
        <v>58.4</v>
      </c>
    </row>
    <row r="26" spans="1:30" ht="16.5" customHeight="1" x14ac:dyDescent="0.25">
      <c r="A26" s="7"/>
      <c r="B26" s="7"/>
      <c r="C26" s="7"/>
      <c r="D26" s="7" t="s">
        <v>792</v>
      </c>
      <c r="E26" s="7"/>
      <c r="F26" s="7"/>
      <c r="G26" s="7"/>
      <c r="H26" s="7"/>
      <c r="I26" s="7"/>
      <c r="J26" s="7"/>
      <c r="K26" s="7"/>
      <c r="L26" s="9" t="s">
        <v>300</v>
      </c>
      <c r="M26" s="29">
        <v>249.7</v>
      </c>
      <c r="N26" s="51">
        <v>31.9</v>
      </c>
      <c r="O26" s="29">
        <v>196.7</v>
      </c>
      <c r="P26" s="51">
        <v>25.9</v>
      </c>
      <c r="Q26" s="29">
        <v>210.4</v>
      </c>
      <c r="R26" s="51">
        <v>29.7</v>
      </c>
      <c r="S26" s="32">
        <v>51.5</v>
      </c>
      <c r="T26" s="53">
        <v>8.6</v>
      </c>
      <c r="U26" s="32">
        <v>60.1</v>
      </c>
      <c r="V26" s="51">
        <v>11.1</v>
      </c>
      <c r="W26" s="32">
        <v>75.2</v>
      </c>
      <c r="X26" s="53">
        <v>5.7</v>
      </c>
      <c r="Y26" s="31" t="s">
        <v>110</v>
      </c>
      <c r="Z26" s="7"/>
      <c r="AA26" s="32">
        <v>13.4</v>
      </c>
      <c r="AB26" s="53">
        <v>1.6</v>
      </c>
      <c r="AC26" s="29">
        <v>862.8</v>
      </c>
      <c r="AD26" s="51">
        <v>50.1</v>
      </c>
    </row>
    <row r="27" spans="1:30" ht="16.5" customHeight="1" x14ac:dyDescent="0.25">
      <c r="A27" s="7"/>
      <c r="B27" s="7"/>
      <c r="C27" s="7"/>
      <c r="D27" s="7" t="s">
        <v>499</v>
      </c>
      <c r="E27" s="7"/>
      <c r="F27" s="7"/>
      <c r="G27" s="7"/>
      <c r="H27" s="7"/>
      <c r="I27" s="7"/>
      <c r="J27" s="7"/>
      <c r="K27" s="7"/>
      <c r="L27" s="9" t="s">
        <v>300</v>
      </c>
      <c r="M27" s="29">
        <v>751.5</v>
      </c>
      <c r="N27" s="51">
        <v>53.9</v>
      </c>
      <c r="O27" s="29">
        <v>628</v>
      </c>
      <c r="P27" s="51">
        <v>37</v>
      </c>
      <c r="Q27" s="29">
        <v>503.6</v>
      </c>
      <c r="R27" s="51">
        <v>40.200000000000003</v>
      </c>
      <c r="S27" s="29">
        <v>200.2</v>
      </c>
      <c r="T27" s="51">
        <v>19.8</v>
      </c>
      <c r="U27" s="29">
        <v>213</v>
      </c>
      <c r="V27" s="51">
        <v>15.8</v>
      </c>
      <c r="W27" s="32">
        <v>75.2</v>
      </c>
      <c r="X27" s="53">
        <v>5.7</v>
      </c>
      <c r="Y27" s="32">
        <v>38.4</v>
      </c>
      <c r="Z27" s="53">
        <v>3.9</v>
      </c>
      <c r="AA27" s="32">
        <v>13.4</v>
      </c>
      <c r="AB27" s="53">
        <v>1.6</v>
      </c>
      <c r="AC27" s="41">
        <v>2423.4</v>
      </c>
      <c r="AD27" s="51">
        <v>72.8</v>
      </c>
    </row>
    <row r="28" spans="1:30" ht="16.5" customHeight="1" x14ac:dyDescent="0.25">
      <c r="A28" s="7"/>
      <c r="B28" s="7" t="s">
        <v>301</v>
      </c>
      <c r="C28" s="7"/>
      <c r="D28" s="7"/>
      <c r="E28" s="7"/>
      <c r="F28" s="7"/>
      <c r="G28" s="7"/>
      <c r="H28" s="7"/>
      <c r="I28" s="7"/>
      <c r="J28" s="7"/>
      <c r="K28" s="7"/>
      <c r="L28" s="9"/>
      <c r="M28" s="10"/>
      <c r="N28" s="7"/>
      <c r="O28" s="10"/>
      <c r="P28" s="7"/>
      <c r="Q28" s="10"/>
      <c r="R28" s="7"/>
      <c r="S28" s="10"/>
      <c r="T28" s="7"/>
      <c r="U28" s="10"/>
      <c r="V28" s="7"/>
      <c r="W28" s="10"/>
      <c r="X28" s="7"/>
      <c r="Y28" s="10"/>
      <c r="Z28" s="7"/>
      <c r="AA28" s="10"/>
      <c r="AB28" s="7"/>
      <c r="AC28" s="10"/>
      <c r="AD28" s="7"/>
    </row>
    <row r="29" spans="1:30" ht="16.5" customHeight="1" x14ac:dyDescent="0.25">
      <c r="A29" s="7"/>
      <c r="B29" s="7"/>
      <c r="C29" s="7" t="s">
        <v>834</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334</v>
      </c>
      <c r="E30" s="7"/>
      <c r="F30" s="7"/>
      <c r="G30" s="7"/>
      <c r="H30" s="7"/>
      <c r="I30" s="7"/>
      <c r="J30" s="7"/>
      <c r="K30" s="7"/>
      <c r="L30" s="9" t="s">
        <v>216</v>
      </c>
      <c r="M30" s="32">
        <v>15.7</v>
      </c>
      <c r="N30" s="53">
        <v>2.9</v>
      </c>
      <c r="O30" s="32">
        <v>19.100000000000001</v>
      </c>
      <c r="P30" s="53">
        <v>3</v>
      </c>
      <c r="Q30" s="32">
        <v>17.600000000000001</v>
      </c>
      <c r="R30" s="53">
        <v>3.4</v>
      </c>
      <c r="S30" s="32">
        <v>15</v>
      </c>
      <c r="T30" s="53">
        <v>3.6</v>
      </c>
      <c r="U30" s="32">
        <v>18</v>
      </c>
      <c r="V30" s="53">
        <v>3.9</v>
      </c>
      <c r="W30" s="30" t="s">
        <v>128</v>
      </c>
      <c r="X30" s="7"/>
      <c r="Y30" s="32">
        <v>13.2</v>
      </c>
      <c r="Z30" s="53">
        <v>4.0999999999999996</v>
      </c>
      <c r="AA30" s="30" t="s">
        <v>128</v>
      </c>
      <c r="AB30" s="7"/>
      <c r="AC30" s="32">
        <v>16.899999999999999</v>
      </c>
      <c r="AD30" s="53">
        <v>1.5</v>
      </c>
    </row>
    <row r="31" spans="1:30" ht="16.5" customHeight="1" x14ac:dyDescent="0.25">
      <c r="A31" s="7"/>
      <c r="B31" s="7"/>
      <c r="C31" s="7"/>
      <c r="D31" s="7" t="s">
        <v>792</v>
      </c>
      <c r="E31" s="7"/>
      <c r="F31" s="7"/>
      <c r="G31" s="7"/>
      <c r="H31" s="7"/>
      <c r="I31" s="7"/>
      <c r="J31" s="7"/>
      <c r="K31" s="7"/>
      <c r="L31" s="9" t="s">
        <v>216</v>
      </c>
      <c r="M31" s="32">
        <v>14.1</v>
      </c>
      <c r="N31" s="53">
        <v>3.1</v>
      </c>
      <c r="O31" s="32">
        <v>13.2</v>
      </c>
      <c r="P31" s="53">
        <v>3.2</v>
      </c>
      <c r="Q31" s="32">
        <v>13.2</v>
      </c>
      <c r="R31" s="53">
        <v>2.5</v>
      </c>
      <c r="S31" s="32">
        <v>11.7</v>
      </c>
      <c r="T31" s="53">
        <v>5.6</v>
      </c>
      <c r="U31" s="32">
        <v>13.6</v>
      </c>
      <c r="V31" s="53">
        <v>4.5999999999999996</v>
      </c>
      <c r="W31" s="32">
        <v>15.6</v>
      </c>
      <c r="X31" s="53">
        <v>3.1</v>
      </c>
      <c r="Y31" s="31" t="s">
        <v>110</v>
      </c>
      <c r="Z31" s="7"/>
      <c r="AA31" s="32">
        <v>14.3</v>
      </c>
      <c r="AB31" s="53">
        <v>6.7</v>
      </c>
      <c r="AC31" s="32">
        <v>13.4</v>
      </c>
      <c r="AD31" s="53">
        <v>1.4</v>
      </c>
    </row>
    <row r="32" spans="1:30" ht="16.5" customHeight="1" x14ac:dyDescent="0.25">
      <c r="A32" s="7"/>
      <c r="B32" s="7"/>
      <c r="C32" s="7"/>
      <c r="D32" s="7" t="s">
        <v>499</v>
      </c>
      <c r="E32" s="7"/>
      <c r="F32" s="7"/>
      <c r="G32" s="7"/>
      <c r="H32" s="7"/>
      <c r="I32" s="7"/>
      <c r="J32" s="7"/>
      <c r="K32" s="7"/>
      <c r="L32" s="9" t="s">
        <v>216</v>
      </c>
      <c r="M32" s="32">
        <v>15.1</v>
      </c>
      <c r="N32" s="53">
        <v>2.1</v>
      </c>
      <c r="O32" s="32">
        <v>16.899999999999999</v>
      </c>
      <c r="P32" s="53">
        <v>2.2999999999999998</v>
      </c>
      <c r="Q32" s="32">
        <v>15.4</v>
      </c>
      <c r="R32" s="53">
        <v>2.1</v>
      </c>
      <c r="S32" s="32">
        <v>14.2</v>
      </c>
      <c r="T32" s="53">
        <v>3</v>
      </c>
      <c r="U32" s="32">
        <v>16.5</v>
      </c>
      <c r="V32" s="53">
        <v>3.1</v>
      </c>
      <c r="W32" s="32">
        <v>15.6</v>
      </c>
      <c r="X32" s="53">
        <v>3.1</v>
      </c>
      <c r="Y32" s="32">
        <v>13.2</v>
      </c>
      <c r="Z32" s="53">
        <v>4.0999999999999996</v>
      </c>
      <c r="AA32" s="32">
        <v>14.3</v>
      </c>
      <c r="AB32" s="53">
        <v>6.7</v>
      </c>
      <c r="AC32" s="32">
        <v>15.7</v>
      </c>
      <c r="AD32" s="53">
        <v>1</v>
      </c>
    </row>
    <row r="33" spans="1:30" ht="16.5" customHeight="1" x14ac:dyDescent="0.25">
      <c r="A33" s="7" t="s">
        <v>427</v>
      </c>
      <c r="B33" s="7"/>
      <c r="C33" s="7"/>
      <c r="D33" s="7"/>
      <c r="E33" s="7"/>
      <c r="F33" s="7"/>
      <c r="G33" s="7"/>
      <c r="H33" s="7"/>
      <c r="I33" s="7"/>
      <c r="J33" s="7"/>
      <c r="K33" s="7"/>
      <c r="L33" s="9"/>
      <c r="M33" s="10"/>
      <c r="N33" s="7"/>
      <c r="O33" s="10"/>
      <c r="P33" s="7"/>
      <c r="Q33" s="10"/>
      <c r="R33" s="7"/>
      <c r="S33" s="10"/>
      <c r="T33" s="7"/>
      <c r="U33" s="10"/>
      <c r="V33" s="7"/>
      <c r="W33" s="10"/>
      <c r="X33" s="7"/>
      <c r="Y33" s="10"/>
      <c r="Z33" s="7"/>
      <c r="AA33" s="10"/>
      <c r="AB33" s="7"/>
      <c r="AC33" s="10"/>
      <c r="AD33" s="7"/>
    </row>
    <row r="34" spans="1:30" ht="16.5" customHeight="1" x14ac:dyDescent="0.25">
      <c r="A34" s="7"/>
      <c r="B34" s="7" t="s">
        <v>825</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834</v>
      </c>
      <c r="D35" s="7"/>
      <c r="E35" s="7"/>
      <c r="F35" s="7"/>
      <c r="G35" s="7"/>
      <c r="H35" s="7"/>
      <c r="I35" s="7"/>
      <c r="J35" s="7"/>
      <c r="K35" s="7"/>
      <c r="L35" s="9"/>
      <c r="M35" s="10"/>
      <c r="N35" s="7"/>
      <c r="O35" s="10"/>
      <c r="P35" s="7"/>
      <c r="Q35" s="10"/>
      <c r="R35" s="7"/>
      <c r="S35" s="10"/>
      <c r="T35" s="7"/>
      <c r="U35" s="10"/>
      <c r="V35" s="7"/>
      <c r="W35" s="10"/>
      <c r="X35" s="7"/>
      <c r="Y35" s="10"/>
      <c r="Z35" s="7"/>
      <c r="AA35" s="10"/>
      <c r="AB35" s="7"/>
      <c r="AC35" s="10"/>
      <c r="AD35" s="7"/>
    </row>
    <row r="36" spans="1:30" ht="16.5" customHeight="1" x14ac:dyDescent="0.25">
      <c r="A36" s="7"/>
      <c r="B36" s="7"/>
      <c r="C36" s="7"/>
      <c r="D36" s="7" t="s">
        <v>334</v>
      </c>
      <c r="E36" s="7"/>
      <c r="F36" s="7"/>
      <c r="G36" s="7"/>
      <c r="H36" s="7"/>
      <c r="I36" s="7"/>
      <c r="J36" s="7"/>
      <c r="K36" s="7"/>
      <c r="L36" s="9" t="s">
        <v>300</v>
      </c>
      <c r="M36" s="32">
        <v>72.2</v>
      </c>
      <c r="N36" s="51">
        <v>10.3</v>
      </c>
      <c r="O36" s="32">
        <v>66.8</v>
      </c>
      <c r="P36" s="51">
        <v>13.4</v>
      </c>
      <c r="Q36" s="32">
        <v>48.2</v>
      </c>
      <c r="R36" s="53">
        <v>9.6</v>
      </c>
      <c r="S36" s="32">
        <v>16.2</v>
      </c>
      <c r="T36" s="53">
        <v>4.4000000000000004</v>
      </c>
      <c r="U36" s="32">
        <v>23.7</v>
      </c>
      <c r="V36" s="53">
        <v>4.4000000000000004</v>
      </c>
      <c r="W36" s="30" t="s">
        <v>128</v>
      </c>
      <c r="X36" s="7"/>
      <c r="Y36" s="31">
        <v>6</v>
      </c>
      <c r="Z36" s="53">
        <v>1.7</v>
      </c>
      <c r="AA36" s="30" t="s">
        <v>128</v>
      </c>
      <c r="AB36" s="7"/>
      <c r="AC36" s="29">
        <v>234.3</v>
      </c>
      <c r="AD36" s="51">
        <v>17.899999999999999</v>
      </c>
    </row>
    <row r="37" spans="1:30" ht="16.5" customHeight="1" x14ac:dyDescent="0.25">
      <c r="A37" s="7"/>
      <c r="B37" s="7"/>
      <c r="C37" s="7"/>
      <c r="D37" s="7" t="s">
        <v>792</v>
      </c>
      <c r="E37" s="7"/>
      <c r="F37" s="7"/>
      <c r="G37" s="7"/>
      <c r="H37" s="7"/>
      <c r="I37" s="7"/>
      <c r="J37" s="7"/>
      <c r="K37" s="7"/>
      <c r="L37" s="9" t="s">
        <v>300</v>
      </c>
      <c r="M37" s="32">
        <v>37.200000000000003</v>
      </c>
      <c r="N37" s="51">
        <v>11</v>
      </c>
      <c r="O37" s="32">
        <v>34.9</v>
      </c>
      <c r="P37" s="51">
        <v>10.8</v>
      </c>
      <c r="Q37" s="32">
        <v>28.8</v>
      </c>
      <c r="R37" s="53">
        <v>7.5</v>
      </c>
      <c r="S37" s="47">
        <v>5.0999999999999996</v>
      </c>
      <c r="T37" s="53">
        <v>3.2</v>
      </c>
      <c r="U37" s="31">
        <v>9.4</v>
      </c>
      <c r="V37" s="53">
        <v>3.3</v>
      </c>
      <c r="W37" s="31">
        <v>8.8000000000000007</v>
      </c>
      <c r="X37" s="53">
        <v>2.2999999999999998</v>
      </c>
      <c r="Y37" s="31" t="s">
        <v>110</v>
      </c>
      <c r="Z37" s="7"/>
      <c r="AA37" s="31">
        <v>1.6</v>
      </c>
      <c r="AB37" s="53">
        <v>0.6</v>
      </c>
      <c r="AC37" s="29">
        <v>126</v>
      </c>
      <c r="AD37" s="51">
        <v>18.3</v>
      </c>
    </row>
    <row r="38" spans="1:30" ht="16.5" customHeight="1" x14ac:dyDescent="0.25">
      <c r="A38" s="7"/>
      <c r="B38" s="7"/>
      <c r="C38" s="7"/>
      <c r="D38" s="7" t="s">
        <v>499</v>
      </c>
      <c r="E38" s="7"/>
      <c r="F38" s="7"/>
      <c r="G38" s="7"/>
      <c r="H38" s="7"/>
      <c r="I38" s="7"/>
      <c r="J38" s="7"/>
      <c r="K38" s="7"/>
      <c r="L38" s="9" t="s">
        <v>300</v>
      </c>
      <c r="M38" s="29">
        <v>112.2</v>
      </c>
      <c r="N38" s="51">
        <v>12.5</v>
      </c>
      <c r="O38" s="29">
        <v>100.4</v>
      </c>
      <c r="P38" s="51">
        <v>17.8</v>
      </c>
      <c r="Q38" s="32">
        <v>76.8</v>
      </c>
      <c r="R38" s="53">
        <v>9.6</v>
      </c>
      <c r="S38" s="32">
        <v>22.8</v>
      </c>
      <c r="T38" s="53">
        <v>5.9</v>
      </c>
      <c r="U38" s="32">
        <v>32.9</v>
      </c>
      <c r="V38" s="53">
        <v>5.8</v>
      </c>
      <c r="W38" s="31">
        <v>8.8000000000000007</v>
      </c>
      <c r="X38" s="53">
        <v>2.2000000000000002</v>
      </c>
      <c r="Y38" s="31">
        <v>6</v>
      </c>
      <c r="Z38" s="53">
        <v>1.7</v>
      </c>
      <c r="AA38" s="31">
        <v>1.6</v>
      </c>
      <c r="AB38" s="53">
        <v>0.6</v>
      </c>
      <c r="AC38" s="29">
        <v>359.4</v>
      </c>
      <c r="AD38" s="51">
        <v>23.3</v>
      </c>
    </row>
    <row r="39" spans="1:30" ht="16.5" customHeight="1" x14ac:dyDescent="0.25">
      <c r="A39" s="7"/>
      <c r="B39" s="7"/>
      <c r="C39" s="7" t="s">
        <v>793</v>
      </c>
      <c r="D39" s="7"/>
      <c r="E39" s="7"/>
      <c r="F39" s="7"/>
      <c r="G39" s="7"/>
      <c r="H39" s="7"/>
      <c r="I39" s="7"/>
      <c r="J39" s="7"/>
      <c r="K39" s="7"/>
      <c r="L39" s="9"/>
      <c r="M39" s="10"/>
      <c r="N39" s="7"/>
      <c r="O39" s="10"/>
      <c r="P39" s="7"/>
      <c r="Q39" s="10"/>
      <c r="R39" s="7"/>
      <c r="S39" s="10"/>
      <c r="T39" s="7"/>
      <c r="U39" s="10"/>
      <c r="V39" s="7"/>
      <c r="W39" s="10"/>
      <c r="X39" s="7"/>
      <c r="Y39" s="10"/>
      <c r="Z39" s="7"/>
      <c r="AA39" s="10"/>
      <c r="AB39" s="7"/>
      <c r="AC39" s="10"/>
      <c r="AD39" s="7"/>
    </row>
    <row r="40" spans="1:30" ht="16.5" customHeight="1" x14ac:dyDescent="0.25">
      <c r="A40" s="7"/>
      <c r="B40" s="7"/>
      <c r="C40" s="7"/>
      <c r="D40" s="7" t="s">
        <v>334</v>
      </c>
      <c r="E40" s="7"/>
      <c r="F40" s="7"/>
      <c r="G40" s="7"/>
      <c r="H40" s="7"/>
      <c r="I40" s="7"/>
      <c r="J40" s="7"/>
      <c r="K40" s="7"/>
      <c r="L40" s="9" t="s">
        <v>300</v>
      </c>
      <c r="M40" s="29">
        <v>528.20000000000005</v>
      </c>
      <c r="N40" s="51">
        <v>41.4</v>
      </c>
      <c r="O40" s="29">
        <v>434.3</v>
      </c>
      <c r="P40" s="51">
        <v>29.8</v>
      </c>
      <c r="Q40" s="29">
        <v>287.60000000000002</v>
      </c>
      <c r="R40" s="51">
        <v>27.6</v>
      </c>
      <c r="S40" s="29">
        <v>159.6</v>
      </c>
      <c r="T40" s="51">
        <v>16.899999999999999</v>
      </c>
      <c r="U40" s="29">
        <v>142.19999999999999</v>
      </c>
      <c r="V40" s="51">
        <v>11.7</v>
      </c>
      <c r="W40" s="30" t="s">
        <v>128</v>
      </c>
      <c r="X40" s="7"/>
      <c r="Y40" s="32">
        <v>39</v>
      </c>
      <c r="Z40" s="53">
        <v>4.7</v>
      </c>
      <c r="AA40" s="30" t="s">
        <v>128</v>
      </c>
      <c r="AB40" s="7"/>
      <c r="AC40" s="41">
        <v>1590</v>
      </c>
      <c r="AD40" s="51">
        <v>59.2</v>
      </c>
    </row>
    <row r="41" spans="1:30" ht="16.5" customHeight="1" x14ac:dyDescent="0.25">
      <c r="A41" s="7"/>
      <c r="B41" s="7"/>
      <c r="C41" s="7"/>
      <c r="D41" s="7" t="s">
        <v>792</v>
      </c>
      <c r="E41" s="7"/>
      <c r="F41" s="7"/>
      <c r="G41" s="7"/>
      <c r="H41" s="7"/>
      <c r="I41" s="7"/>
      <c r="J41" s="7"/>
      <c r="K41" s="7"/>
      <c r="L41" s="9" t="s">
        <v>300</v>
      </c>
      <c r="M41" s="29">
        <v>242</v>
      </c>
      <c r="N41" s="51">
        <v>32.700000000000003</v>
      </c>
      <c r="O41" s="29">
        <v>206</v>
      </c>
      <c r="P41" s="51">
        <v>25.8</v>
      </c>
      <c r="Q41" s="29">
        <v>201.9</v>
      </c>
      <c r="R41" s="51">
        <v>25.3</v>
      </c>
      <c r="S41" s="32">
        <v>66.5</v>
      </c>
      <c r="T41" s="51">
        <v>12.6</v>
      </c>
      <c r="U41" s="32">
        <v>59.8</v>
      </c>
      <c r="V41" s="53">
        <v>8.1</v>
      </c>
      <c r="W41" s="32">
        <v>73.2</v>
      </c>
      <c r="X41" s="53">
        <v>8</v>
      </c>
      <c r="Y41" s="31" t="s">
        <v>110</v>
      </c>
      <c r="Z41" s="7"/>
      <c r="AA41" s="32">
        <v>11.2</v>
      </c>
      <c r="AB41" s="53">
        <v>1.8</v>
      </c>
      <c r="AC41" s="29">
        <v>858</v>
      </c>
      <c r="AD41" s="51">
        <v>50.5</v>
      </c>
    </row>
    <row r="42" spans="1:30" ht="16.5" customHeight="1" x14ac:dyDescent="0.25">
      <c r="A42" s="7"/>
      <c r="B42" s="7"/>
      <c r="C42" s="7"/>
      <c r="D42" s="7" t="s">
        <v>499</v>
      </c>
      <c r="E42" s="7"/>
      <c r="F42" s="7"/>
      <c r="G42" s="7"/>
      <c r="H42" s="7"/>
      <c r="I42" s="7"/>
      <c r="J42" s="7"/>
      <c r="K42" s="7"/>
      <c r="L42" s="9" t="s">
        <v>300</v>
      </c>
      <c r="M42" s="29">
        <v>769.8</v>
      </c>
      <c r="N42" s="51">
        <v>44.9</v>
      </c>
      <c r="O42" s="29">
        <v>638.20000000000005</v>
      </c>
      <c r="P42" s="51">
        <v>40.5</v>
      </c>
      <c r="Q42" s="29">
        <v>489.2</v>
      </c>
      <c r="R42" s="51">
        <v>31.7</v>
      </c>
      <c r="S42" s="29">
        <v>225.8</v>
      </c>
      <c r="T42" s="51">
        <v>19.100000000000001</v>
      </c>
      <c r="U42" s="29">
        <v>202.4</v>
      </c>
      <c r="V42" s="51">
        <v>12.9</v>
      </c>
      <c r="W42" s="32">
        <v>73.2</v>
      </c>
      <c r="X42" s="53">
        <v>7.8</v>
      </c>
      <c r="Y42" s="32">
        <v>39</v>
      </c>
      <c r="Z42" s="53">
        <v>4.7</v>
      </c>
      <c r="AA42" s="32">
        <v>11.2</v>
      </c>
      <c r="AB42" s="53">
        <v>1.7</v>
      </c>
      <c r="AC42" s="41">
        <v>2448</v>
      </c>
      <c r="AD42" s="51">
        <v>77.099999999999994</v>
      </c>
    </row>
    <row r="43" spans="1:30" ht="16.5" customHeight="1" x14ac:dyDescent="0.25">
      <c r="A43" s="7"/>
      <c r="B43" s="7" t="s">
        <v>301</v>
      </c>
      <c r="C43" s="7"/>
      <c r="D43" s="7"/>
      <c r="E43" s="7"/>
      <c r="F43" s="7"/>
      <c r="G43" s="7"/>
      <c r="H43" s="7"/>
      <c r="I43" s="7"/>
      <c r="J43" s="7"/>
      <c r="K43" s="7"/>
      <c r="L43" s="9"/>
      <c r="M43" s="10"/>
      <c r="N43" s="7"/>
      <c r="O43" s="10"/>
      <c r="P43" s="7"/>
      <c r="Q43" s="10"/>
      <c r="R43" s="7"/>
      <c r="S43" s="10"/>
      <c r="T43" s="7"/>
      <c r="U43" s="10"/>
      <c r="V43" s="7"/>
      <c r="W43" s="10"/>
      <c r="X43" s="7"/>
      <c r="Y43" s="10"/>
      <c r="Z43" s="7"/>
      <c r="AA43" s="10"/>
      <c r="AB43" s="7"/>
      <c r="AC43" s="10"/>
      <c r="AD43" s="7"/>
    </row>
    <row r="44" spans="1:30" ht="16.5" customHeight="1" x14ac:dyDescent="0.25">
      <c r="A44" s="7"/>
      <c r="B44" s="7"/>
      <c r="C44" s="7" t="s">
        <v>834</v>
      </c>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c r="C45" s="7"/>
      <c r="D45" s="7" t="s">
        <v>334</v>
      </c>
      <c r="E45" s="7"/>
      <c r="F45" s="7"/>
      <c r="G45" s="7"/>
      <c r="H45" s="7"/>
      <c r="I45" s="7"/>
      <c r="J45" s="7"/>
      <c r="K45" s="7"/>
      <c r="L45" s="9" t="s">
        <v>216</v>
      </c>
      <c r="M45" s="32">
        <v>13.7</v>
      </c>
      <c r="N45" s="53">
        <v>1.6</v>
      </c>
      <c r="O45" s="32">
        <v>15.4</v>
      </c>
      <c r="P45" s="53">
        <v>2.9</v>
      </c>
      <c r="Q45" s="32">
        <v>16.8</v>
      </c>
      <c r="R45" s="53">
        <v>2.9</v>
      </c>
      <c r="S45" s="32">
        <v>10.199999999999999</v>
      </c>
      <c r="T45" s="53">
        <v>2.5</v>
      </c>
      <c r="U45" s="32">
        <v>16.7</v>
      </c>
      <c r="V45" s="53">
        <v>2.7</v>
      </c>
      <c r="W45" s="30" t="s">
        <v>128</v>
      </c>
      <c r="X45" s="7"/>
      <c r="Y45" s="32">
        <v>15.4</v>
      </c>
      <c r="Z45" s="53">
        <v>4</v>
      </c>
      <c r="AA45" s="30" t="s">
        <v>128</v>
      </c>
      <c r="AB45" s="7"/>
      <c r="AC45" s="32">
        <v>14.7</v>
      </c>
      <c r="AD45" s="53">
        <v>1</v>
      </c>
    </row>
    <row r="46" spans="1:30" ht="16.5" customHeight="1" x14ac:dyDescent="0.25">
      <c r="A46" s="7"/>
      <c r="B46" s="7"/>
      <c r="C46" s="7"/>
      <c r="D46" s="7" t="s">
        <v>792</v>
      </c>
      <c r="E46" s="7"/>
      <c r="F46" s="7"/>
      <c r="G46" s="7"/>
      <c r="H46" s="7"/>
      <c r="I46" s="7"/>
      <c r="J46" s="7"/>
      <c r="K46" s="7"/>
      <c r="L46" s="9" t="s">
        <v>216</v>
      </c>
      <c r="M46" s="32">
        <v>15.4</v>
      </c>
      <c r="N46" s="53">
        <v>4</v>
      </c>
      <c r="O46" s="32">
        <v>16.899999999999999</v>
      </c>
      <c r="P46" s="53">
        <v>4.8</v>
      </c>
      <c r="Q46" s="32">
        <v>14.3</v>
      </c>
      <c r="R46" s="53">
        <v>3.3</v>
      </c>
      <c r="S46" s="47">
        <v>7.7</v>
      </c>
      <c r="T46" s="53">
        <v>4.5999999999999996</v>
      </c>
      <c r="U46" s="32">
        <v>15.7</v>
      </c>
      <c r="V46" s="53">
        <v>5</v>
      </c>
      <c r="W46" s="32">
        <v>12</v>
      </c>
      <c r="X46" s="53">
        <v>2.9</v>
      </c>
      <c r="Y46" s="31" t="s">
        <v>110</v>
      </c>
      <c r="Z46" s="7"/>
      <c r="AA46" s="32">
        <v>14.3</v>
      </c>
      <c r="AB46" s="53">
        <v>5.2</v>
      </c>
      <c r="AC46" s="32">
        <v>14.7</v>
      </c>
      <c r="AD46" s="53">
        <v>1.9</v>
      </c>
    </row>
    <row r="47" spans="1:30" ht="16.5" customHeight="1" x14ac:dyDescent="0.25">
      <c r="A47" s="7"/>
      <c r="B47" s="7"/>
      <c r="C47" s="7"/>
      <c r="D47" s="7" t="s">
        <v>499</v>
      </c>
      <c r="E47" s="7"/>
      <c r="F47" s="7"/>
      <c r="G47" s="7"/>
      <c r="H47" s="7"/>
      <c r="I47" s="7"/>
      <c r="J47" s="7"/>
      <c r="K47" s="7"/>
      <c r="L47" s="9" t="s">
        <v>216</v>
      </c>
      <c r="M47" s="32">
        <v>14.6</v>
      </c>
      <c r="N47" s="53">
        <v>1.4</v>
      </c>
      <c r="O47" s="32">
        <v>15.7</v>
      </c>
      <c r="P47" s="53">
        <v>2.6</v>
      </c>
      <c r="Q47" s="32">
        <v>15.7</v>
      </c>
      <c r="R47" s="53">
        <v>1.7</v>
      </c>
      <c r="S47" s="32">
        <v>10.1</v>
      </c>
      <c r="T47" s="53">
        <v>2.5</v>
      </c>
      <c r="U47" s="32">
        <v>16.3</v>
      </c>
      <c r="V47" s="53">
        <v>2.6</v>
      </c>
      <c r="W47" s="32">
        <v>12</v>
      </c>
      <c r="X47" s="53">
        <v>2.8</v>
      </c>
      <c r="Y47" s="32">
        <v>15.4</v>
      </c>
      <c r="Z47" s="53">
        <v>3.9</v>
      </c>
      <c r="AA47" s="32">
        <v>14.3</v>
      </c>
      <c r="AB47" s="53">
        <v>5.4</v>
      </c>
      <c r="AC47" s="32">
        <v>14.7</v>
      </c>
      <c r="AD47" s="53">
        <v>0.8</v>
      </c>
    </row>
    <row r="48" spans="1:30" ht="16.5" customHeight="1" x14ac:dyDescent="0.25">
      <c r="A48" s="7" t="s">
        <v>455</v>
      </c>
      <c r="B48" s="7"/>
      <c r="C48" s="7"/>
      <c r="D48" s="7"/>
      <c r="E48" s="7"/>
      <c r="F48" s="7"/>
      <c r="G48" s="7"/>
      <c r="H48" s="7"/>
      <c r="I48" s="7"/>
      <c r="J48" s="7"/>
      <c r="K48" s="7"/>
      <c r="L48" s="9"/>
      <c r="M48" s="10"/>
      <c r="N48" s="7"/>
      <c r="O48" s="10"/>
      <c r="P48" s="7"/>
      <c r="Q48" s="10"/>
      <c r="R48" s="7"/>
      <c r="S48" s="10"/>
      <c r="T48" s="7"/>
      <c r="U48" s="10"/>
      <c r="V48" s="7"/>
      <c r="W48" s="10"/>
      <c r="X48" s="7"/>
      <c r="Y48" s="10"/>
      <c r="Z48" s="7"/>
      <c r="AA48" s="10"/>
      <c r="AB48" s="7"/>
      <c r="AC48" s="10"/>
      <c r="AD48" s="7"/>
    </row>
    <row r="49" spans="1:30" ht="16.5" customHeight="1" x14ac:dyDescent="0.25">
      <c r="A49" s="7"/>
      <c r="B49" s="7" t="s">
        <v>825</v>
      </c>
      <c r="C49" s="7"/>
      <c r="D49" s="7"/>
      <c r="E49" s="7"/>
      <c r="F49" s="7"/>
      <c r="G49" s="7"/>
      <c r="H49" s="7"/>
      <c r="I49" s="7"/>
      <c r="J49" s="7"/>
      <c r="K49" s="7"/>
      <c r="L49" s="9"/>
      <c r="M49" s="10"/>
      <c r="N49" s="7"/>
      <c r="O49" s="10"/>
      <c r="P49" s="7"/>
      <c r="Q49" s="10"/>
      <c r="R49" s="7"/>
      <c r="S49" s="10"/>
      <c r="T49" s="7"/>
      <c r="U49" s="10"/>
      <c r="V49" s="7"/>
      <c r="W49" s="10"/>
      <c r="X49" s="7"/>
      <c r="Y49" s="10"/>
      <c r="Z49" s="7"/>
      <c r="AA49" s="10"/>
      <c r="AB49" s="7"/>
      <c r="AC49" s="10"/>
      <c r="AD49" s="7"/>
    </row>
    <row r="50" spans="1:30" ht="16.5" customHeight="1" x14ac:dyDescent="0.25">
      <c r="A50" s="7"/>
      <c r="B50" s="7"/>
      <c r="C50" s="7" t="s">
        <v>834</v>
      </c>
      <c r="D50" s="7"/>
      <c r="E50" s="7"/>
      <c r="F50" s="7"/>
      <c r="G50" s="7"/>
      <c r="H50" s="7"/>
      <c r="I50" s="7"/>
      <c r="J50" s="7"/>
      <c r="K50" s="7"/>
      <c r="L50" s="9"/>
      <c r="M50" s="10"/>
      <c r="N50" s="7"/>
      <c r="O50" s="10"/>
      <c r="P50" s="7"/>
      <c r="Q50" s="10"/>
      <c r="R50" s="7"/>
      <c r="S50" s="10"/>
      <c r="T50" s="7"/>
      <c r="U50" s="10"/>
      <c r="V50" s="7"/>
      <c r="W50" s="10"/>
      <c r="X50" s="7"/>
      <c r="Y50" s="10"/>
      <c r="Z50" s="7"/>
      <c r="AA50" s="10"/>
      <c r="AB50" s="7"/>
      <c r="AC50" s="10"/>
      <c r="AD50" s="7"/>
    </row>
    <row r="51" spans="1:30" ht="16.5" customHeight="1" x14ac:dyDescent="0.25">
      <c r="A51" s="7"/>
      <c r="B51" s="7"/>
      <c r="C51" s="7"/>
      <c r="D51" s="7" t="s">
        <v>334</v>
      </c>
      <c r="E51" s="7"/>
      <c r="F51" s="7"/>
      <c r="G51" s="7"/>
      <c r="H51" s="7"/>
      <c r="I51" s="7"/>
      <c r="J51" s="7"/>
      <c r="K51" s="7"/>
      <c r="L51" s="9" t="s">
        <v>300</v>
      </c>
      <c r="M51" s="32">
        <v>71.7</v>
      </c>
      <c r="N51" s="51">
        <v>13.1</v>
      </c>
      <c r="O51" s="32">
        <v>51.6</v>
      </c>
      <c r="P51" s="53">
        <v>9.6999999999999993</v>
      </c>
      <c r="Q51" s="32">
        <v>41.9</v>
      </c>
      <c r="R51" s="53">
        <v>8.6</v>
      </c>
      <c r="S51" s="32">
        <v>16.2</v>
      </c>
      <c r="T51" s="53">
        <v>5.2</v>
      </c>
      <c r="U51" s="32">
        <v>19.2</v>
      </c>
      <c r="V51" s="53">
        <v>3.6</v>
      </c>
      <c r="W51" s="30" t="s">
        <v>128</v>
      </c>
      <c r="X51" s="7"/>
      <c r="Y51" s="31">
        <v>4.5999999999999996</v>
      </c>
      <c r="Z51" s="53">
        <v>1.5</v>
      </c>
      <c r="AA51" s="30" t="s">
        <v>128</v>
      </c>
      <c r="AB51" s="7"/>
      <c r="AC51" s="29">
        <v>205.3</v>
      </c>
      <c r="AD51" s="51">
        <v>17.600000000000001</v>
      </c>
    </row>
    <row r="52" spans="1:30" ht="16.5" customHeight="1" x14ac:dyDescent="0.25">
      <c r="A52" s="7"/>
      <c r="B52" s="7"/>
      <c r="C52" s="7"/>
      <c r="D52" s="7" t="s">
        <v>495</v>
      </c>
      <c r="E52" s="7"/>
      <c r="F52" s="7"/>
      <c r="G52" s="7"/>
      <c r="H52" s="7"/>
      <c r="I52" s="7"/>
      <c r="J52" s="7"/>
      <c r="K52" s="7"/>
      <c r="L52" s="9" t="s">
        <v>300</v>
      </c>
      <c r="M52" s="32">
        <v>21.9</v>
      </c>
      <c r="N52" s="53">
        <v>6.7</v>
      </c>
      <c r="O52" s="32">
        <v>19.7</v>
      </c>
      <c r="P52" s="53">
        <v>6.7</v>
      </c>
      <c r="Q52" s="32">
        <v>20.5</v>
      </c>
      <c r="R52" s="53">
        <v>6.8</v>
      </c>
      <c r="S52" s="47">
        <v>3</v>
      </c>
      <c r="T52" s="53">
        <v>1.9</v>
      </c>
      <c r="U52" s="47">
        <v>2.9</v>
      </c>
      <c r="V52" s="53">
        <v>1.7</v>
      </c>
      <c r="W52" s="31">
        <v>6.1</v>
      </c>
      <c r="X52" s="53">
        <v>2.2000000000000002</v>
      </c>
      <c r="Y52" s="31" t="s">
        <v>110</v>
      </c>
      <c r="Z52" s="7"/>
      <c r="AA52" s="30" t="s">
        <v>128</v>
      </c>
      <c r="AB52" s="7"/>
      <c r="AC52" s="32">
        <v>74.099999999999994</v>
      </c>
      <c r="AD52" s="51">
        <v>11.5</v>
      </c>
    </row>
    <row r="53" spans="1:30" ht="16.5" customHeight="1" x14ac:dyDescent="0.25">
      <c r="A53" s="7"/>
      <c r="B53" s="7"/>
      <c r="C53" s="7"/>
      <c r="D53" s="7" t="s">
        <v>794</v>
      </c>
      <c r="E53" s="7"/>
      <c r="F53" s="7"/>
      <c r="G53" s="7"/>
      <c r="H53" s="7"/>
      <c r="I53" s="7"/>
      <c r="J53" s="7"/>
      <c r="K53" s="7"/>
      <c r="L53" s="9" t="s">
        <v>300</v>
      </c>
      <c r="M53" s="47">
        <v>3.3</v>
      </c>
      <c r="N53" s="53">
        <v>2.4</v>
      </c>
      <c r="O53" s="47">
        <v>3.2</v>
      </c>
      <c r="P53" s="53">
        <v>2.1</v>
      </c>
      <c r="Q53" s="47">
        <v>8.8000000000000007</v>
      </c>
      <c r="R53" s="53">
        <v>4.5</v>
      </c>
      <c r="S53" s="47">
        <v>5.3</v>
      </c>
      <c r="T53" s="53">
        <v>2.8</v>
      </c>
      <c r="U53" s="47">
        <v>1.6</v>
      </c>
      <c r="V53" s="53">
        <v>1.4</v>
      </c>
      <c r="W53" s="47">
        <v>1.8</v>
      </c>
      <c r="X53" s="53">
        <v>1.1000000000000001</v>
      </c>
      <c r="Y53" s="32">
        <v>15.4</v>
      </c>
      <c r="Z53" s="53">
        <v>4</v>
      </c>
      <c r="AA53" s="31">
        <v>2.2000000000000002</v>
      </c>
      <c r="AB53" s="53">
        <v>0.9</v>
      </c>
      <c r="AC53" s="32">
        <v>26.2</v>
      </c>
      <c r="AD53" s="53">
        <v>6.3</v>
      </c>
    </row>
    <row r="54" spans="1:30" ht="16.5" customHeight="1" x14ac:dyDescent="0.25">
      <c r="A54" s="7"/>
      <c r="B54" s="7"/>
      <c r="C54" s="7"/>
      <c r="D54" s="7" t="s">
        <v>499</v>
      </c>
      <c r="E54" s="7"/>
      <c r="F54" s="7"/>
      <c r="G54" s="7"/>
      <c r="H54" s="7"/>
      <c r="I54" s="7"/>
      <c r="J54" s="7"/>
      <c r="K54" s="7"/>
      <c r="L54" s="9" t="s">
        <v>300</v>
      </c>
      <c r="M54" s="32">
        <v>96.9</v>
      </c>
      <c r="N54" s="51">
        <v>15.4</v>
      </c>
      <c r="O54" s="32">
        <v>74.599999999999994</v>
      </c>
      <c r="P54" s="51">
        <v>11.7</v>
      </c>
      <c r="Q54" s="32">
        <v>71.2</v>
      </c>
      <c r="R54" s="51">
        <v>12</v>
      </c>
      <c r="S54" s="32">
        <v>24.5</v>
      </c>
      <c r="T54" s="53">
        <v>6.9</v>
      </c>
      <c r="U54" s="32">
        <v>23.7</v>
      </c>
      <c r="V54" s="53">
        <v>4</v>
      </c>
      <c r="W54" s="31">
        <v>8</v>
      </c>
      <c r="X54" s="53">
        <v>2.4</v>
      </c>
      <c r="Y54" s="31">
        <v>4.5999999999999996</v>
      </c>
      <c r="Z54" s="53">
        <v>1.5</v>
      </c>
      <c r="AA54" s="31">
        <v>2.2000000000000002</v>
      </c>
      <c r="AB54" s="53">
        <v>0.9</v>
      </c>
      <c r="AC54" s="29">
        <v>305.5</v>
      </c>
      <c r="AD54" s="51">
        <v>23</v>
      </c>
    </row>
    <row r="55" spans="1:30" ht="16.5" customHeight="1" x14ac:dyDescent="0.25">
      <c r="A55" s="7"/>
      <c r="B55" s="7"/>
      <c r="C55" s="7" t="s">
        <v>793</v>
      </c>
      <c r="D55" s="7"/>
      <c r="E55" s="7"/>
      <c r="F55" s="7"/>
      <c r="G55" s="7"/>
      <c r="H55" s="7"/>
      <c r="I55" s="7"/>
      <c r="J55" s="7"/>
      <c r="K55" s="7"/>
      <c r="L55" s="9"/>
      <c r="M55" s="10"/>
      <c r="N55" s="7"/>
      <c r="O55" s="10"/>
      <c r="P55" s="7"/>
      <c r="Q55" s="10"/>
      <c r="R55" s="7"/>
      <c r="S55" s="10"/>
      <c r="T55" s="7"/>
      <c r="U55" s="10"/>
      <c r="V55" s="7"/>
      <c r="W55" s="10"/>
      <c r="X55" s="7"/>
      <c r="Y55" s="10"/>
      <c r="Z55" s="7"/>
      <c r="AA55" s="10"/>
      <c r="AB55" s="7"/>
      <c r="AC55" s="10"/>
      <c r="AD55" s="7"/>
    </row>
    <row r="56" spans="1:30" ht="16.5" customHeight="1" x14ac:dyDescent="0.25">
      <c r="A56" s="7"/>
      <c r="B56" s="7"/>
      <c r="C56" s="7"/>
      <c r="D56" s="7" t="s">
        <v>334</v>
      </c>
      <c r="E56" s="7"/>
      <c r="F56" s="7"/>
      <c r="G56" s="7"/>
      <c r="H56" s="7"/>
      <c r="I56" s="7"/>
      <c r="J56" s="7"/>
      <c r="K56" s="7"/>
      <c r="L56" s="9" t="s">
        <v>300</v>
      </c>
      <c r="M56" s="29">
        <v>540.79999999999995</v>
      </c>
      <c r="N56" s="51">
        <v>43.3</v>
      </c>
      <c r="O56" s="29">
        <v>387.1</v>
      </c>
      <c r="P56" s="51">
        <v>29.2</v>
      </c>
      <c r="Q56" s="29">
        <v>262.7</v>
      </c>
      <c r="R56" s="51">
        <v>21.8</v>
      </c>
      <c r="S56" s="29">
        <v>167.9</v>
      </c>
      <c r="T56" s="51">
        <v>15.5</v>
      </c>
      <c r="U56" s="29">
        <v>142</v>
      </c>
      <c r="V56" s="51">
        <v>11.5</v>
      </c>
      <c r="W56" s="30" t="s">
        <v>128</v>
      </c>
      <c r="X56" s="7"/>
      <c r="Y56" s="32">
        <v>38.9</v>
      </c>
      <c r="Z56" s="53">
        <v>5.0999999999999996</v>
      </c>
      <c r="AA56" s="30" t="s">
        <v>128</v>
      </c>
      <c r="AB56" s="7"/>
      <c r="AC56" s="41">
        <v>1539.4</v>
      </c>
      <c r="AD56" s="51">
        <v>54</v>
      </c>
    </row>
    <row r="57" spans="1:30" ht="16.5" customHeight="1" x14ac:dyDescent="0.25">
      <c r="A57" s="7"/>
      <c r="B57" s="7"/>
      <c r="C57" s="7"/>
      <c r="D57" s="7" t="s">
        <v>495</v>
      </c>
      <c r="E57" s="7"/>
      <c r="F57" s="7"/>
      <c r="G57" s="7"/>
      <c r="H57" s="7"/>
      <c r="I57" s="7"/>
      <c r="J57" s="7"/>
      <c r="K57" s="7"/>
      <c r="L57" s="9" t="s">
        <v>300</v>
      </c>
      <c r="M57" s="29">
        <v>202.2</v>
      </c>
      <c r="N57" s="51">
        <v>32.1</v>
      </c>
      <c r="O57" s="29">
        <v>153.30000000000001</v>
      </c>
      <c r="P57" s="51">
        <v>23.4</v>
      </c>
      <c r="Q57" s="29">
        <v>144</v>
      </c>
      <c r="R57" s="51">
        <v>20.399999999999999</v>
      </c>
      <c r="S57" s="32">
        <v>36.700000000000003</v>
      </c>
      <c r="T57" s="51">
        <v>10</v>
      </c>
      <c r="U57" s="32">
        <v>23.1</v>
      </c>
      <c r="V57" s="53">
        <v>7.7</v>
      </c>
      <c r="W57" s="32">
        <v>45.3</v>
      </c>
      <c r="X57" s="53">
        <v>6.9</v>
      </c>
      <c r="Y57" s="31" t="s">
        <v>110</v>
      </c>
      <c r="Z57" s="7"/>
      <c r="AA57" s="30" t="s">
        <v>128</v>
      </c>
      <c r="AB57" s="7"/>
      <c r="AC57" s="29">
        <v>604.6</v>
      </c>
      <c r="AD57" s="51">
        <v>53.3</v>
      </c>
    </row>
    <row r="58" spans="1:30" ht="16.5" customHeight="1" x14ac:dyDescent="0.25">
      <c r="A58" s="7"/>
      <c r="B58" s="7"/>
      <c r="C58" s="7"/>
      <c r="D58" s="7" t="s">
        <v>794</v>
      </c>
      <c r="E58" s="7"/>
      <c r="F58" s="7"/>
      <c r="G58" s="7"/>
      <c r="H58" s="7"/>
      <c r="I58" s="7"/>
      <c r="J58" s="7"/>
      <c r="K58" s="7"/>
      <c r="L58" s="9" t="s">
        <v>300</v>
      </c>
      <c r="M58" s="32">
        <v>40.5</v>
      </c>
      <c r="N58" s="51">
        <v>16.3</v>
      </c>
      <c r="O58" s="32">
        <v>37.6</v>
      </c>
      <c r="P58" s="51">
        <v>14.1</v>
      </c>
      <c r="Q58" s="32">
        <v>75.099999999999994</v>
      </c>
      <c r="R58" s="51">
        <v>17.2</v>
      </c>
      <c r="S58" s="32">
        <v>40.799999999999997</v>
      </c>
      <c r="T58" s="51">
        <v>10.8</v>
      </c>
      <c r="U58" s="32">
        <v>29.4</v>
      </c>
      <c r="V58" s="53">
        <v>9.3000000000000007</v>
      </c>
      <c r="W58" s="32">
        <v>23.4</v>
      </c>
      <c r="X58" s="53">
        <v>4.4000000000000004</v>
      </c>
      <c r="Y58" s="30" t="s">
        <v>337</v>
      </c>
      <c r="Z58" s="7"/>
      <c r="AA58" s="32">
        <v>21.5</v>
      </c>
      <c r="AB58" s="53">
        <v>3.4</v>
      </c>
      <c r="AC58" s="29">
        <v>268.2</v>
      </c>
      <c r="AD58" s="51">
        <v>35.4</v>
      </c>
    </row>
    <row r="59" spans="1:30" ht="16.5" customHeight="1" x14ac:dyDescent="0.25">
      <c r="A59" s="7"/>
      <c r="B59" s="7"/>
      <c r="C59" s="7"/>
      <c r="D59" s="7" t="s">
        <v>499</v>
      </c>
      <c r="E59" s="7"/>
      <c r="F59" s="7"/>
      <c r="G59" s="7"/>
      <c r="H59" s="7"/>
      <c r="I59" s="7"/>
      <c r="J59" s="7"/>
      <c r="K59" s="7"/>
      <c r="L59" s="9" t="s">
        <v>300</v>
      </c>
      <c r="M59" s="29">
        <v>783.5</v>
      </c>
      <c r="N59" s="51">
        <v>45.4</v>
      </c>
      <c r="O59" s="29">
        <v>577.9</v>
      </c>
      <c r="P59" s="51">
        <v>33</v>
      </c>
      <c r="Q59" s="29">
        <v>481.8</v>
      </c>
      <c r="R59" s="51">
        <v>27.6</v>
      </c>
      <c r="S59" s="29">
        <v>245.3</v>
      </c>
      <c r="T59" s="51">
        <v>19.100000000000001</v>
      </c>
      <c r="U59" s="29">
        <v>194.5</v>
      </c>
      <c r="V59" s="51">
        <v>13.1</v>
      </c>
      <c r="W59" s="32">
        <v>68.7</v>
      </c>
      <c r="X59" s="53">
        <v>6.4</v>
      </c>
      <c r="Y59" s="32">
        <v>38.9</v>
      </c>
      <c r="Z59" s="53">
        <v>5.0999999999999996</v>
      </c>
      <c r="AA59" s="32">
        <v>21.5</v>
      </c>
      <c r="AB59" s="53">
        <v>3.4</v>
      </c>
      <c r="AC59" s="41">
        <v>2412.1999999999998</v>
      </c>
      <c r="AD59" s="51">
        <v>69.599999999999994</v>
      </c>
    </row>
    <row r="60" spans="1:30" ht="16.5" customHeight="1" x14ac:dyDescent="0.25">
      <c r="A60" s="7"/>
      <c r="B60" s="7" t="s">
        <v>301</v>
      </c>
      <c r="C60" s="7"/>
      <c r="D60" s="7"/>
      <c r="E60" s="7"/>
      <c r="F60" s="7"/>
      <c r="G60" s="7"/>
      <c r="H60" s="7"/>
      <c r="I60" s="7"/>
      <c r="J60" s="7"/>
      <c r="K60" s="7"/>
      <c r="L60" s="9"/>
      <c r="M60" s="10"/>
      <c r="N60" s="7"/>
      <c r="O60" s="10"/>
      <c r="P60" s="7"/>
      <c r="Q60" s="10"/>
      <c r="R60" s="7"/>
      <c r="S60" s="10"/>
      <c r="T60" s="7"/>
      <c r="U60" s="10"/>
      <c r="V60" s="7"/>
      <c r="W60" s="10"/>
      <c r="X60" s="7"/>
      <c r="Y60" s="10"/>
      <c r="Z60" s="7"/>
      <c r="AA60" s="10"/>
      <c r="AB60" s="7"/>
      <c r="AC60" s="10"/>
      <c r="AD60" s="7"/>
    </row>
    <row r="61" spans="1:30" ht="16.5" customHeight="1" x14ac:dyDescent="0.25">
      <c r="A61" s="7"/>
      <c r="B61" s="7"/>
      <c r="C61" s="7" t="s">
        <v>834</v>
      </c>
      <c r="D61" s="7"/>
      <c r="E61" s="7"/>
      <c r="F61" s="7"/>
      <c r="G61" s="7"/>
      <c r="H61" s="7"/>
      <c r="I61" s="7"/>
      <c r="J61" s="7"/>
      <c r="K61" s="7"/>
      <c r="L61" s="9"/>
      <c r="M61" s="10"/>
      <c r="N61" s="7"/>
      <c r="O61" s="10"/>
      <c r="P61" s="7"/>
      <c r="Q61" s="10"/>
      <c r="R61" s="7"/>
      <c r="S61" s="10"/>
      <c r="T61" s="7"/>
      <c r="U61" s="10"/>
      <c r="V61" s="7"/>
      <c r="W61" s="10"/>
      <c r="X61" s="7"/>
      <c r="Y61" s="10"/>
      <c r="Z61" s="7"/>
      <c r="AA61" s="10"/>
      <c r="AB61" s="7"/>
      <c r="AC61" s="10"/>
      <c r="AD61" s="7"/>
    </row>
    <row r="62" spans="1:30" ht="16.5" customHeight="1" x14ac:dyDescent="0.25">
      <c r="A62" s="7"/>
      <c r="B62" s="7"/>
      <c r="C62" s="7"/>
      <c r="D62" s="7" t="s">
        <v>334</v>
      </c>
      <c r="E62" s="7"/>
      <c r="F62" s="7"/>
      <c r="G62" s="7"/>
      <c r="H62" s="7"/>
      <c r="I62" s="7"/>
      <c r="J62" s="7"/>
      <c r="K62" s="7"/>
      <c r="L62" s="9" t="s">
        <v>216</v>
      </c>
      <c r="M62" s="32">
        <v>13.3</v>
      </c>
      <c r="N62" s="53">
        <v>2.2000000000000002</v>
      </c>
      <c r="O62" s="32">
        <v>13.3</v>
      </c>
      <c r="P62" s="53">
        <v>2.2999999999999998</v>
      </c>
      <c r="Q62" s="32">
        <v>16</v>
      </c>
      <c r="R62" s="53">
        <v>3</v>
      </c>
      <c r="S62" s="31">
        <v>9.6999999999999993</v>
      </c>
      <c r="T62" s="53">
        <v>3</v>
      </c>
      <c r="U62" s="32">
        <v>13.5</v>
      </c>
      <c r="V62" s="53">
        <v>2.2999999999999998</v>
      </c>
      <c r="W62" s="30" t="s">
        <v>128</v>
      </c>
      <c r="X62" s="7"/>
      <c r="Y62" s="32">
        <v>11.8</v>
      </c>
      <c r="Z62" s="53">
        <v>3.5</v>
      </c>
      <c r="AA62" s="30" t="s">
        <v>128</v>
      </c>
      <c r="AB62" s="7"/>
      <c r="AC62" s="32">
        <v>13.3</v>
      </c>
      <c r="AD62" s="53">
        <v>1</v>
      </c>
    </row>
    <row r="63" spans="1:30" ht="16.5" customHeight="1" x14ac:dyDescent="0.25">
      <c r="A63" s="7"/>
      <c r="B63" s="7"/>
      <c r="C63" s="7"/>
      <c r="D63" s="7" t="s">
        <v>495</v>
      </c>
      <c r="E63" s="7"/>
      <c r="F63" s="7"/>
      <c r="G63" s="7"/>
      <c r="H63" s="7"/>
      <c r="I63" s="7"/>
      <c r="J63" s="7"/>
      <c r="K63" s="7"/>
      <c r="L63" s="9" t="s">
        <v>216</v>
      </c>
      <c r="M63" s="32">
        <v>10.8</v>
      </c>
      <c r="N63" s="53">
        <v>2.9</v>
      </c>
      <c r="O63" s="32">
        <v>12.8</v>
      </c>
      <c r="P63" s="53">
        <v>3.9</v>
      </c>
      <c r="Q63" s="32">
        <v>14.2</v>
      </c>
      <c r="R63" s="53">
        <v>4.3</v>
      </c>
      <c r="S63" s="47">
        <v>8.1999999999999993</v>
      </c>
      <c r="T63" s="53">
        <v>4.7</v>
      </c>
      <c r="U63" s="44">
        <v>12.5</v>
      </c>
      <c r="V63" s="53">
        <v>6.4</v>
      </c>
      <c r="W63" s="32">
        <v>13.5</v>
      </c>
      <c r="X63" s="53">
        <v>4.3</v>
      </c>
      <c r="Y63" s="31" t="s">
        <v>110</v>
      </c>
      <c r="Z63" s="7"/>
      <c r="AA63" s="30" t="s">
        <v>128</v>
      </c>
      <c r="AB63" s="7"/>
      <c r="AC63" s="32">
        <v>12.3</v>
      </c>
      <c r="AD63" s="53">
        <v>1.6</v>
      </c>
    </row>
    <row r="64" spans="1:30" ht="16.5" customHeight="1" x14ac:dyDescent="0.25">
      <c r="A64" s="7"/>
      <c r="B64" s="7"/>
      <c r="C64" s="7"/>
      <c r="D64" s="7" t="s">
        <v>794</v>
      </c>
      <c r="E64" s="7"/>
      <c r="F64" s="7"/>
      <c r="G64" s="7"/>
      <c r="H64" s="7"/>
      <c r="I64" s="7"/>
      <c r="J64" s="7"/>
      <c r="K64" s="7"/>
      <c r="L64" s="9" t="s">
        <v>216</v>
      </c>
      <c r="M64" s="47">
        <v>8.1</v>
      </c>
      <c r="N64" s="53">
        <v>5.0999999999999996</v>
      </c>
      <c r="O64" s="47">
        <v>8.5</v>
      </c>
      <c r="P64" s="53">
        <v>4.5999999999999996</v>
      </c>
      <c r="Q64" s="32">
        <v>11.7</v>
      </c>
      <c r="R64" s="53">
        <v>5.4</v>
      </c>
      <c r="S64" s="32">
        <v>13</v>
      </c>
      <c r="T64" s="53">
        <v>5.8</v>
      </c>
      <c r="U64" s="47">
        <v>5.4</v>
      </c>
      <c r="V64" s="53">
        <v>4.3</v>
      </c>
      <c r="W64" s="47">
        <v>7.7</v>
      </c>
      <c r="X64" s="53">
        <v>4.3</v>
      </c>
      <c r="Y64" s="30" t="s">
        <v>337</v>
      </c>
      <c r="Z64" s="7"/>
      <c r="AA64" s="32">
        <v>10.199999999999999</v>
      </c>
      <c r="AB64" s="53">
        <v>4.0999999999999996</v>
      </c>
      <c r="AC64" s="31">
        <v>9.8000000000000007</v>
      </c>
      <c r="AD64" s="53">
        <v>2</v>
      </c>
    </row>
    <row r="65" spans="1:30" ht="16.5" customHeight="1" x14ac:dyDescent="0.25">
      <c r="A65" s="14"/>
      <c r="B65" s="14"/>
      <c r="C65" s="14"/>
      <c r="D65" s="14" t="s">
        <v>499</v>
      </c>
      <c r="E65" s="14"/>
      <c r="F65" s="14"/>
      <c r="G65" s="14"/>
      <c r="H65" s="14"/>
      <c r="I65" s="14"/>
      <c r="J65" s="14"/>
      <c r="K65" s="14"/>
      <c r="L65" s="15" t="s">
        <v>216</v>
      </c>
      <c r="M65" s="33">
        <v>12.4</v>
      </c>
      <c r="N65" s="54">
        <v>1.8</v>
      </c>
      <c r="O65" s="33">
        <v>12.9</v>
      </c>
      <c r="P65" s="54">
        <v>1.9</v>
      </c>
      <c r="Q65" s="33">
        <v>14.8</v>
      </c>
      <c r="R65" s="54">
        <v>2.2999999999999998</v>
      </c>
      <c r="S65" s="33">
        <v>10</v>
      </c>
      <c r="T65" s="54">
        <v>2.7</v>
      </c>
      <c r="U65" s="33">
        <v>12.2</v>
      </c>
      <c r="V65" s="54">
        <v>1.9</v>
      </c>
      <c r="W65" s="33">
        <v>11.6</v>
      </c>
      <c r="X65" s="54">
        <v>3.4</v>
      </c>
      <c r="Y65" s="33">
        <v>11.7</v>
      </c>
      <c r="Z65" s="54">
        <v>3.5</v>
      </c>
      <c r="AA65" s="33">
        <v>10</v>
      </c>
      <c r="AB65" s="54">
        <v>4.0999999999999996</v>
      </c>
      <c r="AC65" s="33">
        <v>12.7</v>
      </c>
      <c r="AD65" s="54">
        <v>0.9</v>
      </c>
    </row>
    <row r="66" spans="1:30" ht="4.5" customHeight="1" x14ac:dyDescent="0.25">
      <c r="A66" s="27"/>
      <c r="B66" s="27"/>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6.5" customHeight="1" x14ac:dyDescent="0.25">
      <c r="A67" s="27"/>
      <c r="B67" s="27"/>
      <c r="C67" s="67" t="s">
        <v>340</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ht="4.5" customHeight="1" x14ac:dyDescent="0.25">
      <c r="A68" s="27"/>
      <c r="B68" s="27"/>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6.5" customHeight="1" x14ac:dyDescent="0.25">
      <c r="A69" s="55"/>
      <c r="B69" s="55"/>
      <c r="C69" s="67" t="s">
        <v>456</v>
      </c>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row>
    <row r="70" spans="1:30" ht="16.5" customHeight="1" x14ac:dyDescent="0.25">
      <c r="A70" s="55"/>
      <c r="B70" s="55"/>
      <c r="C70" s="67" t="s">
        <v>457</v>
      </c>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1:30" ht="4.5" customHeight="1" x14ac:dyDescent="0.25">
      <c r="A71" s="27"/>
      <c r="B71" s="27"/>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29.4" customHeight="1" x14ac:dyDescent="0.25">
      <c r="A72" s="27" t="s">
        <v>139</v>
      </c>
      <c r="B72" s="27"/>
      <c r="C72" s="67" t="s">
        <v>307</v>
      </c>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1:30" ht="16.5" customHeight="1" x14ac:dyDescent="0.25">
      <c r="A73" s="27" t="s">
        <v>141</v>
      </c>
      <c r="B73" s="27"/>
      <c r="C73" s="67" t="s">
        <v>838</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ht="16.5" customHeight="1" x14ac:dyDescent="0.25">
      <c r="A74" s="27" t="s">
        <v>144</v>
      </c>
      <c r="B74" s="27"/>
      <c r="C74" s="67" t="s">
        <v>308</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ht="29.4" customHeight="1" x14ac:dyDescent="0.25">
      <c r="A75" s="27" t="s">
        <v>146</v>
      </c>
      <c r="B75" s="27"/>
      <c r="C75" s="67" t="s">
        <v>463</v>
      </c>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row>
    <row r="76" spans="1:30" ht="29.4" customHeight="1" x14ac:dyDescent="0.25">
      <c r="A76" s="27" t="s">
        <v>150</v>
      </c>
      <c r="B76" s="27"/>
      <c r="C76" s="67" t="s">
        <v>309</v>
      </c>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row>
    <row r="77" spans="1:30" ht="29.4" customHeight="1" x14ac:dyDescent="0.25">
      <c r="A77" s="27" t="s">
        <v>152</v>
      </c>
      <c r="B77" s="27"/>
      <c r="C77" s="67" t="s">
        <v>577</v>
      </c>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1:30" ht="16.5" customHeight="1" x14ac:dyDescent="0.25">
      <c r="A78" s="27" t="s">
        <v>467</v>
      </c>
      <c r="B78" s="27"/>
      <c r="C78" s="67" t="s">
        <v>468</v>
      </c>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row>
    <row r="79" spans="1:30" ht="16.5" customHeight="1" x14ac:dyDescent="0.25">
      <c r="A79" s="27" t="s">
        <v>469</v>
      </c>
      <c r="B79" s="27"/>
      <c r="C79" s="67" t="s">
        <v>470</v>
      </c>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row>
    <row r="80" spans="1:30" ht="4.5" customHeight="1" x14ac:dyDescent="0.25"/>
    <row r="81" spans="1:30" ht="16.5" customHeight="1" x14ac:dyDescent="0.25">
      <c r="A81" s="28" t="s">
        <v>167</v>
      </c>
      <c r="B81" s="27"/>
      <c r="C81" s="27"/>
      <c r="D81" s="27"/>
      <c r="E81" s="67" t="s">
        <v>471</v>
      </c>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row>
  </sheetData>
  <mergeCells count="22">
    <mergeCell ref="W2:X2"/>
    <mergeCell ref="Y2:Z2"/>
    <mergeCell ref="AA2:AB2"/>
    <mergeCell ref="AC2:AD2"/>
    <mergeCell ref="K1:AD1"/>
    <mergeCell ref="M2:N2"/>
    <mergeCell ref="O2:P2"/>
    <mergeCell ref="Q2:R2"/>
    <mergeCell ref="S2:T2"/>
    <mergeCell ref="U2:V2"/>
    <mergeCell ref="C67:AD67"/>
    <mergeCell ref="C69:AD69"/>
    <mergeCell ref="C70:AD70"/>
    <mergeCell ref="C72:AD72"/>
    <mergeCell ref="C73:AD73"/>
    <mergeCell ref="C79:AD79"/>
    <mergeCell ref="E81:AD81"/>
    <mergeCell ref="C74:AD74"/>
    <mergeCell ref="C75:AD75"/>
    <mergeCell ref="C76:AD76"/>
    <mergeCell ref="C77:AD77"/>
    <mergeCell ref="C78:AD78"/>
  </mergeCells>
  <pageMargins left="0.7" right="0.7" top="0.75" bottom="0.75" header="0.3" footer="0.3"/>
  <pageSetup paperSize="9" fitToHeight="0" orientation="landscape" horizontalDpi="300" verticalDpi="300"/>
  <headerFooter scaleWithDoc="0" alignWithMargins="0">
    <oddHeader>&amp;C&amp;"Arial"&amp;8TABLE 15A.66</oddHeader>
    <oddFooter>&amp;L&amp;"Arial"&amp;8REPORT ON
GOVERNMENT
SERVICES 2022&amp;R&amp;"Arial"&amp;8SERVICES FOR PEOPLE
WITH DISABILITY
PAGE &amp;B&amp;P&amp;B</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AD50"/>
  <sheetViews>
    <sheetView showGridLines="0" workbookViewId="0"/>
  </sheetViews>
  <sheetFormatPr defaultRowHeight="13.2" x14ac:dyDescent="0.25"/>
  <cols>
    <col min="1" max="11" width="1.6640625" customWidth="1"/>
    <col min="12" max="12" width="5.44140625" customWidth="1"/>
    <col min="13" max="13" width="6" customWidth="1"/>
    <col min="14" max="14" width="6.109375" customWidth="1"/>
    <col min="15" max="15" width="6" customWidth="1"/>
    <col min="16" max="16" width="6.109375" customWidth="1"/>
    <col min="17" max="17" width="6" customWidth="1"/>
    <col min="18" max="18" width="6.109375" customWidth="1"/>
    <col min="19" max="19" width="6" customWidth="1"/>
    <col min="20" max="20" width="6.109375" customWidth="1"/>
    <col min="21" max="21" width="6" customWidth="1"/>
    <col min="22" max="22" width="6.109375" customWidth="1"/>
    <col min="23" max="23" width="6" customWidth="1"/>
    <col min="24" max="24" width="6.109375" customWidth="1"/>
    <col min="25" max="25" width="6" customWidth="1"/>
    <col min="26" max="26" width="6.109375" customWidth="1"/>
    <col min="27" max="27" width="6" customWidth="1"/>
    <col min="28" max="28" width="6.109375" customWidth="1"/>
    <col min="29" max="29" width="7.5546875" customWidth="1"/>
    <col min="30" max="30" width="6.109375" customWidth="1"/>
  </cols>
  <sheetData>
    <row r="1" spans="1:30" ht="33.9" customHeight="1" x14ac:dyDescent="0.25">
      <c r="A1" s="8" t="s">
        <v>852</v>
      </c>
      <c r="B1" s="8"/>
      <c r="C1" s="8"/>
      <c r="D1" s="8"/>
      <c r="E1" s="8"/>
      <c r="F1" s="8"/>
      <c r="G1" s="8"/>
      <c r="H1" s="8"/>
      <c r="I1" s="8"/>
      <c r="J1" s="8"/>
      <c r="K1" s="72" t="s">
        <v>853</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479</v>
      </c>
      <c r="Z2" s="76"/>
      <c r="AA2" s="75" t="s">
        <v>854</v>
      </c>
      <c r="AB2" s="76"/>
      <c r="AC2" s="75" t="s">
        <v>855</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825</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856</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451</v>
      </c>
      <c r="E6" s="7"/>
      <c r="F6" s="7"/>
      <c r="G6" s="7"/>
      <c r="H6" s="7"/>
      <c r="I6" s="7"/>
      <c r="J6" s="7"/>
      <c r="K6" s="7"/>
      <c r="L6" s="9" t="s">
        <v>300</v>
      </c>
      <c r="M6" s="32">
        <v>14.6</v>
      </c>
      <c r="N6" s="53">
        <v>6.7</v>
      </c>
      <c r="O6" s="47">
        <v>8</v>
      </c>
      <c r="P6" s="53">
        <v>5</v>
      </c>
      <c r="Q6" s="47">
        <v>8</v>
      </c>
      <c r="R6" s="53">
        <v>4.2</v>
      </c>
      <c r="S6" s="47">
        <v>4.0999999999999996</v>
      </c>
      <c r="T6" s="53">
        <v>2.4</v>
      </c>
      <c r="U6" s="31" t="s">
        <v>110</v>
      </c>
      <c r="V6" s="7"/>
      <c r="W6" s="47">
        <v>3.2</v>
      </c>
      <c r="X6" s="53">
        <v>3.1</v>
      </c>
      <c r="Y6" s="47">
        <v>2</v>
      </c>
      <c r="Z6" s="53">
        <v>1.5</v>
      </c>
      <c r="AA6" s="31" t="s">
        <v>110</v>
      </c>
      <c r="AB6" s="7"/>
      <c r="AC6" s="32">
        <v>37.4</v>
      </c>
      <c r="AD6" s="53">
        <v>9.5</v>
      </c>
    </row>
    <row r="7" spans="1:30" ht="16.5" customHeight="1" x14ac:dyDescent="0.25">
      <c r="A7" s="7"/>
      <c r="B7" s="7"/>
      <c r="C7" s="7"/>
      <c r="D7" s="7" t="s">
        <v>452</v>
      </c>
      <c r="E7" s="7"/>
      <c r="F7" s="7"/>
      <c r="G7" s="7"/>
      <c r="H7" s="7"/>
      <c r="I7" s="7"/>
      <c r="J7" s="7"/>
      <c r="K7" s="7"/>
      <c r="L7" s="9" t="s">
        <v>300</v>
      </c>
      <c r="M7" s="32">
        <v>12.8</v>
      </c>
      <c r="N7" s="53">
        <v>5.4</v>
      </c>
      <c r="O7" s="32">
        <v>15.3</v>
      </c>
      <c r="P7" s="53">
        <v>6.1</v>
      </c>
      <c r="Q7" s="32">
        <v>12.3</v>
      </c>
      <c r="R7" s="53">
        <v>4.9000000000000004</v>
      </c>
      <c r="S7" s="31">
        <v>7.8</v>
      </c>
      <c r="T7" s="53">
        <v>3.6</v>
      </c>
      <c r="U7" s="46">
        <v>5.9</v>
      </c>
      <c r="V7" s="50" t="s">
        <v>337</v>
      </c>
      <c r="W7" s="46">
        <v>1.9</v>
      </c>
      <c r="X7" s="50" t="s">
        <v>337</v>
      </c>
      <c r="Y7" s="47">
        <v>2.2000000000000002</v>
      </c>
      <c r="Z7" s="53">
        <v>1.9</v>
      </c>
      <c r="AA7" s="31" t="s">
        <v>110</v>
      </c>
      <c r="AB7" s="7"/>
      <c r="AC7" s="32">
        <v>57</v>
      </c>
      <c r="AD7" s="51">
        <v>11.2</v>
      </c>
    </row>
    <row r="8" spans="1:30" ht="16.5" customHeight="1" x14ac:dyDescent="0.25">
      <c r="A8" s="7"/>
      <c r="B8" s="7"/>
      <c r="C8" s="7"/>
      <c r="D8" s="7" t="s">
        <v>453</v>
      </c>
      <c r="E8" s="7"/>
      <c r="F8" s="7"/>
      <c r="G8" s="7"/>
      <c r="H8" s="7"/>
      <c r="I8" s="7"/>
      <c r="J8" s="7"/>
      <c r="K8" s="7"/>
      <c r="L8" s="9" t="s">
        <v>300</v>
      </c>
      <c r="M8" s="32">
        <v>24.6</v>
      </c>
      <c r="N8" s="53">
        <v>8.1999999999999993</v>
      </c>
      <c r="O8" s="32">
        <v>20.5</v>
      </c>
      <c r="P8" s="53">
        <v>8.1999999999999993</v>
      </c>
      <c r="Q8" s="32">
        <v>18</v>
      </c>
      <c r="R8" s="53">
        <v>6.1</v>
      </c>
      <c r="S8" s="32">
        <v>10.8</v>
      </c>
      <c r="T8" s="53">
        <v>4.3</v>
      </c>
      <c r="U8" s="46">
        <v>5.4</v>
      </c>
      <c r="V8" s="50" t="s">
        <v>337</v>
      </c>
      <c r="W8" s="47">
        <v>5.5</v>
      </c>
      <c r="X8" s="53">
        <v>3.9</v>
      </c>
      <c r="Y8" s="47">
        <v>3.9</v>
      </c>
      <c r="Z8" s="53">
        <v>2.2999999999999998</v>
      </c>
      <c r="AA8" s="31" t="s">
        <v>110</v>
      </c>
      <c r="AB8" s="7"/>
      <c r="AC8" s="32">
        <v>94.4</v>
      </c>
      <c r="AD8" s="51">
        <v>14.2</v>
      </c>
    </row>
    <row r="9" spans="1:30" ht="16.5" customHeight="1" x14ac:dyDescent="0.25">
      <c r="A9" s="7"/>
      <c r="B9" s="7"/>
      <c r="C9" s="7" t="s">
        <v>781</v>
      </c>
      <c r="D9" s="7"/>
      <c r="E9" s="7"/>
      <c r="F9" s="7"/>
      <c r="G9" s="7"/>
      <c r="H9" s="7"/>
      <c r="I9" s="7"/>
      <c r="J9" s="7"/>
      <c r="K9" s="7"/>
      <c r="L9" s="9"/>
      <c r="M9" s="10"/>
      <c r="N9" s="7"/>
      <c r="O9" s="10"/>
      <c r="P9" s="7"/>
      <c r="Q9" s="10"/>
      <c r="R9" s="7"/>
      <c r="S9" s="10"/>
      <c r="T9" s="7"/>
      <c r="U9" s="10"/>
      <c r="V9" s="7"/>
      <c r="W9" s="10"/>
      <c r="X9" s="7"/>
      <c r="Y9" s="10"/>
      <c r="Z9" s="7"/>
      <c r="AA9" s="10"/>
      <c r="AB9" s="7"/>
      <c r="AC9" s="10"/>
      <c r="AD9" s="7"/>
    </row>
    <row r="10" spans="1:30" ht="16.5" customHeight="1" x14ac:dyDescent="0.25">
      <c r="A10" s="7"/>
      <c r="B10" s="7"/>
      <c r="C10" s="7"/>
      <c r="D10" s="7" t="s">
        <v>451</v>
      </c>
      <c r="E10" s="7"/>
      <c r="F10" s="7"/>
      <c r="G10" s="7"/>
      <c r="H10" s="7"/>
      <c r="I10" s="7"/>
      <c r="J10" s="7"/>
      <c r="K10" s="7"/>
      <c r="L10" s="9" t="s">
        <v>300</v>
      </c>
      <c r="M10" s="29">
        <v>229.6</v>
      </c>
      <c r="N10" s="51">
        <v>22.1</v>
      </c>
      <c r="O10" s="29">
        <v>199.6</v>
      </c>
      <c r="P10" s="51">
        <v>20.3</v>
      </c>
      <c r="Q10" s="29">
        <v>187.3</v>
      </c>
      <c r="R10" s="51">
        <v>20.6</v>
      </c>
      <c r="S10" s="32">
        <v>76.400000000000006</v>
      </c>
      <c r="T10" s="53">
        <v>8.4</v>
      </c>
      <c r="U10" s="32">
        <v>51.4</v>
      </c>
      <c r="V10" s="51">
        <v>15.3</v>
      </c>
      <c r="W10" s="32">
        <v>26.5</v>
      </c>
      <c r="X10" s="53">
        <v>6.3</v>
      </c>
      <c r="Y10" s="32">
        <v>14.8</v>
      </c>
      <c r="Z10" s="53">
        <v>4.5</v>
      </c>
      <c r="AA10" s="46">
        <v>2.5</v>
      </c>
      <c r="AB10" s="50" t="s">
        <v>337</v>
      </c>
      <c r="AC10" s="29">
        <v>789.1</v>
      </c>
      <c r="AD10" s="51">
        <v>37.1</v>
      </c>
    </row>
    <row r="11" spans="1:30" ht="16.5" customHeight="1" x14ac:dyDescent="0.25">
      <c r="A11" s="7"/>
      <c r="B11" s="7"/>
      <c r="C11" s="7"/>
      <c r="D11" s="7" t="s">
        <v>452</v>
      </c>
      <c r="E11" s="7"/>
      <c r="F11" s="7"/>
      <c r="G11" s="7"/>
      <c r="H11" s="7"/>
      <c r="I11" s="7"/>
      <c r="J11" s="7"/>
      <c r="K11" s="7"/>
      <c r="L11" s="9" t="s">
        <v>300</v>
      </c>
      <c r="M11" s="29">
        <v>264.8</v>
      </c>
      <c r="N11" s="51">
        <v>23.9</v>
      </c>
      <c r="O11" s="29">
        <v>232.8</v>
      </c>
      <c r="P11" s="51">
        <v>24.6</v>
      </c>
      <c r="Q11" s="29">
        <v>191.5</v>
      </c>
      <c r="R11" s="51">
        <v>18</v>
      </c>
      <c r="S11" s="32">
        <v>91.9</v>
      </c>
      <c r="T11" s="51">
        <v>10.4</v>
      </c>
      <c r="U11" s="32">
        <v>69.900000000000006</v>
      </c>
      <c r="V11" s="51">
        <v>17.7</v>
      </c>
      <c r="W11" s="32">
        <v>29.9</v>
      </c>
      <c r="X11" s="53">
        <v>7.4</v>
      </c>
      <c r="Y11" s="32">
        <v>24.3</v>
      </c>
      <c r="Z11" s="53">
        <v>4.9000000000000004</v>
      </c>
      <c r="AA11" s="47">
        <v>3.9</v>
      </c>
      <c r="AB11" s="53">
        <v>3.3</v>
      </c>
      <c r="AC11" s="29">
        <v>905.1</v>
      </c>
      <c r="AD11" s="51">
        <v>47.9</v>
      </c>
    </row>
    <row r="12" spans="1:30" ht="16.5" customHeight="1" x14ac:dyDescent="0.25">
      <c r="A12" s="7"/>
      <c r="B12" s="7"/>
      <c r="C12" s="7"/>
      <c r="D12" s="7" t="s">
        <v>453</v>
      </c>
      <c r="E12" s="7"/>
      <c r="F12" s="7"/>
      <c r="G12" s="7"/>
      <c r="H12" s="7"/>
      <c r="I12" s="7"/>
      <c r="J12" s="7"/>
      <c r="K12" s="7"/>
      <c r="L12" s="9" t="s">
        <v>300</v>
      </c>
      <c r="M12" s="29">
        <v>494.4</v>
      </c>
      <c r="N12" s="51">
        <v>32.9</v>
      </c>
      <c r="O12" s="29">
        <v>432.3</v>
      </c>
      <c r="P12" s="51">
        <v>35.6</v>
      </c>
      <c r="Q12" s="29">
        <v>376.5</v>
      </c>
      <c r="R12" s="51">
        <v>29.5</v>
      </c>
      <c r="S12" s="29">
        <v>169.6</v>
      </c>
      <c r="T12" s="51">
        <v>15</v>
      </c>
      <c r="U12" s="29">
        <v>122</v>
      </c>
      <c r="V12" s="51">
        <v>24.9</v>
      </c>
      <c r="W12" s="32">
        <v>56.4</v>
      </c>
      <c r="X12" s="51">
        <v>11.1</v>
      </c>
      <c r="Y12" s="32">
        <v>38.299999999999997</v>
      </c>
      <c r="Z12" s="53">
        <v>6.3</v>
      </c>
      <c r="AA12" s="47">
        <v>7.4</v>
      </c>
      <c r="AB12" s="53">
        <v>4.3</v>
      </c>
      <c r="AC12" s="41">
        <v>1693.8</v>
      </c>
      <c r="AD12" s="51">
        <v>69.7</v>
      </c>
    </row>
    <row r="13" spans="1:30" ht="16.5" customHeight="1" x14ac:dyDescent="0.25">
      <c r="A13" s="7"/>
      <c r="B13" s="7" t="s">
        <v>857</v>
      </c>
      <c r="C13" s="7"/>
      <c r="D13" s="7"/>
      <c r="E13" s="7"/>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5">
      <c r="A14" s="7"/>
      <c r="B14" s="7"/>
      <c r="C14" s="7" t="s">
        <v>858</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451</v>
      </c>
      <c r="E15" s="7"/>
      <c r="F15" s="7"/>
      <c r="G15" s="7"/>
      <c r="H15" s="7"/>
      <c r="I15" s="7"/>
      <c r="J15" s="7"/>
      <c r="K15" s="7"/>
      <c r="L15" s="9" t="s">
        <v>216</v>
      </c>
      <c r="M15" s="31">
        <v>6.4</v>
      </c>
      <c r="N15" s="53">
        <v>2.9</v>
      </c>
      <c r="O15" s="47">
        <v>4</v>
      </c>
      <c r="P15" s="53">
        <v>2.5</v>
      </c>
      <c r="Q15" s="47">
        <v>4.3</v>
      </c>
      <c r="R15" s="53">
        <v>2.2000000000000002</v>
      </c>
      <c r="S15" s="47">
        <v>5.4</v>
      </c>
      <c r="T15" s="53">
        <v>3.1</v>
      </c>
      <c r="U15" s="31" t="s">
        <v>110</v>
      </c>
      <c r="V15" s="7"/>
      <c r="W15" s="44">
        <v>12.1</v>
      </c>
      <c r="X15" s="51">
        <v>11.5</v>
      </c>
      <c r="Y15" s="44">
        <v>13.5</v>
      </c>
      <c r="Z15" s="53">
        <v>9.3000000000000007</v>
      </c>
      <c r="AA15" s="31" t="s">
        <v>110</v>
      </c>
      <c r="AB15" s="7"/>
      <c r="AC15" s="31">
        <v>4.7</v>
      </c>
      <c r="AD15" s="53">
        <v>1.2</v>
      </c>
    </row>
    <row r="16" spans="1:30" ht="16.5" customHeight="1" x14ac:dyDescent="0.25">
      <c r="A16" s="7"/>
      <c r="B16" s="7"/>
      <c r="C16" s="7"/>
      <c r="D16" s="7" t="s">
        <v>452</v>
      </c>
      <c r="E16" s="7"/>
      <c r="F16" s="7"/>
      <c r="G16" s="7"/>
      <c r="H16" s="7"/>
      <c r="I16" s="7"/>
      <c r="J16" s="7"/>
      <c r="K16" s="7"/>
      <c r="L16" s="9" t="s">
        <v>216</v>
      </c>
      <c r="M16" s="31">
        <v>4.8</v>
      </c>
      <c r="N16" s="53">
        <v>2</v>
      </c>
      <c r="O16" s="31">
        <v>6.6</v>
      </c>
      <c r="P16" s="53">
        <v>2.6</v>
      </c>
      <c r="Q16" s="47">
        <v>4.3</v>
      </c>
      <c r="R16" s="53">
        <v>2.2999999999999998</v>
      </c>
      <c r="S16" s="31">
        <v>8.5</v>
      </c>
      <c r="T16" s="53">
        <v>3.8</v>
      </c>
      <c r="U16" s="46">
        <v>8.4</v>
      </c>
      <c r="V16" s="50" t="s">
        <v>337</v>
      </c>
      <c r="W16" s="46">
        <v>6.4</v>
      </c>
      <c r="X16" s="50" t="s">
        <v>337</v>
      </c>
      <c r="Y16" s="47">
        <v>9.1</v>
      </c>
      <c r="Z16" s="53">
        <v>7.8</v>
      </c>
      <c r="AA16" s="31" t="s">
        <v>110</v>
      </c>
      <c r="AB16" s="7"/>
      <c r="AC16" s="31">
        <v>6.3</v>
      </c>
      <c r="AD16" s="53">
        <v>1.2</v>
      </c>
    </row>
    <row r="17" spans="1:30" ht="16.5" customHeight="1" x14ac:dyDescent="0.25">
      <c r="A17" s="7"/>
      <c r="B17" s="7"/>
      <c r="C17" s="7"/>
      <c r="D17" s="7" t="s">
        <v>859</v>
      </c>
      <c r="E17" s="7"/>
      <c r="F17" s="7"/>
      <c r="G17" s="7"/>
      <c r="H17" s="7"/>
      <c r="I17" s="7"/>
      <c r="J17" s="7"/>
      <c r="K17" s="7"/>
      <c r="L17" s="9" t="s">
        <v>216</v>
      </c>
      <c r="M17" s="31">
        <v>5</v>
      </c>
      <c r="N17" s="53">
        <v>1.6</v>
      </c>
      <c r="O17" s="31">
        <v>4.7</v>
      </c>
      <c r="P17" s="53">
        <v>1.9</v>
      </c>
      <c r="Q17" s="31">
        <v>4.8</v>
      </c>
      <c r="R17" s="53">
        <v>1.6</v>
      </c>
      <c r="S17" s="31">
        <v>6.4</v>
      </c>
      <c r="T17" s="53">
        <v>2.5</v>
      </c>
      <c r="U17" s="46">
        <v>4.4000000000000004</v>
      </c>
      <c r="V17" s="50" t="s">
        <v>337</v>
      </c>
      <c r="W17" s="47">
        <v>9.8000000000000007</v>
      </c>
      <c r="X17" s="53">
        <v>6.6</v>
      </c>
      <c r="Y17" s="44">
        <v>10.199999999999999</v>
      </c>
      <c r="Z17" s="53">
        <v>5.8</v>
      </c>
      <c r="AA17" s="31" t="s">
        <v>110</v>
      </c>
      <c r="AB17" s="7"/>
      <c r="AC17" s="31">
        <v>5.6</v>
      </c>
      <c r="AD17" s="53">
        <v>0.8</v>
      </c>
    </row>
    <row r="18" spans="1:30" ht="16.5" customHeight="1" x14ac:dyDescent="0.25">
      <c r="A18" s="7" t="s">
        <v>305</v>
      </c>
      <c r="B18" s="7"/>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t="s">
        <v>825</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856</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451</v>
      </c>
      <c r="E21" s="7"/>
      <c r="F21" s="7"/>
      <c r="G21" s="7"/>
      <c r="H21" s="7"/>
      <c r="I21" s="7"/>
      <c r="J21" s="7"/>
      <c r="K21" s="7"/>
      <c r="L21" s="9" t="s">
        <v>300</v>
      </c>
      <c r="M21" s="47">
        <v>6.6</v>
      </c>
      <c r="N21" s="53">
        <v>4.2</v>
      </c>
      <c r="O21" s="47">
        <v>7.5</v>
      </c>
      <c r="P21" s="53">
        <v>4.0999999999999996</v>
      </c>
      <c r="Q21" s="47">
        <v>5</v>
      </c>
      <c r="R21" s="53">
        <v>3.4</v>
      </c>
      <c r="S21" s="47">
        <v>3</v>
      </c>
      <c r="T21" s="53">
        <v>2.2999999999999998</v>
      </c>
      <c r="U21" s="47">
        <v>2.9</v>
      </c>
      <c r="V21" s="53">
        <v>1.9</v>
      </c>
      <c r="W21" s="47">
        <v>1.2</v>
      </c>
      <c r="X21" s="53">
        <v>0.8</v>
      </c>
      <c r="Y21" s="30" t="s">
        <v>337</v>
      </c>
      <c r="Z21" s="7"/>
      <c r="AA21" s="47">
        <v>0.5</v>
      </c>
      <c r="AB21" s="53">
        <v>0.4</v>
      </c>
      <c r="AC21" s="32">
        <v>27.3</v>
      </c>
      <c r="AD21" s="53">
        <v>6.1</v>
      </c>
    </row>
    <row r="22" spans="1:30" ht="16.5" customHeight="1" x14ac:dyDescent="0.25">
      <c r="A22" s="7"/>
      <c r="B22" s="7"/>
      <c r="C22" s="7"/>
      <c r="D22" s="7" t="s">
        <v>452</v>
      </c>
      <c r="E22" s="7"/>
      <c r="F22" s="7"/>
      <c r="G22" s="7"/>
      <c r="H22" s="7"/>
      <c r="I22" s="7"/>
      <c r="J22" s="7"/>
      <c r="K22" s="7"/>
      <c r="L22" s="9" t="s">
        <v>300</v>
      </c>
      <c r="M22" s="32">
        <v>17.5</v>
      </c>
      <c r="N22" s="53">
        <v>6.1</v>
      </c>
      <c r="O22" s="32">
        <v>15.2</v>
      </c>
      <c r="P22" s="53">
        <v>6.3</v>
      </c>
      <c r="Q22" s="32">
        <v>12.5</v>
      </c>
      <c r="R22" s="53">
        <v>5</v>
      </c>
      <c r="S22" s="47">
        <v>4.8</v>
      </c>
      <c r="T22" s="53">
        <v>2.6</v>
      </c>
      <c r="U22" s="47">
        <v>4.4000000000000004</v>
      </c>
      <c r="V22" s="53">
        <v>2.4</v>
      </c>
      <c r="W22" s="31">
        <v>1.5</v>
      </c>
      <c r="X22" s="53">
        <v>0.7</v>
      </c>
      <c r="Y22" s="46">
        <v>0.7</v>
      </c>
      <c r="Z22" s="53">
        <v>0.7</v>
      </c>
      <c r="AA22" s="46">
        <v>0.3</v>
      </c>
      <c r="AB22" s="53">
        <v>0.3</v>
      </c>
      <c r="AC22" s="32">
        <v>56.7</v>
      </c>
      <c r="AD22" s="51">
        <v>11.2</v>
      </c>
    </row>
    <row r="23" spans="1:30" ht="16.5" customHeight="1" x14ac:dyDescent="0.25">
      <c r="A23" s="7"/>
      <c r="B23" s="7"/>
      <c r="C23" s="7"/>
      <c r="D23" s="7" t="s">
        <v>453</v>
      </c>
      <c r="E23" s="7"/>
      <c r="F23" s="7"/>
      <c r="G23" s="7"/>
      <c r="H23" s="7"/>
      <c r="I23" s="7"/>
      <c r="J23" s="7"/>
      <c r="K23" s="7"/>
      <c r="L23" s="9" t="s">
        <v>300</v>
      </c>
      <c r="M23" s="32">
        <v>23.6</v>
      </c>
      <c r="N23" s="53">
        <v>7.4</v>
      </c>
      <c r="O23" s="32">
        <v>22.2</v>
      </c>
      <c r="P23" s="53">
        <v>7.6</v>
      </c>
      <c r="Q23" s="32">
        <v>16.2</v>
      </c>
      <c r="R23" s="53">
        <v>5.7</v>
      </c>
      <c r="S23" s="31">
        <v>6.9</v>
      </c>
      <c r="T23" s="53">
        <v>3.3</v>
      </c>
      <c r="U23" s="31">
        <v>7.8</v>
      </c>
      <c r="V23" s="53">
        <v>2.7</v>
      </c>
      <c r="W23" s="31">
        <v>2.7</v>
      </c>
      <c r="X23" s="53">
        <v>0.9</v>
      </c>
      <c r="Y23" s="47">
        <v>1.1000000000000001</v>
      </c>
      <c r="Z23" s="53">
        <v>0.8</v>
      </c>
      <c r="AA23" s="30" t="s">
        <v>337</v>
      </c>
      <c r="AB23" s="7"/>
      <c r="AC23" s="32">
        <v>83.5</v>
      </c>
      <c r="AD23" s="51">
        <v>13.3</v>
      </c>
    </row>
    <row r="24" spans="1:30" ht="16.5" customHeight="1" x14ac:dyDescent="0.25">
      <c r="A24" s="7"/>
      <c r="B24" s="7"/>
      <c r="C24" s="7" t="s">
        <v>781</v>
      </c>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c r="C25" s="7"/>
      <c r="D25" s="7" t="s">
        <v>451</v>
      </c>
      <c r="E25" s="7"/>
      <c r="F25" s="7"/>
      <c r="G25" s="7"/>
      <c r="H25" s="7"/>
      <c r="I25" s="7"/>
      <c r="J25" s="7"/>
      <c r="K25" s="7"/>
      <c r="L25" s="9" t="s">
        <v>300</v>
      </c>
      <c r="M25" s="29">
        <v>250.2</v>
      </c>
      <c r="N25" s="51">
        <v>22.1</v>
      </c>
      <c r="O25" s="29">
        <v>220.1</v>
      </c>
      <c r="P25" s="51">
        <v>20.3</v>
      </c>
      <c r="Q25" s="29">
        <v>173.6</v>
      </c>
      <c r="R25" s="51">
        <v>19.399999999999999</v>
      </c>
      <c r="S25" s="32">
        <v>68.2</v>
      </c>
      <c r="T25" s="53">
        <v>9.4</v>
      </c>
      <c r="U25" s="32">
        <v>74.7</v>
      </c>
      <c r="V25" s="53">
        <v>8.1</v>
      </c>
      <c r="W25" s="32">
        <v>28.9</v>
      </c>
      <c r="X25" s="53">
        <v>3.9</v>
      </c>
      <c r="Y25" s="32">
        <v>12.3</v>
      </c>
      <c r="Z25" s="53">
        <v>1.8</v>
      </c>
      <c r="AA25" s="31">
        <v>5.6</v>
      </c>
      <c r="AB25" s="53">
        <v>1.1000000000000001</v>
      </c>
      <c r="AC25" s="29">
        <v>831.9</v>
      </c>
      <c r="AD25" s="51">
        <v>39.1</v>
      </c>
    </row>
    <row r="26" spans="1:30" ht="16.5" customHeight="1" x14ac:dyDescent="0.25">
      <c r="A26" s="7"/>
      <c r="B26" s="7"/>
      <c r="C26" s="7"/>
      <c r="D26" s="7" t="s">
        <v>452</v>
      </c>
      <c r="E26" s="7"/>
      <c r="F26" s="7"/>
      <c r="G26" s="7"/>
      <c r="H26" s="7"/>
      <c r="I26" s="7"/>
      <c r="J26" s="7"/>
      <c r="K26" s="7"/>
      <c r="L26" s="9" t="s">
        <v>300</v>
      </c>
      <c r="M26" s="29">
        <v>299.39999999999998</v>
      </c>
      <c r="N26" s="51">
        <v>28.8</v>
      </c>
      <c r="O26" s="29">
        <v>263.60000000000002</v>
      </c>
      <c r="P26" s="51">
        <v>23.2</v>
      </c>
      <c r="Q26" s="29">
        <v>201.7</v>
      </c>
      <c r="R26" s="51">
        <v>17.8</v>
      </c>
      <c r="S26" s="32">
        <v>77.5</v>
      </c>
      <c r="T26" s="51">
        <v>10.3</v>
      </c>
      <c r="U26" s="32">
        <v>88.3</v>
      </c>
      <c r="V26" s="53">
        <v>9</v>
      </c>
      <c r="W26" s="32">
        <v>30.2</v>
      </c>
      <c r="X26" s="53">
        <v>3.3</v>
      </c>
      <c r="Y26" s="32">
        <v>14.8</v>
      </c>
      <c r="Z26" s="53">
        <v>2.1</v>
      </c>
      <c r="AA26" s="31">
        <v>5</v>
      </c>
      <c r="AB26" s="53">
        <v>1</v>
      </c>
      <c r="AC26" s="29">
        <v>985.1</v>
      </c>
      <c r="AD26" s="51">
        <v>36.700000000000003</v>
      </c>
    </row>
    <row r="27" spans="1:30" ht="16.5" customHeight="1" x14ac:dyDescent="0.25">
      <c r="A27" s="7"/>
      <c r="B27" s="7"/>
      <c r="C27" s="7"/>
      <c r="D27" s="7" t="s">
        <v>453</v>
      </c>
      <c r="E27" s="7"/>
      <c r="F27" s="7"/>
      <c r="G27" s="7"/>
      <c r="H27" s="7"/>
      <c r="I27" s="7"/>
      <c r="J27" s="7"/>
      <c r="K27" s="7"/>
      <c r="L27" s="9" t="s">
        <v>300</v>
      </c>
      <c r="M27" s="29">
        <v>549.1</v>
      </c>
      <c r="N27" s="51">
        <v>42</v>
      </c>
      <c r="O27" s="29">
        <v>483.7</v>
      </c>
      <c r="P27" s="51">
        <v>34.1</v>
      </c>
      <c r="Q27" s="29">
        <v>374.9</v>
      </c>
      <c r="R27" s="51">
        <v>30.1</v>
      </c>
      <c r="S27" s="29">
        <v>144.4</v>
      </c>
      <c r="T27" s="51">
        <v>16.100000000000001</v>
      </c>
      <c r="U27" s="29">
        <v>163</v>
      </c>
      <c r="V27" s="51">
        <v>12.5</v>
      </c>
      <c r="W27" s="32">
        <v>59.2</v>
      </c>
      <c r="X27" s="53">
        <v>5.3</v>
      </c>
      <c r="Y27" s="32">
        <v>27.1</v>
      </c>
      <c r="Z27" s="53">
        <v>2.9</v>
      </c>
      <c r="AA27" s="32">
        <v>10.4</v>
      </c>
      <c r="AB27" s="53">
        <v>1.5</v>
      </c>
      <c r="AC27" s="41">
        <v>1816</v>
      </c>
      <c r="AD27" s="51">
        <v>60.5</v>
      </c>
    </row>
    <row r="28" spans="1:30" ht="16.5" customHeight="1" x14ac:dyDescent="0.25">
      <c r="A28" s="7"/>
      <c r="B28" s="7" t="s">
        <v>857</v>
      </c>
      <c r="C28" s="7"/>
      <c r="D28" s="7"/>
      <c r="E28" s="7"/>
      <c r="F28" s="7"/>
      <c r="G28" s="7"/>
      <c r="H28" s="7"/>
      <c r="I28" s="7"/>
      <c r="J28" s="7"/>
      <c r="K28" s="7"/>
      <c r="L28" s="9"/>
      <c r="M28" s="10"/>
      <c r="N28" s="7"/>
      <c r="O28" s="10"/>
      <c r="P28" s="7"/>
      <c r="Q28" s="10"/>
      <c r="R28" s="7"/>
      <c r="S28" s="10"/>
      <c r="T28" s="7"/>
      <c r="U28" s="10"/>
      <c r="V28" s="7"/>
      <c r="W28" s="10"/>
      <c r="X28" s="7"/>
      <c r="Y28" s="10"/>
      <c r="Z28" s="7"/>
      <c r="AA28" s="10"/>
      <c r="AB28" s="7"/>
      <c r="AC28" s="10"/>
      <c r="AD28" s="7"/>
    </row>
    <row r="29" spans="1:30" ht="16.5" customHeight="1" x14ac:dyDescent="0.25">
      <c r="A29" s="7"/>
      <c r="B29" s="7"/>
      <c r="C29" s="7" t="s">
        <v>858</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451</v>
      </c>
      <c r="E30" s="7"/>
      <c r="F30" s="7"/>
      <c r="G30" s="7"/>
      <c r="H30" s="7"/>
      <c r="I30" s="7"/>
      <c r="J30" s="7"/>
      <c r="K30" s="7"/>
      <c r="L30" s="9" t="s">
        <v>216</v>
      </c>
      <c r="M30" s="47">
        <v>2.6</v>
      </c>
      <c r="N30" s="53">
        <v>1.6</v>
      </c>
      <c r="O30" s="47">
        <v>3.4</v>
      </c>
      <c r="P30" s="53">
        <v>1.8</v>
      </c>
      <c r="Q30" s="47">
        <v>2.9</v>
      </c>
      <c r="R30" s="53">
        <v>2</v>
      </c>
      <c r="S30" s="47">
        <v>4.4000000000000004</v>
      </c>
      <c r="T30" s="53">
        <v>3.3</v>
      </c>
      <c r="U30" s="47">
        <v>3.9</v>
      </c>
      <c r="V30" s="53">
        <v>2.5</v>
      </c>
      <c r="W30" s="47">
        <v>4.2</v>
      </c>
      <c r="X30" s="53">
        <v>2.6</v>
      </c>
      <c r="Y30" s="30" t="s">
        <v>337</v>
      </c>
      <c r="Z30" s="7"/>
      <c r="AA30" s="47">
        <v>8.9</v>
      </c>
      <c r="AB30" s="53">
        <v>6.6</v>
      </c>
      <c r="AC30" s="31">
        <v>3.3</v>
      </c>
      <c r="AD30" s="53">
        <v>0.7</v>
      </c>
    </row>
    <row r="31" spans="1:30" ht="16.5" customHeight="1" x14ac:dyDescent="0.25">
      <c r="A31" s="7"/>
      <c r="B31" s="7"/>
      <c r="C31" s="7"/>
      <c r="D31" s="7" t="s">
        <v>452</v>
      </c>
      <c r="E31" s="7"/>
      <c r="F31" s="7"/>
      <c r="G31" s="7"/>
      <c r="H31" s="7"/>
      <c r="I31" s="7"/>
      <c r="J31" s="7"/>
      <c r="K31" s="7"/>
      <c r="L31" s="9" t="s">
        <v>216</v>
      </c>
      <c r="M31" s="31">
        <v>5.8</v>
      </c>
      <c r="N31" s="53">
        <v>1.9</v>
      </c>
      <c r="O31" s="31">
        <v>5.8</v>
      </c>
      <c r="P31" s="53">
        <v>2.2999999999999998</v>
      </c>
      <c r="Q31" s="31">
        <v>6.2</v>
      </c>
      <c r="R31" s="53">
        <v>2.4</v>
      </c>
      <c r="S31" s="47">
        <v>6.2</v>
      </c>
      <c r="T31" s="53">
        <v>3.2</v>
      </c>
      <c r="U31" s="47">
        <v>5</v>
      </c>
      <c r="V31" s="53">
        <v>2.6</v>
      </c>
      <c r="W31" s="31">
        <v>5</v>
      </c>
      <c r="X31" s="53">
        <v>2.4</v>
      </c>
      <c r="Y31" s="47">
        <v>4.7</v>
      </c>
      <c r="Z31" s="53">
        <v>4.3</v>
      </c>
      <c r="AA31" s="47">
        <v>6</v>
      </c>
      <c r="AB31" s="53">
        <v>5.5</v>
      </c>
      <c r="AC31" s="31">
        <v>5.8</v>
      </c>
      <c r="AD31" s="53">
        <v>1.1000000000000001</v>
      </c>
    </row>
    <row r="32" spans="1:30" ht="16.5" customHeight="1" x14ac:dyDescent="0.25">
      <c r="A32" s="14"/>
      <c r="B32" s="14"/>
      <c r="C32" s="14"/>
      <c r="D32" s="14" t="s">
        <v>859</v>
      </c>
      <c r="E32" s="14"/>
      <c r="F32" s="14"/>
      <c r="G32" s="14"/>
      <c r="H32" s="14"/>
      <c r="I32" s="14"/>
      <c r="J32" s="14"/>
      <c r="K32" s="14"/>
      <c r="L32" s="15" t="s">
        <v>216</v>
      </c>
      <c r="M32" s="36">
        <v>4.3</v>
      </c>
      <c r="N32" s="54">
        <v>1.3</v>
      </c>
      <c r="O32" s="36">
        <v>4.5999999999999996</v>
      </c>
      <c r="P32" s="54">
        <v>1.5</v>
      </c>
      <c r="Q32" s="36">
        <v>4.3</v>
      </c>
      <c r="R32" s="54">
        <v>1.5</v>
      </c>
      <c r="S32" s="36">
        <v>4.8</v>
      </c>
      <c r="T32" s="54">
        <v>2.2999999999999998</v>
      </c>
      <c r="U32" s="36">
        <v>4.8</v>
      </c>
      <c r="V32" s="54">
        <v>1.6</v>
      </c>
      <c r="W32" s="36">
        <v>4.5999999999999996</v>
      </c>
      <c r="X32" s="54">
        <v>1.5</v>
      </c>
      <c r="Y32" s="61">
        <v>4.0999999999999996</v>
      </c>
      <c r="Z32" s="54">
        <v>3.1</v>
      </c>
      <c r="AA32" s="56" t="s">
        <v>337</v>
      </c>
      <c r="AB32" s="14"/>
      <c r="AC32" s="36">
        <v>4.5999999999999996</v>
      </c>
      <c r="AD32" s="54">
        <v>0.7</v>
      </c>
    </row>
    <row r="33" spans="1:30" ht="4.5" customHeight="1" x14ac:dyDescent="0.25">
      <c r="A33" s="27"/>
      <c r="B33" s="27"/>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16.5" customHeight="1" x14ac:dyDescent="0.25">
      <c r="A34" s="27"/>
      <c r="B34" s="27"/>
      <c r="C34" s="67" t="s">
        <v>355</v>
      </c>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ht="4.5" customHeight="1" x14ac:dyDescent="0.25">
      <c r="A35" s="27"/>
      <c r="B35" s="27"/>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6.5" customHeight="1" x14ac:dyDescent="0.25">
      <c r="A36" s="55"/>
      <c r="B36" s="55"/>
      <c r="C36" s="67" t="s">
        <v>456</v>
      </c>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ht="16.5" customHeight="1" x14ac:dyDescent="0.25">
      <c r="A37" s="55"/>
      <c r="B37" s="55"/>
      <c r="C37" s="67" t="s">
        <v>457</v>
      </c>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ht="4.5" customHeight="1" x14ac:dyDescent="0.25">
      <c r="A38" s="27"/>
      <c r="B38" s="27"/>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29.4" customHeight="1" x14ac:dyDescent="0.25">
      <c r="A39" s="27" t="s">
        <v>139</v>
      </c>
      <c r="B39" s="27"/>
      <c r="C39" s="67" t="s">
        <v>307</v>
      </c>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ht="16.5" customHeight="1" x14ac:dyDescent="0.25">
      <c r="A40" s="27" t="s">
        <v>141</v>
      </c>
      <c r="B40" s="27"/>
      <c r="C40" s="67" t="s">
        <v>308</v>
      </c>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ht="29.4" customHeight="1" x14ac:dyDescent="0.25">
      <c r="A41" s="27" t="s">
        <v>144</v>
      </c>
      <c r="B41" s="27"/>
      <c r="C41" s="67" t="s">
        <v>463</v>
      </c>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ht="16.5" customHeight="1" x14ac:dyDescent="0.25">
      <c r="A42" s="27" t="s">
        <v>146</v>
      </c>
      <c r="B42" s="27"/>
      <c r="C42" s="67" t="s">
        <v>860</v>
      </c>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ht="29.4" customHeight="1" x14ac:dyDescent="0.25">
      <c r="A43" s="27" t="s">
        <v>150</v>
      </c>
      <c r="B43" s="27"/>
      <c r="C43" s="67" t="s">
        <v>309</v>
      </c>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ht="16.5" customHeight="1" x14ac:dyDescent="0.25">
      <c r="A44" s="27" t="s">
        <v>152</v>
      </c>
      <c r="B44" s="27"/>
      <c r="C44" s="67" t="s">
        <v>861</v>
      </c>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ht="16.5" customHeight="1" x14ac:dyDescent="0.25">
      <c r="A45" s="27" t="s">
        <v>155</v>
      </c>
      <c r="B45" s="27"/>
      <c r="C45" s="67" t="s">
        <v>862</v>
      </c>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ht="16.5" customHeight="1" x14ac:dyDescent="0.25">
      <c r="A46" s="27" t="s">
        <v>157</v>
      </c>
      <c r="B46" s="27"/>
      <c r="C46" s="67" t="s">
        <v>863</v>
      </c>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ht="16.5" customHeight="1" x14ac:dyDescent="0.25">
      <c r="A47" s="27" t="s">
        <v>467</v>
      </c>
      <c r="B47" s="27"/>
      <c r="C47" s="67" t="s">
        <v>468</v>
      </c>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ht="16.5" customHeight="1" x14ac:dyDescent="0.25">
      <c r="A48" s="27" t="s">
        <v>469</v>
      </c>
      <c r="B48" s="27"/>
      <c r="C48" s="67" t="s">
        <v>470</v>
      </c>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ht="4.5" customHeight="1" x14ac:dyDescent="0.25"/>
    <row r="50" spans="1:30" ht="16.5" customHeight="1" x14ac:dyDescent="0.25">
      <c r="A50" s="28" t="s">
        <v>167</v>
      </c>
      <c r="B50" s="27"/>
      <c r="C50" s="27"/>
      <c r="D50" s="27"/>
      <c r="E50" s="67" t="s">
        <v>311</v>
      </c>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sheetData>
  <mergeCells count="24">
    <mergeCell ref="W2:X2"/>
    <mergeCell ref="Y2:Z2"/>
    <mergeCell ref="AA2:AB2"/>
    <mergeCell ref="AC2:AD2"/>
    <mergeCell ref="K1:AD1"/>
    <mergeCell ref="M2:N2"/>
    <mergeCell ref="O2:P2"/>
    <mergeCell ref="Q2:R2"/>
    <mergeCell ref="S2:T2"/>
    <mergeCell ref="U2:V2"/>
    <mergeCell ref="C34:AD34"/>
    <mergeCell ref="C36:AD36"/>
    <mergeCell ref="C37:AD37"/>
    <mergeCell ref="C39:AD39"/>
    <mergeCell ref="C40:AD40"/>
    <mergeCell ref="C46:AD46"/>
    <mergeCell ref="C47:AD47"/>
    <mergeCell ref="C48:AD48"/>
    <mergeCell ref="E50:AD50"/>
    <mergeCell ref="C41:AD41"/>
    <mergeCell ref="C42:AD42"/>
    <mergeCell ref="C43:AD43"/>
    <mergeCell ref="C44:AD44"/>
    <mergeCell ref="C45:AD45"/>
  </mergeCells>
  <pageMargins left="0.7" right="0.7" top="0.75" bottom="0.75" header="0.3" footer="0.3"/>
  <pageSetup paperSize="9" fitToHeight="0" orientation="landscape" horizontalDpi="300" verticalDpi="300"/>
  <headerFooter scaleWithDoc="0" alignWithMargins="0">
    <oddHeader>&amp;C&amp;"Arial"&amp;8TABLE 15A.67</oddHeader>
    <oddFooter>&amp;L&amp;"Arial"&amp;8REPORT ON
GOVERNMENT
SERVICES 2022&amp;R&amp;"Arial"&amp;8SERVICES FOR PEOPLE
WITH DISABILITY
PAGE &amp;B&amp;P&amp;B</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AD51"/>
  <sheetViews>
    <sheetView showGridLines="0" workbookViewId="0"/>
  </sheetViews>
  <sheetFormatPr defaultRowHeight="13.2" x14ac:dyDescent="0.25"/>
  <cols>
    <col min="1" max="10" width="1.6640625" customWidth="1"/>
    <col min="11" max="11" width="8.6640625" customWidth="1"/>
    <col min="12" max="12" width="5.44140625" customWidth="1"/>
    <col min="13" max="13" width="6" customWidth="1"/>
    <col min="14" max="14" width="6.109375" customWidth="1"/>
    <col min="15" max="15" width="6" customWidth="1"/>
    <col min="16" max="16" width="6.109375" customWidth="1"/>
    <col min="17" max="17" width="6" customWidth="1"/>
    <col min="18" max="18" width="6.109375" customWidth="1"/>
    <col min="19" max="19" width="6" customWidth="1"/>
    <col min="20" max="20" width="6.109375" customWidth="1"/>
    <col min="21" max="21" width="6" customWidth="1"/>
    <col min="22" max="22" width="6.109375" customWidth="1"/>
    <col min="23" max="23" width="6" customWidth="1"/>
    <col min="24" max="24" width="6.109375" customWidth="1"/>
    <col min="25" max="25" width="6" customWidth="1"/>
    <col min="26" max="26" width="6.109375" customWidth="1"/>
    <col min="27" max="27" width="6" customWidth="1"/>
    <col min="28" max="28" width="6.109375" customWidth="1"/>
    <col min="29" max="29" width="7.5546875" customWidth="1"/>
    <col min="30" max="30" width="6.109375" customWidth="1"/>
  </cols>
  <sheetData>
    <row r="1" spans="1:30" ht="33.9" customHeight="1" x14ac:dyDescent="0.25">
      <c r="A1" s="8" t="s">
        <v>864</v>
      </c>
      <c r="B1" s="8"/>
      <c r="C1" s="8"/>
      <c r="D1" s="8"/>
      <c r="E1" s="8"/>
      <c r="F1" s="8"/>
      <c r="G1" s="8"/>
      <c r="H1" s="8"/>
      <c r="I1" s="8"/>
      <c r="J1" s="8"/>
      <c r="K1" s="72" t="s">
        <v>865</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249</v>
      </c>
      <c r="T2" s="76"/>
      <c r="U2" s="75" t="s">
        <v>293</v>
      </c>
      <c r="V2" s="76"/>
      <c r="W2" s="75" t="s">
        <v>294</v>
      </c>
      <c r="X2" s="76"/>
      <c r="Y2" s="75" t="s">
        <v>99</v>
      </c>
      <c r="Z2" s="76"/>
      <c r="AA2" s="75" t="s">
        <v>866</v>
      </c>
      <c r="AB2" s="76"/>
      <c r="AC2" s="75" t="s">
        <v>867</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825</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868</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334</v>
      </c>
      <c r="E6" s="7"/>
      <c r="F6" s="7"/>
      <c r="G6" s="7"/>
      <c r="H6" s="7"/>
      <c r="I6" s="7"/>
      <c r="J6" s="7"/>
      <c r="K6" s="7"/>
      <c r="L6" s="9" t="s">
        <v>300</v>
      </c>
      <c r="M6" s="44">
        <v>13.2</v>
      </c>
      <c r="N6" s="53">
        <v>6.8</v>
      </c>
      <c r="O6" s="44">
        <v>12.8</v>
      </c>
      <c r="P6" s="53">
        <v>6.8</v>
      </c>
      <c r="Q6" s="47">
        <v>9.5</v>
      </c>
      <c r="R6" s="53">
        <v>4.7</v>
      </c>
      <c r="S6" s="31">
        <v>9.1999999999999993</v>
      </c>
      <c r="T6" s="53">
        <v>3.7</v>
      </c>
      <c r="U6" s="46">
        <v>3.2</v>
      </c>
      <c r="V6" s="50" t="s">
        <v>337</v>
      </c>
      <c r="W6" s="30" t="s">
        <v>128</v>
      </c>
      <c r="X6" s="7"/>
      <c r="Y6" s="47">
        <v>3.9</v>
      </c>
      <c r="Z6" s="53">
        <v>2.2999999999999998</v>
      </c>
      <c r="AA6" s="31" t="s">
        <v>110</v>
      </c>
      <c r="AB6" s="7"/>
      <c r="AC6" s="32">
        <v>53.4</v>
      </c>
      <c r="AD6" s="51">
        <v>12.8</v>
      </c>
    </row>
    <row r="7" spans="1:30" ht="16.5" customHeight="1" x14ac:dyDescent="0.25">
      <c r="A7" s="7"/>
      <c r="B7" s="7"/>
      <c r="C7" s="7"/>
      <c r="D7" s="7" t="s">
        <v>869</v>
      </c>
      <c r="E7" s="7"/>
      <c r="F7" s="7"/>
      <c r="G7" s="7"/>
      <c r="H7" s="7"/>
      <c r="I7" s="7"/>
      <c r="J7" s="7"/>
      <c r="K7" s="7"/>
      <c r="L7" s="9" t="s">
        <v>300</v>
      </c>
      <c r="M7" s="44">
        <v>11.5</v>
      </c>
      <c r="N7" s="53">
        <v>6</v>
      </c>
      <c r="O7" s="47">
        <v>8.5</v>
      </c>
      <c r="P7" s="53">
        <v>4.2</v>
      </c>
      <c r="Q7" s="31">
        <v>8.8000000000000007</v>
      </c>
      <c r="R7" s="53">
        <v>3.7</v>
      </c>
      <c r="S7" s="47">
        <v>3.1</v>
      </c>
      <c r="T7" s="53">
        <v>2.4</v>
      </c>
      <c r="U7" s="47">
        <v>5</v>
      </c>
      <c r="V7" s="53">
        <v>3.9</v>
      </c>
      <c r="W7" s="47">
        <v>5.5</v>
      </c>
      <c r="X7" s="53">
        <v>3.9</v>
      </c>
      <c r="Y7" s="30" t="s">
        <v>128</v>
      </c>
      <c r="Z7" s="7"/>
      <c r="AA7" s="31" t="s">
        <v>110</v>
      </c>
      <c r="AB7" s="7"/>
      <c r="AC7" s="32">
        <v>40.700000000000003</v>
      </c>
      <c r="AD7" s="53">
        <v>8.5</v>
      </c>
    </row>
    <row r="8" spans="1:30" ht="16.5" customHeight="1" x14ac:dyDescent="0.25">
      <c r="A8" s="7"/>
      <c r="B8" s="7"/>
      <c r="C8" s="7"/>
      <c r="D8" s="7" t="s">
        <v>499</v>
      </c>
      <c r="E8" s="7"/>
      <c r="F8" s="7"/>
      <c r="G8" s="7"/>
      <c r="H8" s="7"/>
      <c r="I8" s="7"/>
      <c r="J8" s="7"/>
      <c r="K8" s="7"/>
      <c r="L8" s="9" t="s">
        <v>300</v>
      </c>
      <c r="M8" s="32">
        <v>24.6</v>
      </c>
      <c r="N8" s="53">
        <v>8.1999999999999993</v>
      </c>
      <c r="O8" s="32">
        <v>20.5</v>
      </c>
      <c r="P8" s="53">
        <v>8.1999999999999993</v>
      </c>
      <c r="Q8" s="32">
        <v>18</v>
      </c>
      <c r="R8" s="53">
        <v>6.1</v>
      </c>
      <c r="S8" s="32">
        <v>10.8</v>
      </c>
      <c r="T8" s="53">
        <v>4.3</v>
      </c>
      <c r="U8" s="46">
        <v>5.4</v>
      </c>
      <c r="V8" s="50" t="s">
        <v>337</v>
      </c>
      <c r="W8" s="47">
        <v>5.5</v>
      </c>
      <c r="X8" s="53">
        <v>3.9</v>
      </c>
      <c r="Y8" s="47">
        <v>3.9</v>
      </c>
      <c r="Z8" s="53">
        <v>2.2999999999999998</v>
      </c>
      <c r="AA8" s="31" t="s">
        <v>110</v>
      </c>
      <c r="AB8" s="7"/>
      <c r="AC8" s="32">
        <v>94.4</v>
      </c>
      <c r="AD8" s="51">
        <v>14.2</v>
      </c>
    </row>
    <row r="9" spans="1:30" ht="16.5" customHeight="1" x14ac:dyDescent="0.25">
      <c r="A9" s="7"/>
      <c r="B9" s="7"/>
      <c r="C9" s="7" t="s">
        <v>793</v>
      </c>
      <c r="D9" s="7"/>
      <c r="E9" s="7"/>
      <c r="F9" s="7"/>
      <c r="G9" s="7"/>
      <c r="H9" s="7"/>
      <c r="I9" s="7"/>
      <c r="J9" s="7"/>
      <c r="K9" s="7"/>
      <c r="L9" s="9"/>
      <c r="M9" s="10"/>
      <c r="N9" s="7"/>
      <c r="O9" s="10"/>
      <c r="P9" s="7"/>
      <c r="Q9" s="10"/>
      <c r="R9" s="7"/>
      <c r="S9" s="10"/>
      <c r="T9" s="7"/>
      <c r="U9" s="10"/>
      <c r="V9" s="7"/>
      <c r="W9" s="10"/>
      <c r="X9" s="7"/>
      <c r="Y9" s="10"/>
      <c r="Z9" s="7"/>
      <c r="AA9" s="10"/>
      <c r="AB9" s="7"/>
      <c r="AC9" s="10"/>
      <c r="AD9" s="7"/>
    </row>
    <row r="10" spans="1:30" ht="16.5" customHeight="1" x14ac:dyDescent="0.25">
      <c r="A10" s="7"/>
      <c r="B10" s="7"/>
      <c r="C10" s="7"/>
      <c r="D10" s="7" t="s">
        <v>334</v>
      </c>
      <c r="E10" s="7"/>
      <c r="F10" s="7"/>
      <c r="G10" s="7"/>
      <c r="H10" s="7"/>
      <c r="I10" s="7"/>
      <c r="J10" s="7"/>
      <c r="K10" s="7"/>
      <c r="L10" s="9" t="s">
        <v>300</v>
      </c>
      <c r="M10" s="29">
        <v>326</v>
      </c>
      <c r="N10" s="51">
        <v>29.4</v>
      </c>
      <c r="O10" s="29">
        <v>305</v>
      </c>
      <c r="P10" s="51">
        <v>32.9</v>
      </c>
      <c r="Q10" s="29">
        <v>218.4</v>
      </c>
      <c r="R10" s="51">
        <v>22.3</v>
      </c>
      <c r="S10" s="29">
        <v>135.4</v>
      </c>
      <c r="T10" s="51">
        <v>14.1</v>
      </c>
      <c r="U10" s="32">
        <v>89.7</v>
      </c>
      <c r="V10" s="51">
        <v>19.5</v>
      </c>
      <c r="W10" s="30" t="s">
        <v>128</v>
      </c>
      <c r="X10" s="7"/>
      <c r="Y10" s="32">
        <v>38.299999999999997</v>
      </c>
      <c r="Z10" s="53">
        <v>6.3</v>
      </c>
      <c r="AA10" s="30" t="s">
        <v>128</v>
      </c>
      <c r="AB10" s="7"/>
      <c r="AC10" s="41">
        <v>1112.2</v>
      </c>
      <c r="AD10" s="51">
        <v>58.9</v>
      </c>
    </row>
    <row r="11" spans="1:30" ht="16.5" customHeight="1" x14ac:dyDescent="0.25">
      <c r="A11" s="7"/>
      <c r="B11" s="7"/>
      <c r="C11" s="7"/>
      <c r="D11" s="7" t="s">
        <v>869</v>
      </c>
      <c r="E11" s="7"/>
      <c r="F11" s="7"/>
      <c r="G11" s="7"/>
      <c r="H11" s="7"/>
      <c r="I11" s="7"/>
      <c r="J11" s="7"/>
      <c r="K11" s="7"/>
      <c r="L11" s="9" t="s">
        <v>300</v>
      </c>
      <c r="M11" s="29">
        <v>166</v>
      </c>
      <c r="N11" s="51">
        <v>23.1</v>
      </c>
      <c r="O11" s="29">
        <v>130.5</v>
      </c>
      <c r="P11" s="51">
        <v>15.9</v>
      </c>
      <c r="Q11" s="29">
        <v>155.80000000000001</v>
      </c>
      <c r="R11" s="51">
        <v>21.4</v>
      </c>
      <c r="S11" s="32">
        <v>33.799999999999997</v>
      </c>
      <c r="T11" s="53">
        <v>8.1</v>
      </c>
      <c r="U11" s="32">
        <v>34.6</v>
      </c>
      <c r="V11" s="51">
        <v>12.5</v>
      </c>
      <c r="W11" s="32">
        <v>56.4</v>
      </c>
      <c r="X11" s="51">
        <v>11.1</v>
      </c>
      <c r="Y11" s="30" t="s">
        <v>128</v>
      </c>
      <c r="Z11" s="7"/>
      <c r="AA11" s="47">
        <v>7.4</v>
      </c>
      <c r="AB11" s="53">
        <v>4.3</v>
      </c>
      <c r="AC11" s="29">
        <v>582.5</v>
      </c>
      <c r="AD11" s="51">
        <v>38.799999999999997</v>
      </c>
    </row>
    <row r="12" spans="1:30" ht="16.5" customHeight="1" x14ac:dyDescent="0.25">
      <c r="A12" s="7"/>
      <c r="B12" s="7"/>
      <c r="C12" s="7"/>
      <c r="D12" s="7" t="s">
        <v>499</v>
      </c>
      <c r="E12" s="7"/>
      <c r="F12" s="7"/>
      <c r="G12" s="7"/>
      <c r="H12" s="7"/>
      <c r="I12" s="7"/>
      <c r="J12" s="7"/>
      <c r="K12" s="7"/>
      <c r="L12" s="9" t="s">
        <v>300</v>
      </c>
      <c r="M12" s="29">
        <v>494.4</v>
      </c>
      <c r="N12" s="51">
        <v>32.9</v>
      </c>
      <c r="O12" s="29">
        <v>432.3</v>
      </c>
      <c r="P12" s="51">
        <v>35.6</v>
      </c>
      <c r="Q12" s="29">
        <v>376.5</v>
      </c>
      <c r="R12" s="51">
        <v>29.5</v>
      </c>
      <c r="S12" s="29">
        <v>169.6</v>
      </c>
      <c r="T12" s="51">
        <v>15</v>
      </c>
      <c r="U12" s="29">
        <v>122</v>
      </c>
      <c r="V12" s="51">
        <v>24.9</v>
      </c>
      <c r="W12" s="32">
        <v>56.4</v>
      </c>
      <c r="X12" s="51">
        <v>11.1</v>
      </c>
      <c r="Y12" s="32">
        <v>38.299999999999997</v>
      </c>
      <c r="Z12" s="53">
        <v>6.3</v>
      </c>
      <c r="AA12" s="47">
        <v>7.4</v>
      </c>
      <c r="AB12" s="53">
        <v>4.3</v>
      </c>
      <c r="AC12" s="41">
        <v>1693.8</v>
      </c>
      <c r="AD12" s="51">
        <v>69.7</v>
      </c>
    </row>
    <row r="13" spans="1:30" ht="16.5" customHeight="1" x14ac:dyDescent="0.25">
      <c r="A13" s="7"/>
      <c r="B13" s="7" t="s">
        <v>857</v>
      </c>
      <c r="C13" s="7"/>
      <c r="D13" s="7"/>
      <c r="E13" s="7"/>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5">
      <c r="A14" s="7"/>
      <c r="B14" s="7"/>
      <c r="C14" s="7" t="s">
        <v>858</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334</v>
      </c>
      <c r="E15" s="7"/>
      <c r="F15" s="7"/>
      <c r="G15" s="7"/>
      <c r="H15" s="7"/>
      <c r="I15" s="7"/>
      <c r="J15" s="7"/>
      <c r="K15" s="7"/>
      <c r="L15" s="9" t="s">
        <v>216</v>
      </c>
      <c r="M15" s="47">
        <v>4</v>
      </c>
      <c r="N15" s="53">
        <v>2</v>
      </c>
      <c r="O15" s="47">
        <v>4.2</v>
      </c>
      <c r="P15" s="53">
        <v>2.2000000000000002</v>
      </c>
      <c r="Q15" s="31">
        <v>4.3</v>
      </c>
      <c r="R15" s="53">
        <v>2.1</v>
      </c>
      <c r="S15" s="31">
        <v>6.8</v>
      </c>
      <c r="T15" s="53">
        <v>2.7</v>
      </c>
      <c r="U15" s="46">
        <v>3.6</v>
      </c>
      <c r="V15" s="50" t="s">
        <v>337</v>
      </c>
      <c r="W15" s="30" t="s">
        <v>128</v>
      </c>
      <c r="X15" s="7"/>
      <c r="Y15" s="44">
        <v>10.199999999999999</v>
      </c>
      <c r="Z15" s="53">
        <v>5.8</v>
      </c>
      <c r="AA15" s="31" t="s">
        <v>110</v>
      </c>
      <c r="AB15" s="7"/>
      <c r="AC15" s="31">
        <v>4.8</v>
      </c>
      <c r="AD15" s="53">
        <v>1.1000000000000001</v>
      </c>
    </row>
    <row r="16" spans="1:30" ht="16.5" customHeight="1" x14ac:dyDescent="0.25">
      <c r="A16" s="7"/>
      <c r="B16" s="7"/>
      <c r="C16" s="7"/>
      <c r="D16" s="7" t="s">
        <v>869</v>
      </c>
      <c r="E16" s="7"/>
      <c r="F16" s="7"/>
      <c r="G16" s="7"/>
      <c r="H16" s="7"/>
      <c r="I16" s="7"/>
      <c r="J16" s="7"/>
      <c r="K16" s="7"/>
      <c r="L16" s="9" t="s">
        <v>216</v>
      </c>
      <c r="M16" s="47">
        <v>6.9</v>
      </c>
      <c r="N16" s="53">
        <v>3.4</v>
      </c>
      <c r="O16" s="31">
        <v>6.5</v>
      </c>
      <c r="P16" s="53">
        <v>3.1</v>
      </c>
      <c r="Q16" s="31">
        <v>5.6</v>
      </c>
      <c r="R16" s="53">
        <v>2.2000000000000002</v>
      </c>
      <c r="S16" s="47">
        <v>9.1999999999999993</v>
      </c>
      <c r="T16" s="53">
        <v>6.6</v>
      </c>
      <c r="U16" s="44">
        <v>14.5</v>
      </c>
      <c r="V16" s="53">
        <v>9.9</v>
      </c>
      <c r="W16" s="47">
        <v>9.8000000000000007</v>
      </c>
      <c r="X16" s="53">
        <v>6.6</v>
      </c>
      <c r="Y16" s="30" t="s">
        <v>128</v>
      </c>
      <c r="Z16" s="7"/>
      <c r="AA16" s="31" t="s">
        <v>110</v>
      </c>
      <c r="AB16" s="7"/>
      <c r="AC16" s="31">
        <v>7</v>
      </c>
      <c r="AD16" s="53">
        <v>1.4</v>
      </c>
    </row>
    <row r="17" spans="1:30" ht="16.5" customHeight="1" x14ac:dyDescent="0.25">
      <c r="A17" s="7"/>
      <c r="B17" s="7"/>
      <c r="C17" s="7"/>
      <c r="D17" s="7" t="s">
        <v>499</v>
      </c>
      <c r="E17" s="7"/>
      <c r="F17" s="7"/>
      <c r="G17" s="7"/>
      <c r="H17" s="7"/>
      <c r="I17" s="7"/>
      <c r="J17" s="7"/>
      <c r="K17" s="7"/>
      <c r="L17" s="9" t="s">
        <v>216</v>
      </c>
      <c r="M17" s="31">
        <v>5</v>
      </c>
      <c r="N17" s="53">
        <v>1.6</v>
      </c>
      <c r="O17" s="31">
        <v>4.7</v>
      </c>
      <c r="P17" s="53">
        <v>1.9</v>
      </c>
      <c r="Q17" s="31">
        <v>4.8</v>
      </c>
      <c r="R17" s="53">
        <v>1.6</v>
      </c>
      <c r="S17" s="31">
        <v>6.4</v>
      </c>
      <c r="T17" s="53">
        <v>2.5</v>
      </c>
      <c r="U17" s="46">
        <v>4.4000000000000004</v>
      </c>
      <c r="V17" s="50" t="s">
        <v>337</v>
      </c>
      <c r="W17" s="47">
        <v>9.8000000000000007</v>
      </c>
      <c r="X17" s="53">
        <v>6.6</v>
      </c>
      <c r="Y17" s="44">
        <v>10.199999999999999</v>
      </c>
      <c r="Z17" s="53">
        <v>5.8</v>
      </c>
      <c r="AA17" s="31" t="s">
        <v>110</v>
      </c>
      <c r="AB17" s="7"/>
      <c r="AC17" s="31">
        <v>5.6</v>
      </c>
      <c r="AD17" s="53">
        <v>0.8</v>
      </c>
    </row>
    <row r="18" spans="1:30" ht="16.5" customHeight="1" x14ac:dyDescent="0.25">
      <c r="A18" s="7" t="s">
        <v>305</v>
      </c>
      <c r="B18" s="7"/>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t="s">
        <v>825</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868</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334</v>
      </c>
      <c r="E21" s="7"/>
      <c r="F21" s="7"/>
      <c r="G21" s="7"/>
      <c r="H21" s="7"/>
      <c r="I21" s="7"/>
      <c r="J21" s="7"/>
      <c r="K21" s="7"/>
      <c r="L21" s="9" t="s">
        <v>300</v>
      </c>
      <c r="M21" s="32">
        <v>14.6</v>
      </c>
      <c r="N21" s="53">
        <v>5.8</v>
      </c>
      <c r="O21" s="32">
        <v>15.9</v>
      </c>
      <c r="P21" s="53">
        <v>6</v>
      </c>
      <c r="Q21" s="47">
        <v>7.9</v>
      </c>
      <c r="R21" s="53">
        <v>4.0999999999999996</v>
      </c>
      <c r="S21" s="47">
        <v>4.9000000000000004</v>
      </c>
      <c r="T21" s="53">
        <v>2.6</v>
      </c>
      <c r="U21" s="31">
        <v>4.9000000000000004</v>
      </c>
      <c r="V21" s="53">
        <v>2.4</v>
      </c>
      <c r="W21" s="30" t="s">
        <v>128</v>
      </c>
      <c r="X21" s="7"/>
      <c r="Y21" s="47">
        <v>1.1000000000000001</v>
      </c>
      <c r="Z21" s="53">
        <v>0.8</v>
      </c>
      <c r="AA21" s="30" t="s">
        <v>128</v>
      </c>
      <c r="AB21" s="7"/>
      <c r="AC21" s="32">
        <v>50.8</v>
      </c>
      <c r="AD21" s="51">
        <v>10.1</v>
      </c>
    </row>
    <row r="22" spans="1:30" ht="16.5" customHeight="1" x14ac:dyDescent="0.25">
      <c r="A22" s="7"/>
      <c r="B22" s="7"/>
      <c r="C22" s="7"/>
      <c r="D22" s="7" t="s">
        <v>869</v>
      </c>
      <c r="E22" s="7"/>
      <c r="F22" s="7"/>
      <c r="G22" s="7"/>
      <c r="H22" s="7"/>
      <c r="I22" s="7"/>
      <c r="J22" s="7"/>
      <c r="K22" s="7"/>
      <c r="L22" s="9" t="s">
        <v>300</v>
      </c>
      <c r="M22" s="32">
        <v>10.5</v>
      </c>
      <c r="N22" s="53">
        <v>4.9000000000000004</v>
      </c>
      <c r="O22" s="47">
        <v>7.8</v>
      </c>
      <c r="P22" s="53">
        <v>4.5999999999999996</v>
      </c>
      <c r="Q22" s="31">
        <v>9.1999999999999993</v>
      </c>
      <c r="R22" s="53">
        <v>4.0999999999999996</v>
      </c>
      <c r="S22" s="30" t="s">
        <v>337</v>
      </c>
      <c r="T22" s="7"/>
      <c r="U22" s="47">
        <v>2</v>
      </c>
      <c r="V22" s="53">
        <v>1.8</v>
      </c>
      <c r="W22" s="31">
        <v>2.7</v>
      </c>
      <c r="X22" s="53">
        <v>0.9</v>
      </c>
      <c r="Y22" s="31" t="s">
        <v>110</v>
      </c>
      <c r="Z22" s="7"/>
      <c r="AA22" s="30" t="s">
        <v>337</v>
      </c>
      <c r="AB22" s="7"/>
      <c r="AC22" s="32">
        <v>33</v>
      </c>
      <c r="AD22" s="53">
        <v>7.8</v>
      </c>
    </row>
    <row r="23" spans="1:30" ht="16.5" customHeight="1" x14ac:dyDescent="0.25">
      <c r="A23" s="7"/>
      <c r="B23" s="7"/>
      <c r="C23" s="7"/>
      <c r="D23" s="7" t="s">
        <v>499</v>
      </c>
      <c r="E23" s="7"/>
      <c r="F23" s="7"/>
      <c r="G23" s="7"/>
      <c r="H23" s="7"/>
      <c r="I23" s="7"/>
      <c r="J23" s="7"/>
      <c r="K23" s="7"/>
      <c r="L23" s="9" t="s">
        <v>300</v>
      </c>
      <c r="M23" s="32">
        <v>23.6</v>
      </c>
      <c r="N23" s="53">
        <v>7.4</v>
      </c>
      <c r="O23" s="32">
        <v>22.2</v>
      </c>
      <c r="P23" s="53">
        <v>7.6</v>
      </c>
      <c r="Q23" s="32">
        <v>16.2</v>
      </c>
      <c r="R23" s="53">
        <v>5.7</v>
      </c>
      <c r="S23" s="31">
        <v>6.9</v>
      </c>
      <c r="T23" s="53">
        <v>3.3</v>
      </c>
      <c r="U23" s="31">
        <v>7.8</v>
      </c>
      <c r="V23" s="53">
        <v>2.7</v>
      </c>
      <c r="W23" s="31">
        <v>2.7</v>
      </c>
      <c r="X23" s="53">
        <v>0.9</v>
      </c>
      <c r="Y23" s="47">
        <v>1.1000000000000001</v>
      </c>
      <c r="Z23" s="53">
        <v>0.8</v>
      </c>
      <c r="AA23" s="30" t="s">
        <v>337</v>
      </c>
      <c r="AB23" s="7"/>
      <c r="AC23" s="32">
        <v>83.5</v>
      </c>
      <c r="AD23" s="51">
        <v>13.3</v>
      </c>
    </row>
    <row r="24" spans="1:30" ht="16.5" customHeight="1" x14ac:dyDescent="0.25">
      <c r="A24" s="7"/>
      <c r="B24" s="7"/>
      <c r="C24" s="7" t="s">
        <v>793</v>
      </c>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c r="C25" s="7"/>
      <c r="D25" s="7" t="s">
        <v>334</v>
      </c>
      <c r="E25" s="7"/>
      <c r="F25" s="7"/>
      <c r="G25" s="7"/>
      <c r="H25" s="7"/>
      <c r="I25" s="7"/>
      <c r="J25" s="7"/>
      <c r="K25" s="7"/>
      <c r="L25" s="9" t="s">
        <v>300</v>
      </c>
      <c r="M25" s="29">
        <v>367.4</v>
      </c>
      <c r="N25" s="51">
        <v>33.799999999999997</v>
      </c>
      <c r="O25" s="29">
        <v>330.5</v>
      </c>
      <c r="P25" s="51">
        <v>31.1</v>
      </c>
      <c r="Q25" s="29">
        <v>209.7</v>
      </c>
      <c r="R25" s="51">
        <v>21.4</v>
      </c>
      <c r="S25" s="29">
        <v>109.1</v>
      </c>
      <c r="T25" s="51">
        <v>14.5</v>
      </c>
      <c r="U25" s="29">
        <v>116.5</v>
      </c>
      <c r="V25" s="51">
        <v>10.5</v>
      </c>
      <c r="W25" s="30" t="s">
        <v>128</v>
      </c>
      <c r="X25" s="7"/>
      <c r="Y25" s="32">
        <v>27.1</v>
      </c>
      <c r="Z25" s="53">
        <v>2.9</v>
      </c>
      <c r="AA25" s="30" t="s">
        <v>128</v>
      </c>
      <c r="AB25" s="7"/>
      <c r="AC25" s="41">
        <v>1160.4000000000001</v>
      </c>
      <c r="AD25" s="51">
        <v>52.3</v>
      </c>
    </row>
    <row r="26" spans="1:30" ht="16.5" customHeight="1" x14ac:dyDescent="0.25">
      <c r="A26" s="7"/>
      <c r="B26" s="7"/>
      <c r="C26" s="7"/>
      <c r="D26" s="7" t="s">
        <v>869</v>
      </c>
      <c r="E26" s="7"/>
      <c r="F26" s="7"/>
      <c r="G26" s="7"/>
      <c r="H26" s="7"/>
      <c r="I26" s="7"/>
      <c r="J26" s="7"/>
      <c r="K26" s="7"/>
      <c r="L26" s="9" t="s">
        <v>300</v>
      </c>
      <c r="M26" s="29">
        <v>182.6</v>
      </c>
      <c r="N26" s="51">
        <v>23.3</v>
      </c>
      <c r="O26" s="29">
        <v>154.1</v>
      </c>
      <c r="P26" s="51">
        <v>21.1</v>
      </c>
      <c r="Q26" s="29">
        <v>165.6</v>
      </c>
      <c r="R26" s="51">
        <v>24</v>
      </c>
      <c r="S26" s="32">
        <v>36.1</v>
      </c>
      <c r="T26" s="53">
        <v>6.5</v>
      </c>
      <c r="U26" s="32">
        <v>47.2</v>
      </c>
      <c r="V26" s="53">
        <v>8.1999999999999993</v>
      </c>
      <c r="W26" s="32">
        <v>59.2</v>
      </c>
      <c r="X26" s="53">
        <v>5.3</v>
      </c>
      <c r="Y26" s="30" t="s">
        <v>128</v>
      </c>
      <c r="Z26" s="7"/>
      <c r="AA26" s="32">
        <v>10.4</v>
      </c>
      <c r="AB26" s="53">
        <v>1.5</v>
      </c>
      <c r="AC26" s="29">
        <v>655.9</v>
      </c>
      <c r="AD26" s="51">
        <v>36</v>
      </c>
    </row>
    <row r="27" spans="1:30" ht="16.5" customHeight="1" x14ac:dyDescent="0.25">
      <c r="A27" s="7"/>
      <c r="B27" s="7"/>
      <c r="C27" s="7"/>
      <c r="D27" s="7" t="s">
        <v>499</v>
      </c>
      <c r="E27" s="7"/>
      <c r="F27" s="7"/>
      <c r="G27" s="7"/>
      <c r="H27" s="7"/>
      <c r="I27" s="7"/>
      <c r="J27" s="7"/>
      <c r="K27" s="7"/>
      <c r="L27" s="9" t="s">
        <v>300</v>
      </c>
      <c r="M27" s="29">
        <v>549.1</v>
      </c>
      <c r="N27" s="51">
        <v>42</v>
      </c>
      <c r="O27" s="29">
        <v>483.7</v>
      </c>
      <c r="P27" s="51">
        <v>34.1</v>
      </c>
      <c r="Q27" s="29">
        <v>374.9</v>
      </c>
      <c r="R27" s="51">
        <v>30.1</v>
      </c>
      <c r="S27" s="29">
        <v>144.4</v>
      </c>
      <c r="T27" s="51">
        <v>16.100000000000001</v>
      </c>
      <c r="U27" s="29">
        <v>163</v>
      </c>
      <c r="V27" s="51">
        <v>12.5</v>
      </c>
      <c r="W27" s="32">
        <v>59.2</v>
      </c>
      <c r="X27" s="53">
        <v>5.3</v>
      </c>
      <c r="Y27" s="32">
        <v>27.1</v>
      </c>
      <c r="Z27" s="53">
        <v>2.9</v>
      </c>
      <c r="AA27" s="32">
        <v>10.4</v>
      </c>
      <c r="AB27" s="53">
        <v>1.5</v>
      </c>
      <c r="AC27" s="41">
        <v>1816</v>
      </c>
      <c r="AD27" s="51">
        <v>60.5</v>
      </c>
    </row>
    <row r="28" spans="1:30" ht="16.5" customHeight="1" x14ac:dyDescent="0.25">
      <c r="A28" s="7"/>
      <c r="B28" s="7" t="s">
        <v>857</v>
      </c>
      <c r="C28" s="7"/>
      <c r="D28" s="7"/>
      <c r="E28" s="7"/>
      <c r="F28" s="7"/>
      <c r="G28" s="7"/>
      <c r="H28" s="7"/>
      <c r="I28" s="7"/>
      <c r="J28" s="7"/>
      <c r="K28" s="7"/>
      <c r="L28" s="9"/>
      <c r="M28" s="10"/>
      <c r="N28" s="7"/>
      <c r="O28" s="10"/>
      <c r="P28" s="7"/>
      <c r="Q28" s="10"/>
      <c r="R28" s="7"/>
      <c r="S28" s="10"/>
      <c r="T28" s="7"/>
      <c r="U28" s="10"/>
      <c r="V28" s="7"/>
      <c r="W28" s="10"/>
      <c r="X28" s="7"/>
      <c r="Y28" s="10"/>
      <c r="Z28" s="7"/>
      <c r="AA28" s="10"/>
      <c r="AB28" s="7"/>
      <c r="AC28" s="10"/>
      <c r="AD28" s="7"/>
    </row>
    <row r="29" spans="1:30" ht="16.5" customHeight="1" x14ac:dyDescent="0.25">
      <c r="A29" s="7"/>
      <c r="B29" s="7"/>
      <c r="C29" s="7" t="s">
        <v>858</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334</v>
      </c>
      <c r="E30" s="7"/>
      <c r="F30" s="7"/>
      <c r="G30" s="7"/>
      <c r="H30" s="7"/>
      <c r="I30" s="7"/>
      <c r="J30" s="7"/>
      <c r="K30" s="7"/>
      <c r="L30" s="9" t="s">
        <v>216</v>
      </c>
      <c r="M30" s="31">
        <v>4</v>
      </c>
      <c r="N30" s="53">
        <v>1.5</v>
      </c>
      <c r="O30" s="31">
        <v>4.8</v>
      </c>
      <c r="P30" s="53">
        <v>1.7</v>
      </c>
      <c r="Q30" s="47">
        <v>3.8</v>
      </c>
      <c r="R30" s="53">
        <v>1.9</v>
      </c>
      <c r="S30" s="47">
        <v>4.5</v>
      </c>
      <c r="T30" s="53">
        <v>2.2999999999999998</v>
      </c>
      <c r="U30" s="31">
        <v>4.2</v>
      </c>
      <c r="V30" s="53">
        <v>2</v>
      </c>
      <c r="W30" s="30" t="s">
        <v>128</v>
      </c>
      <c r="X30" s="7"/>
      <c r="Y30" s="47">
        <v>4.0999999999999996</v>
      </c>
      <c r="Z30" s="53">
        <v>3.1</v>
      </c>
      <c r="AA30" s="30" t="s">
        <v>128</v>
      </c>
      <c r="AB30" s="7"/>
      <c r="AC30" s="31">
        <v>4.4000000000000004</v>
      </c>
      <c r="AD30" s="53">
        <v>0.8</v>
      </c>
    </row>
    <row r="31" spans="1:30" ht="16.5" customHeight="1" x14ac:dyDescent="0.25">
      <c r="A31" s="7"/>
      <c r="B31" s="7"/>
      <c r="C31" s="7"/>
      <c r="D31" s="7" t="s">
        <v>869</v>
      </c>
      <c r="E31" s="7"/>
      <c r="F31" s="7"/>
      <c r="G31" s="7"/>
      <c r="H31" s="7"/>
      <c r="I31" s="7"/>
      <c r="J31" s="7"/>
      <c r="K31" s="7"/>
      <c r="L31" s="9" t="s">
        <v>216</v>
      </c>
      <c r="M31" s="31">
        <v>5.8</v>
      </c>
      <c r="N31" s="53">
        <v>2.6</v>
      </c>
      <c r="O31" s="47">
        <v>5.0999999999999996</v>
      </c>
      <c r="P31" s="53">
        <v>2.9</v>
      </c>
      <c r="Q31" s="31">
        <v>5.6</v>
      </c>
      <c r="R31" s="53">
        <v>2.4</v>
      </c>
      <c r="S31" s="30" t="s">
        <v>337</v>
      </c>
      <c r="T31" s="7"/>
      <c r="U31" s="47">
        <v>4.2</v>
      </c>
      <c r="V31" s="53">
        <v>3.7</v>
      </c>
      <c r="W31" s="31">
        <v>4.5999999999999996</v>
      </c>
      <c r="X31" s="53">
        <v>1.5</v>
      </c>
      <c r="Y31" s="31" t="s">
        <v>110</v>
      </c>
      <c r="Z31" s="7"/>
      <c r="AA31" s="30" t="s">
        <v>337</v>
      </c>
      <c r="AB31" s="7"/>
      <c r="AC31" s="31">
        <v>5</v>
      </c>
      <c r="AD31" s="53">
        <v>1.2</v>
      </c>
    </row>
    <row r="32" spans="1:30" ht="16.5" customHeight="1" x14ac:dyDescent="0.25">
      <c r="A32" s="14"/>
      <c r="B32" s="14"/>
      <c r="C32" s="14"/>
      <c r="D32" s="14" t="s">
        <v>499</v>
      </c>
      <c r="E32" s="14"/>
      <c r="F32" s="14"/>
      <c r="G32" s="14"/>
      <c r="H32" s="14"/>
      <c r="I32" s="14"/>
      <c r="J32" s="14"/>
      <c r="K32" s="14"/>
      <c r="L32" s="15" t="s">
        <v>216</v>
      </c>
      <c r="M32" s="36">
        <v>4.3</v>
      </c>
      <c r="N32" s="54">
        <v>1.3</v>
      </c>
      <c r="O32" s="36">
        <v>4.5999999999999996</v>
      </c>
      <c r="P32" s="54">
        <v>1.5</v>
      </c>
      <c r="Q32" s="36">
        <v>4.3</v>
      </c>
      <c r="R32" s="54">
        <v>1.5</v>
      </c>
      <c r="S32" s="36">
        <v>4.8</v>
      </c>
      <c r="T32" s="54">
        <v>2.2999999999999998</v>
      </c>
      <c r="U32" s="36">
        <v>4.8</v>
      </c>
      <c r="V32" s="54">
        <v>1.6</v>
      </c>
      <c r="W32" s="36">
        <v>4.5999999999999996</v>
      </c>
      <c r="X32" s="54">
        <v>1.5</v>
      </c>
      <c r="Y32" s="61">
        <v>4.0999999999999996</v>
      </c>
      <c r="Z32" s="54">
        <v>3.1</v>
      </c>
      <c r="AA32" s="56" t="s">
        <v>337</v>
      </c>
      <c r="AB32" s="14"/>
      <c r="AC32" s="36">
        <v>4.5999999999999996</v>
      </c>
      <c r="AD32" s="54">
        <v>0.7</v>
      </c>
    </row>
    <row r="33" spans="1:30" ht="4.5" customHeight="1" x14ac:dyDescent="0.25">
      <c r="A33" s="27"/>
      <c r="B33" s="27"/>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16.5" customHeight="1" x14ac:dyDescent="0.25">
      <c r="A34" s="27"/>
      <c r="B34" s="27"/>
      <c r="C34" s="67" t="s">
        <v>340</v>
      </c>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ht="4.5" customHeight="1" x14ac:dyDescent="0.25">
      <c r="A35" s="27"/>
      <c r="B35" s="27"/>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6.5" customHeight="1" x14ac:dyDescent="0.25">
      <c r="A36" s="55"/>
      <c r="B36" s="55"/>
      <c r="C36" s="67" t="s">
        <v>456</v>
      </c>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ht="16.5" customHeight="1" x14ac:dyDescent="0.25">
      <c r="A37" s="55"/>
      <c r="B37" s="55"/>
      <c r="C37" s="67" t="s">
        <v>457</v>
      </c>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ht="4.5" customHeight="1" x14ac:dyDescent="0.25">
      <c r="A38" s="27"/>
      <c r="B38" s="27"/>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29.4" customHeight="1" x14ac:dyDescent="0.25">
      <c r="A39" s="27" t="s">
        <v>139</v>
      </c>
      <c r="B39" s="27"/>
      <c r="C39" s="67" t="s">
        <v>307</v>
      </c>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ht="16.5" customHeight="1" x14ac:dyDescent="0.25">
      <c r="A40" s="27" t="s">
        <v>141</v>
      </c>
      <c r="B40" s="27"/>
      <c r="C40" s="67" t="s">
        <v>863</v>
      </c>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ht="16.5" customHeight="1" x14ac:dyDescent="0.25">
      <c r="A41" s="27" t="s">
        <v>144</v>
      </c>
      <c r="B41" s="27"/>
      <c r="C41" s="67" t="s">
        <v>308</v>
      </c>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ht="29.4" customHeight="1" x14ac:dyDescent="0.25">
      <c r="A42" s="27" t="s">
        <v>146</v>
      </c>
      <c r="B42" s="27"/>
      <c r="C42" s="67" t="s">
        <v>463</v>
      </c>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ht="16.5" customHeight="1" x14ac:dyDescent="0.25">
      <c r="A43" s="27" t="s">
        <v>150</v>
      </c>
      <c r="B43" s="27"/>
      <c r="C43" s="67" t="s">
        <v>870</v>
      </c>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ht="29.4" customHeight="1" x14ac:dyDescent="0.25">
      <c r="A44" s="27" t="s">
        <v>152</v>
      </c>
      <c r="B44" s="27"/>
      <c r="C44" s="67" t="s">
        <v>309</v>
      </c>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ht="16.5" customHeight="1" x14ac:dyDescent="0.25">
      <c r="A45" s="27" t="s">
        <v>155</v>
      </c>
      <c r="B45" s="27"/>
      <c r="C45" s="67" t="s">
        <v>861</v>
      </c>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ht="16.5" customHeight="1" x14ac:dyDescent="0.25">
      <c r="A46" s="27" t="s">
        <v>157</v>
      </c>
      <c r="B46" s="27"/>
      <c r="C46" s="67" t="s">
        <v>862</v>
      </c>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ht="29.4" customHeight="1" x14ac:dyDescent="0.25">
      <c r="A47" s="27" t="s">
        <v>159</v>
      </c>
      <c r="B47" s="27"/>
      <c r="C47" s="67" t="s">
        <v>577</v>
      </c>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ht="16.5" customHeight="1" x14ac:dyDescent="0.25">
      <c r="A48" s="27" t="s">
        <v>467</v>
      </c>
      <c r="B48" s="27"/>
      <c r="C48" s="67" t="s">
        <v>468</v>
      </c>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ht="16.5" customHeight="1" x14ac:dyDescent="0.25">
      <c r="A49" s="27" t="s">
        <v>469</v>
      </c>
      <c r="B49" s="27"/>
      <c r="C49" s="67" t="s">
        <v>470</v>
      </c>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ht="4.5" customHeight="1" x14ac:dyDescent="0.25"/>
    <row r="51" spans="1:30" ht="16.5" customHeight="1" x14ac:dyDescent="0.25">
      <c r="A51" s="28" t="s">
        <v>167</v>
      </c>
      <c r="B51" s="27"/>
      <c r="C51" s="27"/>
      <c r="D51" s="27"/>
      <c r="E51" s="67" t="s">
        <v>311</v>
      </c>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sheetData>
  <mergeCells count="25">
    <mergeCell ref="W2:X2"/>
    <mergeCell ref="Y2:Z2"/>
    <mergeCell ref="AA2:AB2"/>
    <mergeCell ref="AC2:AD2"/>
    <mergeCell ref="K1:AD1"/>
    <mergeCell ref="M2:N2"/>
    <mergeCell ref="O2:P2"/>
    <mergeCell ref="Q2:R2"/>
    <mergeCell ref="S2:T2"/>
    <mergeCell ref="U2:V2"/>
    <mergeCell ref="C34:AD34"/>
    <mergeCell ref="C36:AD36"/>
    <mergeCell ref="C37:AD37"/>
    <mergeCell ref="C39:AD39"/>
    <mergeCell ref="C40:AD40"/>
    <mergeCell ref="C41:AD41"/>
    <mergeCell ref="C42:AD42"/>
    <mergeCell ref="C43:AD43"/>
    <mergeCell ref="C44:AD44"/>
    <mergeCell ref="C45:AD45"/>
    <mergeCell ref="C46:AD46"/>
    <mergeCell ref="C47:AD47"/>
    <mergeCell ref="C48:AD48"/>
    <mergeCell ref="C49:AD49"/>
    <mergeCell ref="E51:AD51"/>
  </mergeCells>
  <pageMargins left="0.7" right="0.7" top="0.75" bottom="0.75" header="0.3" footer="0.3"/>
  <pageSetup paperSize="9" fitToHeight="0" orientation="landscape" horizontalDpi="300" verticalDpi="300"/>
  <headerFooter scaleWithDoc="0" alignWithMargins="0">
    <oddHeader>&amp;C&amp;"Arial"&amp;8TABLE 15A.68</oddHeader>
    <oddFooter>&amp;L&amp;"Arial"&amp;8REPORT ON
GOVERNMENT
SERVICES 2022&amp;R&amp;"Arial"&amp;8SERVICES FOR PEOPLE
WITH DISABILITY
PAGE &amp;B&amp;P&amp;B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101"/>
  <sheetViews>
    <sheetView showGridLines="0" workbookViewId="0"/>
  </sheetViews>
  <sheetFormatPr defaultRowHeight="13.2" x14ac:dyDescent="0.25"/>
  <cols>
    <col min="1" max="10" width="1.6640625" customWidth="1"/>
    <col min="11" max="11" width="5.33203125" customWidth="1"/>
    <col min="12" max="12" width="5.44140625" customWidth="1"/>
    <col min="13" max="21" width="6.6640625" customWidth="1"/>
    <col min="22" max="22" width="8.6640625" customWidth="1"/>
    <col min="23" max="23" width="6.6640625" customWidth="1"/>
  </cols>
  <sheetData>
    <row r="1" spans="1:23" ht="17.399999999999999" customHeight="1" x14ac:dyDescent="0.25">
      <c r="A1" s="8" t="s">
        <v>281</v>
      </c>
      <c r="B1" s="8"/>
      <c r="C1" s="8"/>
      <c r="D1" s="8"/>
      <c r="E1" s="8"/>
      <c r="F1" s="8"/>
      <c r="G1" s="8"/>
      <c r="H1" s="8"/>
      <c r="I1" s="8"/>
      <c r="J1" s="8"/>
      <c r="K1" s="72" t="s">
        <v>282</v>
      </c>
      <c r="L1" s="73"/>
      <c r="M1" s="73"/>
      <c r="N1" s="73"/>
      <c r="O1" s="73"/>
      <c r="P1" s="73"/>
      <c r="Q1" s="73"/>
      <c r="R1" s="73"/>
      <c r="S1" s="73"/>
      <c r="T1" s="73"/>
      <c r="U1" s="73"/>
      <c r="V1" s="73"/>
      <c r="W1" s="73"/>
    </row>
    <row r="2" spans="1:23" ht="16.5" customHeight="1" x14ac:dyDescent="0.25">
      <c r="A2" s="11"/>
      <c r="B2" s="11"/>
      <c r="C2" s="11"/>
      <c r="D2" s="11"/>
      <c r="E2" s="11"/>
      <c r="F2" s="11"/>
      <c r="G2" s="11"/>
      <c r="H2" s="11"/>
      <c r="I2" s="11"/>
      <c r="J2" s="11"/>
      <c r="K2" s="11"/>
      <c r="L2" s="12" t="s">
        <v>92</v>
      </c>
      <c r="M2" s="13" t="s">
        <v>205</v>
      </c>
      <c r="N2" s="13" t="s">
        <v>206</v>
      </c>
      <c r="O2" s="13" t="s">
        <v>207</v>
      </c>
      <c r="P2" s="13" t="s">
        <v>208</v>
      </c>
      <c r="Q2" s="13" t="s">
        <v>209</v>
      </c>
      <c r="R2" s="13" t="s">
        <v>210</v>
      </c>
      <c r="S2" s="13" t="s">
        <v>211</v>
      </c>
      <c r="T2" s="13" t="s">
        <v>212</v>
      </c>
      <c r="U2" s="13" t="s">
        <v>213</v>
      </c>
      <c r="V2" s="13" t="s">
        <v>283</v>
      </c>
      <c r="W2" s="13" t="s">
        <v>214</v>
      </c>
    </row>
    <row r="3" spans="1:23" ht="16.5" customHeight="1" x14ac:dyDescent="0.25">
      <c r="A3" s="7" t="s">
        <v>105</v>
      </c>
      <c r="B3" s="7"/>
      <c r="C3" s="7"/>
      <c r="D3" s="7"/>
      <c r="E3" s="7"/>
      <c r="F3" s="7"/>
      <c r="G3" s="7"/>
      <c r="H3" s="7"/>
      <c r="I3" s="7"/>
      <c r="J3" s="7"/>
      <c r="K3" s="7"/>
      <c r="L3" s="9"/>
      <c r="M3" s="10"/>
      <c r="N3" s="10"/>
      <c r="O3" s="10"/>
      <c r="P3" s="10"/>
      <c r="Q3" s="10"/>
      <c r="R3" s="10"/>
      <c r="S3" s="10"/>
      <c r="T3" s="10"/>
      <c r="U3" s="10"/>
      <c r="V3" s="10"/>
      <c r="W3" s="10"/>
    </row>
    <row r="4" spans="1:23" ht="16.5" customHeight="1" x14ac:dyDescent="0.25">
      <c r="A4" s="7"/>
      <c r="B4" s="7" t="s">
        <v>254</v>
      </c>
      <c r="C4" s="7"/>
      <c r="D4" s="7"/>
      <c r="E4" s="7"/>
      <c r="F4" s="7"/>
      <c r="G4" s="7"/>
      <c r="H4" s="7"/>
      <c r="I4" s="7"/>
      <c r="J4" s="7"/>
      <c r="K4" s="7"/>
      <c r="L4" s="9" t="s">
        <v>216</v>
      </c>
      <c r="M4" s="31">
        <v>0.9</v>
      </c>
      <c r="N4" s="31">
        <v>9</v>
      </c>
      <c r="O4" s="31">
        <v>6.3</v>
      </c>
      <c r="P4" s="31">
        <v>7.9</v>
      </c>
      <c r="Q4" s="31" t="s">
        <v>110</v>
      </c>
      <c r="R4" s="31">
        <v>0.1</v>
      </c>
      <c r="S4" s="31">
        <v>0.1</v>
      </c>
      <c r="T4" s="31">
        <v>8.5</v>
      </c>
      <c r="U4" s="31">
        <v>4.9000000000000004</v>
      </c>
      <c r="V4" s="31" t="s">
        <v>110</v>
      </c>
      <c r="W4" s="31">
        <v>2.2000000000000002</v>
      </c>
    </row>
    <row r="5" spans="1:23" ht="16.5" customHeight="1" x14ac:dyDescent="0.25">
      <c r="A5" s="7"/>
      <c r="B5" s="7" t="s">
        <v>255</v>
      </c>
      <c r="C5" s="7"/>
      <c r="D5" s="7"/>
      <c r="E5" s="7"/>
      <c r="F5" s="7"/>
      <c r="G5" s="7"/>
      <c r="H5" s="7"/>
      <c r="I5" s="7"/>
      <c r="J5" s="7"/>
      <c r="K5" s="7"/>
      <c r="L5" s="9" t="s">
        <v>216</v>
      </c>
      <c r="M5" s="31">
        <v>0.4</v>
      </c>
      <c r="N5" s="31">
        <v>2.6</v>
      </c>
      <c r="O5" s="31">
        <v>0.5</v>
      </c>
      <c r="P5" s="31">
        <v>4.5</v>
      </c>
      <c r="Q5" s="31" t="s">
        <v>110</v>
      </c>
      <c r="R5" s="31" t="s">
        <v>110</v>
      </c>
      <c r="S5" s="31">
        <v>0.2</v>
      </c>
      <c r="T5" s="31" t="s">
        <v>110</v>
      </c>
      <c r="U5" s="31">
        <v>1.3</v>
      </c>
      <c r="V5" s="31">
        <v>0.8</v>
      </c>
      <c r="W5" s="31">
        <v>1</v>
      </c>
    </row>
    <row r="6" spans="1:23" ht="16.5" customHeight="1" x14ac:dyDescent="0.25">
      <c r="A6" s="7"/>
      <c r="B6" s="7" t="s">
        <v>256</v>
      </c>
      <c r="C6" s="7"/>
      <c r="D6" s="7"/>
      <c r="E6" s="7"/>
      <c r="F6" s="7"/>
      <c r="G6" s="7"/>
      <c r="H6" s="7"/>
      <c r="I6" s="7"/>
      <c r="J6" s="7"/>
      <c r="K6" s="7"/>
      <c r="L6" s="9" t="s">
        <v>216</v>
      </c>
      <c r="M6" s="31" t="s">
        <v>110</v>
      </c>
      <c r="N6" s="31">
        <v>0.2</v>
      </c>
      <c r="O6" s="31">
        <v>0.2</v>
      </c>
      <c r="P6" s="31">
        <v>0.1</v>
      </c>
      <c r="Q6" s="31" t="s">
        <v>110</v>
      </c>
      <c r="R6" s="31" t="s">
        <v>110</v>
      </c>
      <c r="S6" s="31" t="s">
        <v>110</v>
      </c>
      <c r="T6" s="31" t="s">
        <v>110</v>
      </c>
      <c r="U6" s="31">
        <v>0.1</v>
      </c>
      <c r="V6" s="31" t="s">
        <v>110</v>
      </c>
      <c r="W6" s="31">
        <v>0.1</v>
      </c>
    </row>
    <row r="7" spans="1:23" ht="16.5" customHeight="1" x14ac:dyDescent="0.25">
      <c r="A7" s="7"/>
      <c r="B7" s="7" t="s">
        <v>257</v>
      </c>
      <c r="C7" s="7"/>
      <c r="D7" s="7"/>
      <c r="E7" s="7"/>
      <c r="F7" s="7"/>
      <c r="G7" s="7"/>
      <c r="H7" s="7"/>
      <c r="I7" s="7"/>
      <c r="J7" s="7"/>
      <c r="K7" s="7"/>
      <c r="L7" s="9" t="s">
        <v>216</v>
      </c>
      <c r="M7" s="31" t="s">
        <v>110</v>
      </c>
      <c r="N7" s="31" t="s">
        <v>110</v>
      </c>
      <c r="O7" s="31">
        <v>0.3</v>
      </c>
      <c r="P7" s="31">
        <v>1</v>
      </c>
      <c r="Q7" s="31" t="s">
        <v>110</v>
      </c>
      <c r="R7" s="31" t="s">
        <v>110</v>
      </c>
      <c r="S7" s="31" t="s">
        <v>110</v>
      </c>
      <c r="T7" s="31" t="s">
        <v>110</v>
      </c>
      <c r="U7" s="31">
        <v>0.2</v>
      </c>
      <c r="V7" s="31" t="s">
        <v>110</v>
      </c>
      <c r="W7" s="31">
        <v>0.1</v>
      </c>
    </row>
    <row r="8" spans="1:23" ht="16.5" customHeight="1" x14ac:dyDescent="0.25">
      <c r="A8" s="7"/>
      <c r="B8" s="7" t="s">
        <v>258</v>
      </c>
      <c r="C8" s="7"/>
      <c r="D8" s="7"/>
      <c r="E8" s="7"/>
      <c r="F8" s="7"/>
      <c r="G8" s="7"/>
      <c r="H8" s="7"/>
      <c r="I8" s="7"/>
      <c r="J8" s="7"/>
      <c r="K8" s="7"/>
      <c r="L8" s="9" t="s">
        <v>216</v>
      </c>
      <c r="M8" s="31" t="s">
        <v>110</v>
      </c>
      <c r="N8" s="30" t="s">
        <v>128</v>
      </c>
      <c r="O8" s="30" t="s">
        <v>128</v>
      </c>
      <c r="P8" s="31" t="s">
        <v>110</v>
      </c>
      <c r="Q8" s="31" t="s">
        <v>110</v>
      </c>
      <c r="R8" s="31" t="s">
        <v>110</v>
      </c>
      <c r="S8" s="31" t="s">
        <v>110</v>
      </c>
      <c r="T8" s="31" t="s">
        <v>110</v>
      </c>
      <c r="U8" s="31" t="s">
        <v>110</v>
      </c>
      <c r="V8" s="31">
        <v>5.9</v>
      </c>
      <c r="W8" s="31">
        <v>3.3</v>
      </c>
    </row>
    <row r="9" spans="1:23" ht="29.4" customHeight="1" x14ac:dyDescent="0.25">
      <c r="A9" s="7"/>
      <c r="B9" s="74" t="s">
        <v>259</v>
      </c>
      <c r="C9" s="74"/>
      <c r="D9" s="74"/>
      <c r="E9" s="74"/>
      <c r="F9" s="74"/>
      <c r="G9" s="74"/>
      <c r="H9" s="74"/>
      <c r="I9" s="74"/>
      <c r="J9" s="74"/>
      <c r="K9" s="74"/>
      <c r="L9" s="9" t="s">
        <v>216</v>
      </c>
      <c r="M9" s="31" t="s">
        <v>110</v>
      </c>
      <c r="N9" s="31">
        <v>0.4</v>
      </c>
      <c r="O9" s="31">
        <v>0.8</v>
      </c>
      <c r="P9" s="31">
        <v>1.3</v>
      </c>
      <c r="Q9" s="31" t="s">
        <v>110</v>
      </c>
      <c r="R9" s="31">
        <v>0.4</v>
      </c>
      <c r="S9" s="31">
        <v>1.3</v>
      </c>
      <c r="T9" s="31">
        <v>0.4</v>
      </c>
      <c r="U9" s="31">
        <v>0.4</v>
      </c>
      <c r="V9" s="31">
        <v>0.6</v>
      </c>
      <c r="W9" s="31">
        <v>0.5</v>
      </c>
    </row>
    <row r="10" spans="1:23" ht="16.5" customHeight="1" x14ac:dyDescent="0.25">
      <c r="A10" s="7"/>
      <c r="B10" s="7" t="s">
        <v>284</v>
      </c>
      <c r="C10" s="7"/>
      <c r="D10" s="7"/>
      <c r="E10" s="7"/>
      <c r="F10" s="7"/>
      <c r="G10" s="7"/>
      <c r="H10" s="7"/>
      <c r="I10" s="7"/>
      <c r="J10" s="7"/>
      <c r="K10" s="7"/>
      <c r="L10" s="9" t="s">
        <v>216</v>
      </c>
      <c r="M10" s="31" t="s">
        <v>110</v>
      </c>
      <c r="N10" s="31">
        <v>0.3</v>
      </c>
      <c r="O10" s="31">
        <v>0.2</v>
      </c>
      <c r="P10" s="31">
        <v>3.8</v>
      </c>
      <c r="Q10" s="31" t="s">
        <v>110</v>
      </c>
      <c r="R10" s="31" t="s">
        <v>110</v>
      </c>
      <c r="S10" s="31">
        <v>0.4</v>
      </c>
      <c r="T10" s="31" t="s">
        <v>110</v>
      </c>
      <c r="U10" s="31">
        <v>0.5</v>
      </c>
      <c r="V10" s="31">
        <v>0.1</v>
      </c>
      <c r="W10" s="31">
        <v>0.3</v>
      </c>
    </row>
    <row r="11" spans="1:23" ht="16.5" customHeight="1" x14ac:dyDescent="0.25">
      <c r="A11" s="7"/>
      <c r="B11" s="7" t="s">
        <v>285</v>
      </c>
      <c r="C11" s="7"/>
      <c r="D11" s="7"/>
      <c r="E11" s="7"/>
      <c r="F11" s="7"/>
      <c r="G11" s="7"/>
      <c r="H11" s="7"/>
      <c r="I11" s="7"/>
      <c r="J11" s="7"/>
      <c r="K11" s="7"/>
      <c r="L11" s="9" t="s">
        <v>216</v>
      </c>
      <c r="M11" s="32">
        <v>98.6</v>
      </c>
      <c r="N11" s="32">
        <v>87.4</v>
      </c>
      <c r="O11" s="32">
        <v>91.8</v>
      </c>
      <c r="P11" s="32">
        <v>81.400000000000006</v>
      </c>
      <c r="Q11" s="29">
        <v>100</v>
      </c>
      <c r="R11" s="32">
        <v>99.4</v>
      </c>
      <c r="S11" s="32">
        <v>98</v>
      </c>
      <c r="T11" s="32">
        <v>91.1</v>
      </c>
      <c r="U11" s="32">
        <v>92.6</v>
      </c>
      <c r="V11" s="32">
        <v>92.6</v>
      </c>
      <c r="W11" s="32">
        <v>92.6</v>
      </c>
    </row>
    <row r="12" spans="1:23" ht="16.5" customHeight="1" x14ac:dyDescent="0.25">
      <c r="A12" s="7"/>
      <c r="B12" s="7" t="s">
        <v>286</v>
      </c>
      <c r="C12" s="7"/>
      <c r="D12" s="7"/>
      <c r="E12" s="7"/>
      <c r="F12" s="7"/>
      <c r="G12" s="7"/>
      <c r="H12" s="7"/>
      <c r="I12" s="7"/>
      <c r="J12" s="7"/>
      <c r="K12" s="7"/>
      <c r="L12" s="9" t="s">
        <v>216</v>
      </c>
      <c r="M12" s="29">
        <v>100</v>
      </c>
      <c r="N12" s="29">
        <v>100</v>
      </c>
      <c r="O12" s="29">
        <v>100</v>
      </c>
      <c r="P12" s="29">
        <v>100</v>
      </c>
      <c r="Q12" s="29">
        <v>100</v>
      </c>
      <c r="R12" s="29">
        <v>100</v>
      </c>
      <c r="S12" s="29">
        <v>100</v>
      </c>
      <c r="T12" s="29">
        <v>100</v>
      </c>
      <c r="U12" s="29">
        <v>100</v>
      </c>
      <c r="V12" s="29">
        <v>100</v>
      </c>
      <c r="W12" s="29">
        <v>100</v>
      </c>
    </row>
    <row r="13" spans="1:23" ht="16.5" customHeight="1" x14ac:dyDescent="0.25">
      <c r="A13" s="7" t="s">
        <v>107</v>
      </c>
      <c r="B13" s="7"/>
      <c r="C13" s="7"/>
      <c r="D13" s="7"/>
      <c r="E13" s="7"/>
      <c r="F13" s="7"/>
      <c r="G13" s="7"/>
      <c r="H13" s="7"/>
      <c r="I13" s="7"/>
      <c r="J13" s="7"/>
      <c r="K13" s="7"/>
      <c r="L13" s="9"/>
      <c r="M13" s="10"/>
      <c r="N13" s="10"/>
      <c r="O13" s="10"/>
      <c r="P13" s="10"/>
      <c r="Q13" s="10"/>
      <c r="R13" s="10"/>
      <c r="S13" s="10"/>
      <c r="T13" s="10"/>
      <c r="U13" s="10"/>
      <c r="V13" s="10"/>
      <c r="W13" s="10"/>
    </row>
    <row r="14" spans="1:23" ht="16.5" customHeight="1" x14ac:dyDescent="0.25">
      <c r="A14" s="7"/>
      <c r="B14" s="7" t="s">
        <v>254</v>
      </c>
      <c r="C14" s="7"/>
      <c r="D14" s="7"/>
      <c r="E14" s="7"/>
      <c r="F14" s="7"/>
      <c r="G14" s="7"/>
      <c r="H14" s="7"/>
      <c r="I14" s="7"/>
      <c r="J14" s="7"/>
      <c r="K14" s="7"/>
      <c r="L14" s="9" t="s">
        <v>216</v>
      </c>
      <c r="M14" s="31">
        <v>3.5</v>
      </c>
      <c r="N14" s="31">
        <v>8</v>
      </c>
      <c r="O14" s="32">
        <v>11.9</v>
      </c>
      <c r="P14" s="32">
        <v>28.5</v>
      </c>
      <c r="Q14" s="31" t="s">
        <v>110</v>
      </c>
      <c r="R14" s="31">
        <v>3.2</v>
      </c>
      <c r="S14" s="31">
        <v>0.1</v>
      </c>
      <c r="T14" s="31">
        <v>7.9</v>
      </c>
      <c r="U14" s="31">
        <v>8.5</v>
      </c>
      <c r="V14" s="31" t="s">
        <v>110</v>
      </c>
      <c r="W14" s="31">
        <v>4.8</v>
      </c>
    </row>
    <row r="15" spans="1:23" ht="16.5" customHeight="1" x14ac:dyDescent="0.25">
      <c r="A15" s="7"/>
      <c r="B15" s="7" t="s">
        <v>255</v>
      </c>
      <c r="C15" s="7"/>
      <c r="D15" s="7"/>
      <c r="E15" s="7"/>
      <c r="F15" s="7"/>
      <c r="G15" s="7"/>
      <c r="H15" s="7"/>
      <c r="I15" s="7"/>
      <c r="J15" s="7"/>
      <c r="K15" s="7"/>
      <c r="L15" s="9" t="s">
        <v>216</v>
      </c>
      <c r="M15" s="31">
        <v>1.3</v>
      </c>
      <c r="N15" s="31">
        <v>2.1</v>
      </c>
      <c r="O15" s="31">
        <v>0.5</v>
      </c>
      <c r="P15" s="32">
        <v>10.7</v>
      </c>
      <c r="Q15" s="31" t="s">
        <v>110</v>
      </c>
      <c r="R15" s="31">
        <v>0.3</v>
      </c>
      <c r="S15" s="31" t="s">
        <v>110</v>
      </c>
      <c r="T15" s="31" t="s">
        <v>110</v>
      </c>
      <c r="U15" s="31">
        <v>2.1</v>
      </c>
      <c r="V15" s="31">
        <v>0.2</v>
      </c>
      <c r="W15" s="31">
        <v>1.3</v>
      </c>
    </row>
    <row r="16" spans="1:23" ht="16.5" customHeight="1" x14ac:dyDescent="0.25">
      <c r="A16" s="7"/>
      <c r="B16" s="7" t="s">
        <v>256</v>
      </c>
      <c r="C16" s="7"/>
      <c r="D16" s="7"/>
      <c r="E16" s="7"/>
      <c r="F16" s="7"/>
      <c r="G16" s="7"/>
      <c r="H16" s="7"/>
      <c r="I16" s="7"/>
      <c r="J16" s="7"/>
      <c r="K16" s="7"/>
      <c r="L16" s="9" t="s">
        <v>216</v>
      </c>
      <c r="M16" s="31">
        <v>0.1</v>
      </c>
      <c r="N16" s="31">
        <v>0.4</v>
      </c>
      <c r="O16" s="31">
        <v>0.6</v>
      </c>
      <c r="P16" s="31">
        <v>5.9</v>
      </c>
      <c r="Q16" s="31" t="s">
        <v>110</v>
      </c>
      <c r="R16" s="31">
        <v>0.4</v>
      </c>
      <c r="S16" s="31">
        <v>1.2</v>
      </c>
      <c r="T16" s="31" t="s">
        <v>110</v>
      </c>
      <c r="U16" s="31">
        <v>0.9</v>
      </c>
      <c r="V16" s="31" t="s">
        <v>110</v>
      </c>
      <c r="W16" s="31">
        <v>0.5</v>
      </c>
    </row>
    <row r="17" spans="1:23" ht="16.5" customHeight="1" x14ac:dyDescent="0.25">
      <c r="A17" s="7"/>
      <c r="B17" s="7" t="s">
        <v>257</v>
      </c>
      <c r="C17" s="7"/>
      <c r="D17" s="7"/>
      <c r="E17" s="7"/>
      <c r="F17" s="7"/>
      <c r="G17" s="7"/>
      <c r="H17" s="7"/>
      <c r="I17" s="7"/>
      <c r="J17" s="7"/>
      <c r="K17" s="7"/>
      <c r="L17" s="9" t="s">
        <v>216</v>
      </c>
      <c r="M17" s="31" t="s">
        <v>110</v>
      </c>
      <c r="N17" s="31">
        <v>0.2</v>
      </c>
      <c r="O17" s="31">
        <v>0.4</v>
      </c>
      <c r="P17" s="31">
        <v>2.9</v>
      </c>
      <c r="Q17" s="31" t="s">
        <v>110</v>
      </c>
      <c r="R17" s="31" t="s">
        <v>110</v>
      </c>
      <c r="S17" s="31" t="s">
        <v>110</v>
      </c>
      <c r="T17" s="31" t="s">
        <v>110</v>
      </c>
      <c r="U17" s="31">
        <v>0.4</v>
      </c>
      <c r="V17" s="31" t="s">
        <v>110</v>
      </c>
      <c r="W17" s="31">
        <v>0.2</v>
      </c>
    </row>
    <row r="18" spans="1:23" ht="16.5" customHeight="1" x14ac:dyDescent="0.25">
      <c r="A18" s="7"/>
      <c r="B18" s="7" t="s">
        <v>258</v>
      </c>
      <c r="C18" s="7"/>
      <c r="D18" s="7"/>
      <c r="E18" s="7"/>
      <c r="F18" s="7"/>
      <c r="G18" s="7"/>
      <c r="H18" s="7"/>
      <c r="I18" s="7"/>
      <c r="J18" s="7"/>
      <c r="K18" s="7"/>
      <c r="L18" s="9" t="s">
        <v>216</v>
      </c>
      <c r="M18" s="31" t="s">
        <v>110</v>
      </c>
      <c r="N18" s="30" t="s">
        <v>128</v>
      </c>
      <c r="O18" s="30" t="s">
        <v>128</v>
      </c>
      <c r="P18" s="30" t="s">
        <v>128</v>
      </c>
      <c r="Q18" s="31" t="s">
        <v>110</v>
      </c>
      <c r="R18" s="31" t="s">
        <v>110</v>
      </c>
      <c r="S18" s="30" t="s">
        <v>128</v>
      </c>
      <c r="T18" s="31" t="s">
        <v>110</v>
      </c>
      <c r="U18" s="31" t="s">
        <v>110</v>
      </c>
      <c r="V18" s="32">
        <v>10.9</v>
      </c>
      <c r="W18" s="31">
        <v>4.7</v>
      </c>
    </row>
    <row r="19" spans="1:23" ht="29.4" customHeight="1" x14ac:dyDescent="0.25">
      <c r="A19" s="7"/>
      <c r="B19" s="74" t="s">
        <v>259</v>
      </c>
      <c r="C19" s="74"/>
      <c r="D19" s="74"/>
      <c r="E19" s="74"/>
      <c r="F19" s="74"/>
      <c r="G19" s="74"/>
      <c r="H19" s="74"/>
      <c r="I19" s="74"/>
      <c r="J19" s="74"/>
      <c r="K19" s="74"/>
      <c r="L19" s="9" t="s">
        <v>216</v>
      </c>
      <c r="M19" s="31" t="s">
        <v>110</v>
      </c>
      <c r="N19" s="31">
        <v>0.5</v>
      </c>
      <c r="O19" s="31">
        <v>1.1000000000000001</v>
      </c>
      <c r="P19" s="31">
        <v>1.3</v>
      </c>
      <c r="Q19" s="31" t="s">
        <v>110</v>
      </c>
      <c r="R19" s="31">
        <v>0.4</v>
      </c>
      <c r="S19" s="31">
        <v>0.9</v>
      </c>
      <c r="T19" s="31">
        <v>0.5</v>
      </c>
      <c r="U19" s="31">
        <v>0.5</v>
      </c>
      <c r="V19" s="31">
        <v>0.7</v>
      </c>
      <c r="W19" s="31">
        <v>0.6</v>
      </c>
    </row>
    <row r="20" spans="1:23" ht="16.5" customHeight="1" x14ac:dyDescent="0.25">
      <c r="A20" s="7"/>
      <c r="B20" s="7" t="s">
        <v>284</v>
      </c>
      <c r="C20" s="7"/>
      <c r="D20" s="7"/>
      <c r="E20" s="7"/>
      <c r="F20" s="7"/>
      <c r="G20" s="7"/>
      <c r="H20" s="7"/>
      <c r="I20" s="7"/>
      <c r="J20" s="7"/>
      <c r="K20" s="7"/>
      <c r="L20" s="9" t="s">
        <v>216</v>
      </c>
      <c r="M20" s="31" t="s">
        <v>110</v>
      </c>
      <c r="N20" s="31">
        <v>0.9</v>
      </c>
      <c r="O20" s="31">
        <v>0.5</v>
      </c>
      <c r="P20" s="31">
        <v>3</v>
      </c>
      <c r="Q20" s="31" t="s">
        <v>110</v>
      </c>
      <c r="R20" s="31" t="s">
        <v>110</v>
      </c>
      <c r="S20" s="31">
        <v>0.6</v>
      </c>
      <c r="T20" s="31" t="s">
        <v>110</v>
      </c>
      <c r="U20" s="31">
        <v>0.6</v>
      </c>
      <c r="V20" s="31">
        <v>0.5</v>
      </c>
      <c r="W20" s="31">
        <v>0.5</v>
      </c>
    </row>
    <row r="21" spans="1:23" ht="16.5" customHeight="1" x14ac:dyDescent="0.25">
      <c r="A21" s="7"/>
      <c r="B21" s="7" t="s">
        <v>285</v>
      </c>
      <c r="C21" s="7"/>
      <c r="D21" s="7"/>
      <c r="E21" s="7"/>
      <c r="F21" s="7"/>
      <c r="G21" s="7"/>
      <c r="H21" s="7"/>
      <c r="I21" s="7"/>
      <c r="J21" s="7"/>
      <c r="K21" s="7"/>
      <c r="L21" s="9" t="s">
        <v>216</v>
      </c>
      <c r="M21" s="32">
        <v>95.1</v>
      </c>
      <c r="N21" s="32">
        <v>87.9</v>
      </c>
      <c r="O21" s="32">
        <v>85</v>
      </c>
      <c r="P21" s="32">
        <v>47.7</v>
      </c>
      <c r="Q21" s="29">
        <v>100</v>
      </c>
      <c r="R21" s="32">
        <v>95.7</v>
      </c>
      <c r="S21" s="32">
        <v>97.3</v>
      </c>
      <c r="T21" s="32">
        <v>91.6</v>
      </c>
      <c r="U21" s="32">
        <v>87</v>
      </c>
      <c r="V21" s="32">
        <v>87.7</v>
      </c>
      <c r="W21" s="32">
        <v>87.3</v>
      </c>
    </row>
    <row r="22" spans="1:23" ht="16.5" customHeight="1" x14ac:dyDescent="0.25">
      <c r="A22" s="7"/>
      <c r="B22" s="7" t="s">
        <v>286</v>
      </c>
      <c r="C22" s="7"/>
      <c r="D22" s="7"/>
      <c r="E22" s="7"/>
      <c r="F22" s="7"/>
      <c r="G22" s="7"/>
      <c r="H22" s="7"/>
      <c r="I22" s="7"/>
      <c r="J22" s="7"/>
      <c r="K22" s="7"/>
      <c r="L22" s="9" t="s">
        <v>216</v>
      </c>
      <c r="M22" s="29">
        <v>100</v>
      </c>
      <c r="N22" s="29">
        <v>100</v>
      </c>
      <c r="O22" s="29">
        <v>100</v>
      </c>
      <c r="P22" s="29">
        <v>100</v>
      </c>
      <c r="Q22" s="29">
        <v>100</v>
      </c>
      <c r="R22" s="29">
        <v>100</v>
      </c>
      <c r="S22" s="29">
        <v>100</v>
      </c>
      <c r="T22" s="29">
        <v>100</v>
      </c>
      <c r="U22" s="29">
        <v>100</v>
      </c>
      <c r="V22" s="29">
        <v>100</v>
      </c>
      <c r="W22" s="29">
        <v>100</v>
      </c>
    </row>
    <row r="23" spans="1:23" ht="16.5" customHeight="1" x14ac:dyDescent="0.25">
      <c r="A23" s="7" t="s">
        <v>121</v>
      </c>
      <c r="B23" s="7"/>
      <c r="C23" s="7"/>
      <c r="D23" s="7"/>
      <c r="E23" s="7"/>
      <c r="F23" s="7"/>
      <c r="G23" s="7"/>
      <c r="H23" s="7"/>
      <c r="I23" s="7"/>
      <c r="J23" s="7"/>
      <c r="K23" s="7"/>
      <c r="L23" s="9"/>
      <c r="M23" s="10"/>
      <c r="N23" s="10"/>
      <c r="O23" s="10"/>
      <c r="P23" s="10"/>
      <c r="Q23" s="10"/>
      <c r="R23" s="10"/>
      <c r="S23" s="10"/>
      <c r="T23" s="10"/>
      <c r="U23" s="10"/>
      <c r="V23" s="10"/>
      <c r="W23" s="10"/>
    </row>
    <row r="24" spans="1:23" ht="16.5" customHeight="1" x14ac:dyDescent="0.25">
      <c r="A24" s="7"/>
      <c r="B24" s="7" t="s">
        <v>254</v>
      </c>
      <c r="C24" s="7"/>
      <c r="D24" s="7"/>
      <c r="E24" s="7"/>
      <c r="F24" s="7"/>
      <c r="G24" s="7"/>
      <c r="H24" s="7"/>
      <c r="I24" s="7"/>
      <c r="J24" s="7"/>
      <c r="K24" s="7"/>
      <c r="L24" s="9" t="s">
        <v>216</v>
      </c>
      <c r="M24" s="32">
        <v>71.900000000000006</v>
      </c>
      <c r="N24" s="32">
        <v>52</v>
      </c>
      <c r="O24" s="32">
        <v>67.599999999999994</v>
      </c>
      <c r="P24" s="32">
        <v>50.8</v>
      </c>
      <c r="Q24" s="32">
        <v>76.900000000000006</v>
      </c>
      <c r="R24" s="32">
        <v>54.2</v>
      </c>
      <c r="S24" s="32">
        <v>67.400000000000006</v>
      </c>
      <c r="T24" s="32">
        <v>52.2</v>
      </c>
      <c r="U24" s="32">
        <v>60.7</v>
      </c>
      <c r="V24" s="31" t="s">
        <v>110</v>
      </c>
      <c r="W24" s="32">
        <v>46.4</v>
      </c>
    </row>
    <row r="25" spans="1:23" ht="16.5" customHeight="1" x14ac:dyDescent="0.25">
      <c r="A25" s="7"/>
      <c r="B25" s="7" t="s">
        <v>255</v>
      </c>
      <c r="C25" s="7"/>
      <c r="D25" s="7"/>
      <c r="E25" s="7"/>
      <c r="F25" s="7"/>
      <c r="G25" s="7"/>
      <c r="H25" s="7"/>
      <c r="I25" s="7"/>
      <c r="J25" s="7"/>
      <c r="K25" s="7"/>
      <c r="L25" s="9" t="s">
        <v>216</v>
      </c>
      <c r="M25" s="32">
        <v>23.9</v>
      </c>
      <c r="N25" s="32">
        <v>30.9</v>
      </c>
      <c r="O25" s="31">
        <v>7.4</v>
      </c>
      <c r="P25" s="32">
        <v>19.5</v>
      </c>
      <c r="Q25" s="31">
        <v>5.5</v>
      </c>
      <c r="R25" s="32">
        <v>23.8</v>
      </c>
      <c r="S25" s="32">
        <v>13.6</v>
      </c>
      <c r="T25" s="32">
        <v>30.3</v>
      </c>
      <c r="U25" s="32">
        <v>17.600000000000001</v>
      </c>
      <c r="V25" s="31">
        <v>4.9000000000000004</v>
      </c>
      <c r="W25" s="32">
        <v>14.6</v>
      </c>
    </row>
    <row r="26" spans="1:23" ht="16.5" customHeight="1" x14ac:dyDescent="0.25">
      <c r="A26" s="7"/>
      <c r="B26" s="7" t="s">
        <v>256</v>
      </c>
      <c r="C26" s="7"/>
      <c r="D26" s="7"/>
      <c r="E26" s="7"/>
      <c r="F26" s="7"/>
      <c r="G26" s="7"/>
      <c r="H26" s="7"/>
      <c r="I26" s="7"/>
      <c r="J26" s="7"/>
      <c r="K26" s="7"/>
      <c r="L26" s="9" t="s">
        <v>216</v>
      </c>
      <c r="M26" s="31">
        <v>2.5</v>
      </c>
      <c r="N26" s="31">
        <v>2.2999999999999998</v>
      </c>
      <c r="O26" s="32">
        <v>14</v>
      </c>
      <c r="P26" s="32">
        <v>14.8</v>
      </c>
      <c r="Q26" s="31">
        <v>5.2</v>
      </c>
      <c r="R26" s="32">
        <v>10.9</v>
      </c>
      <c r="S26" s="31">
        <v>7.6</v>
      </c>
      <c r="T26" s="31">
        <v>5.3</v>
      </c>
      <c r="U26" s="31">
        <v>9.1</v>
      </c>
      <c r="V26" s="31">
        <v>0.1</v>
      </c>
      <c r="W26" s="31">
        <v>7</v>
      </c>
    </row>
    <row r="27" spans="1:23" ht="16.5" customHeight="1" x14ac:dyDescent="0.25">
      <c r="A27" s="7"/>
      <c r="B27" s="7" t="s">
        <v>257</v>
      </c>
      <c r="C27" s="7"/>
      <c r="D27" s="7"/>
      <c r="E27" s="7"/>
      <c r="F27" s="7"/>
      <c r="G27" s="7"/>
      <c r="H27" s="7"/>
      <c r="I27" s="7"/>
      <c r="J27" s="7"/>
      <c r="K27" s="7"/>
      <c r="L27" s="9" t="s">
        <v>216</v>
      </c>
      <c r="M27" s="31">
        <v>1.4</v>
      </c>
      <c r="N27" s="31">
        <v>4.5</v>
      </c>
      <c r="O27" s="31">
        <v>5.6</v>
      </c>
      <c r="P27" s="31">
        <v>5.4</v>
      </c>
      <c r="Q27" s="31">
        <v>2.7</v>
      </c>
      <c r="R27" s="31">
        <v>5.8</v>
      </c>
      <c r="S27" s="31" t="s">
        <v>110</v>
      </c>
      <c r="T27" s="31">
        <v>3.3</v>
      </c>
      <c r="U27" s="31">
        <v>4.3</v>
      </c>
      <c r="V27" s="31">
        <v>0.4</v>
      </c>
      <c r="W27" s="31">
        <v>3.4</v>
      </c>
    </row>
    <row r="28" spans="1:23" ht="16.5" customHeight="1" x14ac:dyDescent="0.25">
      <c r="A28" s="7"/>
      <c r="B28" s="7" t="s">
        <v>258</v>
      </c>
      <c r="C28" s="7"/>
      <c r="D28" s="7"/>
      <c r="E28" s="7"/>
      <c r="F28" s="7"/>
      <c r="G28" s="7"/>
      <c r="H28" s="7"/>
      <c r="I28" s="7"/>
      <c r="J28" s="7"/>
      <c r="K28" s="7"/>
      <c r="L28" s="9" t="s">
        <v>216</v>
      </c>
      <c r="M28" s="31" t="s">
        <v>110</v>
      </c>
      <c r="N28" s="30" t="s">
        <v>128</v>
      </c>
      <c r="O28" s="31" t="s">
        <v>110</v>
      </c>
      <c r="P28" s="30" t="s">
        <v>128</v>
      </c>
      <c r="Q28" s="30" t="s">
        <v>128</v>
      </c>
      <c r="R28" s="31" t="s">
        <v>110</v>
      </c>
      <c r="S28" s="31">
        <v>1.1000000000000001</v>
      </c>
      <c r="T28" s="30" t="s">
        <v>128</v>
      </c>
      <c r="U28" s="31">
        <v>0.1</v>
      </c>
      <c r="V28" s="32">
        <v>87.9</v>
      </c>
      <c r="W28" s="32">
        <v>20.8</v>
      </c>
    </row>
    <row r="29" spans="1:23" ht="29.4" customHeight="1" x14ac:dyDescent="0.25">
      <c r="A29" s="7"/>
      <c r="B29" s="74" t="s">
        <v>259</v>
      </c>
      <c r="C29" s="74"/>
      <c r="D29" s="74"/>
      <c r="E29" s="74"/>
      <c r="F29" s="74"/>
      <c r="G29" s="74"/>
      <c r="H29" s="74"/>
      <c r="I29" s="74"/>
      <c r="J29" s="74"/>
      <c r="K29" s="74"/>
      <c r="L29" s="9" t="s">
        <v>216</v>
      </c>
      <c r="M29" s="31">
        <v>0.2</v>
      </c>
      <c r="N29" s="31">
        <v>3.5</v>
      </c>
      <c r="O29" s="31">
        <v>1.8</v>
      </c>
      <c r="P29" s="31">
        <v>2.5</v>
      </c>
      <c r="Q29" s="31">
        <v>0.5</v>
      </c>
      <c r="R29" s="31">
        <v>4.5999999999999996</v>
      </c>
      <c r="S29" s="31">
        <v>3.4</v>
      </c>
      <c r="T29" s="31">
        <v>1.6</v>
      </c>
      <c r="U29" s="31">
        <v>2.2000000000000002</v>
      </c>
      <c r="V29" s="31">
        <v>3.8</v>
      </c>
      <c r="W29" s="31">
        <v>2.6</v>
      </c>
    </row>
    <row r="30" spans="1:23" ht="16.5" customHeight="1" x14ac:dyDescent="0.25">
      <c r="A30" s="7"/>
      <c r="B30" s="7" t="s">
        <v>284</v>
      </c>
      <c r="C30" s="7"/>
      <c r="D30" s="7"/>
      <c r="E30" s="7"/>
      <c r="F30" s="7"/>
      <c r="G30" s="7"/>
      <c r="H30" s="7"/>
      <c r="I30" s="7"/>
      <c r="J30" s="7"/>
      <c r="K30" s="7"/>
      <c r="L30" s="9" t="s">
        <v>216</v>
      </c>
      <c r="M30" s="31" t="s">
        <v>110</v>
      </c>
      <c r="N30" s="31">
        <v>6.7</v>
      </c>
      <c r="O30" s="31">
        <v>3.8</v>
      </c>
      <c r="P30" s="31">
        <v>7.1</v>
      </c>
      <c r="Q30" s="31">
        <v>9.3000000000000007</v>
      </c>
      <c r="R30" s="31">
        <v>0.7</v>
      </c>
      <c r="S30" s="31">
        <v>6.9</v>
      </c>
      <c r="T30" s="31">
        <v>7.4</v>
      </c>
      <c r="U30" s="31">
        <v>6</v>
      </c>
      <c r="V30" s="31">
        <v>3</v>
      </c>
      <c r="W30" s="31">
        <v>5.3</v>
      </c>
    </row>
    <row r="31" spans="1:23" ht="16.5" customHeight="1" x14ac:dyDescent="0.25">
      <c r="A31" s="7"/>
      <c r="B31" s="7" t="s">
        <v>286</v>
      </c>
      <c r="C31" s="7"/>
      <c r="D31" s="7"/>
      <c r="E31" s="7"/>
      <c r="F31" s="7"/>
      <c r="G31" s="7"/>
      <c r="H31" s="7"/>
      <c r="I31" s="7"/>
      <c r="J31" s="7"/>
      <c r="K31" s="7"/>
      <c r="L31" s="9" t="s">
        <v>216</v>
      </c>
      <c r="M31" s="29">
        <v>100</v>
      </c>
      <c r="N31" s="29">
        <v>100</v>
      </c>
      <c r="O31" s="29">
        <v>100</v>
      </c>
      <c r="P31" s="29">
        <v>100</v>
      </c>
      <c r="Q31" s="29">
        <v>100</v>
      </c>
      <c r="R31" s="29">
        <v>100</v>
      </c>
      <c r="S31" s="29">
        <v>100</v>
      </c>
      <c r="T31" s="29">
        <v>100</v>
      </c>
      <c r="U31" s="29">
        <v>100</v>
      </c>
      <c r="V31" s="29">
        <v>100</v>
      </c>
      <c r="W31" s="29">
        <v>100</v>
      </c>
    </row>
    <row r="32" spans="1:23" ht="16.5" customHeight="1" x14ac:dyDescent="0.25">
      <c r="A32" s="7" t="s">
        <v>122</v>
      </c>
      <c r="B32" s="7"/>
      <c r="C32" s="7"/>
      <c r="D32" s="7"/>
      <c r="E32" s="7"/>
      <c r="F32" s="7"/>
      <c r="G32" s="7"/>
      <c r="H32" s="7"/>
      <c r="I32" s="7"/>
      <c r="J32" s="7"/>
      <c r="K32" s="7"/>
      <c r="L32" s="9"/>
      <c r="M32" s="10"/>
      <c r="N32" s="10"/>
      <c r="O32" s="10"/>
      <c r="P32" s="10"/>
      <c r="Q32" s="10"/>
      <c r="R32" s="10"/>
      <c r="S32" s="10"/>
      <c r="T32" s="10"/>
      <c r="U32" s="10"/>
      <c r="V32" s="10"/>
      <c r="W32" s="10"/>
    </row>
    <row r="33" spans="1:23" ht="16.5" customHeight="1" x14ac:dyDescent="0.25">
      <c r="A33" s="7"/>
      <c r="B33" s="7" t="s">
        <v>254</v>
      </c>
      <c r="C33" s="7"/>
      <c r="D33" s="7"/>
      <c r="E33" s="7"/>
      <c r="F33" s="7"/>
      <c r="G33" s="7"/>
      <c r="H33" s="7"/>
      <c r="I33" s="7"/>
      <c r="J33" s="7"/>
      <c r="K33" s="7"/>
      <c r="L33" s="9" t="s">
        <v>216</v>
      </c>
      <c r="M33" s="32">
        <v>59.9</v>
      </c>
      <c r="N33" s="32">
        <v>43</v>
      </c>
      <c r="O33" s="32">
        <v>62.7</v>
      </c>
      <c r="P33" s="32">
        <v>53.1</v>
      </c>
      <c r="Q33" s="32">
        <v>70.900000000000006</v>
      </c>
      <c r="R33" s="32">
        <v>64</v>
      </c>
      <c r="S33" s="32">
        <v>66</v>
      </c>
      <c r="T33" s="32">
        <v>59.8</v>
      </c>
      <c r="U33" s="32">
        <v>56.7</v>
      </c>
      <c r="V33" s="31" t="s">
        <v>110</v>
      </c>
      <c r="W33" s="32">
        <v>48.6</v>
      </c>
    </row>
    <row r="34" spans="1:23" ht="16.5" customHeight="1" x14ac:dyDescent="0.25">
      <c r="A34" s="7"/>
      <c r="B34" s="7" t="s">
        <v>255</v>
      </c>
      <c r="C34" s="7"/>
      <c r="D34" s="7"/>
      <c r="E34" s="7"/>
      <c r="F34" s="7"/>
      <c r="G34" s="7"/>
      <c r="H34" s="7"/>
      <c r="I34" s="7"/>
      <c r="J34" s="7"/>
      <c r="K34" s="7"/>
      <c r="L34" s="9" t="s">
        <v>216</v>
      </c>
      <c r="M34" s="32">
        <v>13.9</v>
      </c>
      <c r="N34" s="32">
        <v>37.200000000000003</v>
      </c>
      <c r="O34" s="31">
        <v>7.3</v>
      </c>
      <c r="P34" s="32">
        <v>18.100000000000001</v>
      </c>
      <c r="Q34" s="31">
        <v>6</v>
      </c>
      <c r="R34" s="32">
        <v>13.8</v>
      </c>
      <c r="S34" s="32">
        <v>14.1</v>
      </c>
      <c r="T34" s="32">
        <v>18.7</v>
      </c>
      <c r="U34" s="32">
        <v>18.3</v>
      </c>
      <c r="V34" s="31">
        <v>8.8000000000000007</v>
      </c>
      <c r="W34" s="32">
        <v>16.899999999999999</v>
      </c>
    </row>
    <row r="35" spans="1:23" ht="16.5" customHeight="1" x14ac:dyDescent="0.25">
      <c r="A35" s="7"/>
      <c r="B35" s="7" t="s">
        <v>256</v>
      </c>
      <c r="C35" s="7"/>
      <c r="D35" s="7"/>
      <c r="E35" s="7"/>
      <c r="F35" s="7"/>
      <c r="G35" s="7"/>
      <c r="H35" s="7"/>
      <c r="I35" s="7"/>
      <c r="J35" s="7"/>
      <c r="K35" s="7"/>
      <c r="L35" s="9" t="s">
        <v>216</v>
      </c>
      <c r="M35" s="32">
        <v>10.5</v>
      </c>
      <c r="N35" s="31">
        <v>7.9</v>
      </c>
      <c r="O35" s="32">
        <v>16.100000000000001</v>
      </c>
      <c r="P35" s="32">
        <v>15.9</v>
      </c>
      <c r="Q35" s="31">
        <v>7.9</v>
      </c>
      <c r="R35" s="32">
        <v>12.9</v>
      </c>
      <c r="S35" s="31">
        <v>8.1999999999999993</v>
      </c>
      <c r="T35" s="32">
        <v>10.6</v>
      </c>
      <c r="U35" s="32">
        <v>11.5</v>
      </c>
      <c r="V35" s="31">
        <v>0.1</v>
      </c>
      <c r="W35" s="31">
        <v>9.9</v>
      </c>
    </row>
    <row r="36" spans="1:23" ht="16.5" customHeight="1" x14ac:dyDescent="0.25">
      <c r="A36" s="7"/>
      <c r="B36" s="7" t="s">
        <v>257</v>
      </c>
      <c r="C36" s="7"/>
      <c r="D36" s="7"/>
      <c r="E36" s="7"/>
      <c r="F36" s="7"/>
      <c r="G36" s="7"/>
      <c r="H36" s="7"/>
      <c r="I36" s="7"/>
      <c r="J36" s="7"/>
      <c r="K36" s="7"/>
      <c r="L36" s="9" t="s">
        <v>216</v>
      </c>
      <c r="M36" s="31">
        <v>5.9</v>
      </c>
      <c r="N36" s="31">
        <v>5.2</v>
      </c>
      <c r="O36" s="31">
        <v>7.8</v>
      </c>
      <c r="P36" s="31">
        <v>5.3</v>
      </c>
      <c r="Q36" s="31">
        <v>7.8</v>
      </c>
      <c r="R36" s="31">
        <v>6.9</v>
      </c>
      <c r="S36" s="31" t="s">
        <v>110</v>
      </c>
      <c r="T36" s="31">
        <v>4.7</v>
      </c>
      <c r="U36" s="31">
        <v>6.1</v>
      </c>
      <c r="V36" s="31">
        <v>0.8</v>
      </c>
      <c r="W36" s="31">
        <v>5.4</v>
      </c>
    </row>
    <row r="37" spans="1:23" ht="16.5" customHeight="1" x14ac:dyDescent="0.25">
      <c r="A37" s="7"/>
      <c r="B37" s="7" t="s">
        <v>258</v>
      </c>
      <c r="C37" s="7"/>
      <c r="D37" s="7"/>
      <c r="E37" s="7"/>
      <c r="F37" s="7"/>
      <c r="G37" s="7"/>
      <c r="H37" s="7"/>
      <c r="I37" s="7"/>
      <c r="J37" s="7"/>
      <c r="K37" s="7"/>
      <c r="L37" s="9" t="s">
        <v>216</v>
      </c>
      <c r="M37" s="31" t="s">
        <v>110</v>
      </c>
      <c r="N37" s="30" t="s">
        <v>128</v>
      </c>
      <c r="O37" s="30" t="s">
        <v>128</v>
      </c>
      <c r="P37" s="31" t="s">
        <v>110</v>
      </c>
      <c r="Q37" s="30" t="s">
        <v>128</v>
      </c>
      <c r="R37" s="30" t="s">
        <v>128</v>
      </c>
      <c r="S37" s="31">
        <v>1.2</v>
      </c>
      <c r="T37" s="30" t="s">
        <v>128</v>
      </c>
      <c r="U37" s="31" t="s">
        <v>110</v>
      </c>
      <c r="V37" s="32">
        <v>82.6</v>
      </c>
      <c r="W37" s="32">
        <v>11.8</v>
      </c>
    </row>
    <row r="38" spans="1:23" ht="29.4" customHeight="1" x14ac:dyDescent="0.25">
      <c r="A38" s="7"/>
      <c r="B38" s="74" t="s">
        <v>259</v>
      </c>
      <c r="C38" s="74"/>
      <c r="D38" s="74"/>
      <c r="E38" s="74"/>
      <c r="F38" s="74"/>
      <c r="G38" s="74"/>
      <c r="H38" s="74"/>
      <c r="I38" s="74"/>
      <c r="J38" s="74"/>
      <c r="K38" s="74"/>
      <c r="L38" s="9" t="s">
        <v>216</v>
      </c>
      <c r="M38" s="31">
        <v>3.1</v>
      </c>
      <c r="N38" s="31">
        <v>2.1</v>
      </c>
      <c r="O38" s="31">
        <v>2.6</v>
      </c>
      <c r="P38" s="31">
        <v>2.2999999999999998</v>
      </c>
      <c r="Q38" s="31">
        <v>0.3</v>
      </c>
      <c r="R38" s="31">
        <v>2.2000000000000002</v>
      </c>
      <c r="S38" s="31">
        <v>3.8</v>
      </c>
      <c r="T38" s="31">
        <v>1</v>
      </c>
      <c r="U38" s="31">
        <v>2.2999999999999998</v>
      </c>
      <c r="V38" s="31">
        <v>3.3</v>
      </c>
      <c r="W38" s="31">
        <v>2.4</v>
      </c>
    </row>
    <row r="39" spans="1:23" ht="16.5" customHeight="1" x14ac:dyDescent="0.25">
      <c r="A39" s="7"/>
      <c r="B39" s="7" t="s">
        <v>284</v>
      </c>
      <c r="C39" s="7"/>
      <c r="D39" s="7"/>
      <c r="E39" s="7"/>
      <c r="F39" s="7"/>
      <c r="G39" s="7"/>
      <c r="H39" s="7"/>
      <c r="I39" s="7"/>
      <c r="J39" s="7"/>
      <c r="K39" s="7"/>
      <c r="L39" s="9" t="s">
        <v>216</v>
      </c>
      <c r="M39" s="31">
        <v>6.7</v>
      </c>
      <c r="N39" s="31">
        <v>4.5999999999999996</v>
      </c>
      <c r="O39" s="31">
        <v>3.4</v>
      </c>
      <c r="P39" s="31">
        <v>5.2</v>
      </c>
      <c r="Q39" s="31">
        <v>7</v>
      </c>
      <c r="R39" s="31">
        <v>0.1</v>
      </c>
      <c r="S39" s="31">
        <v>6.8</v>
      </c>
      <c r="T39" s="31">
        <v>5.2</v>
      </c>
      <c r="U39" s="31">
        <v>5.0999999999999996</v>
      </c>
      <c r="V39" s="31">
        <v>4.5</v>
      </c>
      <c r="W39" s="31">
        <v>5.0999999999999996</v>
      </c>
    </row>
    <row r="40" spans="1:23" ht="16.5" customHeight="1" x14ac:dyDescent="0.25">
      <c r="A40" s="7"/>
      <c r="B40" s="7" t="s">
        <v>286</v>
      </c>
      <c r="C40" s="7"/>
      <c r="D40" s="7"/>
      <c r="E40" s="7"/>
      <c r="F40" s="7"/>
      <c r="G40" s="7"/>
      <c r="H40" s="7"/>
      <c r="I40" s="7"/>
      <c r="J40" s="7"/>
      <c r="K40" s="7"/>
      <c r="L40" s="9" t="s">
        <v>216</v>
      </c>
      <c r="M40" s="29">
        <v>100</v>
      </c>
      <c r="N40" s="29">
        <v>100</v>
      </c>
      <c r="O40" s="29">
        <v>100</v>
      </c>
      <c r="P40" s="29">
        <v>100</v>
      </c>
      <c r="Q40" s="29">
        <v>100</v>
      </c>
      <c r="R40" s="29">
        <v>100</v>
      </c>
      <c r="S40" s="29">
        <v>100</v>
      </c>
      <c r="T40" s="29">
        <v>100</v>
      </c>
      <c r="U40" s="29">
        <v>100</v>
      </c>
      <c r="V40" s="29">
        <v>100</v>
      </c>
      <c r="W40" s="29">
        <v>100</v>
      </c>
    </row>
    <row r="41" spans="1:23" ht="16.5" customHeight="1" x14ac:dyDescent="0.25">
      <c r="A41" s="7" t="s">
        <v>123</v>
      </c>
      <c r="B41" s="7"/>
      <c r="C41" s="7"/>
      <c r="D41" s="7"/>
      <c r="E41" s="7"/>
      <c r="F41" s="7"/>
      <c r="G41" s="7"/>
      <c r="H41" s="7"/>
      <c r="I41" s="7"/>
      <c r="J41" s="7"/>
      <c r="K41" s="7"/>
      <c r="L41" s="9"/>
      <c r="M41" s="10"/>
      <c r="N41" s="10"/>
      <c r="O41" s="10"/>
      <c r="P41" s="10"/>
      <c r="Q41" s="10"/>
      <c r="R41" s="10"/>
      <c r="S41" s="10"/>
      <c r="T41" s="10"/>
      <c r="U41" s="10"/>
      <c r="V41" s="10"/>
      <c r="W41" s="10"/>
    </row>
    <row r="42" spans="1:23" ht="16.5" customHeight="1" x14ac:dyDescent="0.25">
      <c r="A42" s="7"/>
      <c r="B42" s="7" t="s">
        <v>254</v>
      </c>
      <c r="C42" s="7"/>
      <c r="D42" s="7"/>
      <c r="E42" s="7"/>
      <c r="F42" s="7"/>
      <c r="G42" s="7"/>
      <c r="H42" s="7"/>
      <c r="I42" s="7"/>
      <c r="J42" s="7"/>
      <c r="K42" s="7"/>
      <c r="L42" s="9" t="s">
        <v>216</v>
      </c>
      <c r="M42" s="32">
        <v>62.3</v>
      </c>
      <c r="N42" s="32">
        <v>44.7</v>
      </c>
      <c r="O42" s="32">
        <v>59.4</v>
      </c>
      <c r="P42" s="32">
        <v>57.8</v>
      </c>
      <c r="Q42" s="32">
        <v>68.599999999999994</v>
      </c>
      <c r="R42" s="32">
        <v>67.599999999999994</v>
      </c>
      <c r="S42" s="32">
        <v>65.7</v>
      </c>
      <c r="T42" s="32">
        <v>70.099999999999994</v>
      </c>
      <c r="U42" s="32">
        <v>58.1</v>
      </c>
      <c r="V42" s="31" t="s">
        <v>110</v>
      </c>
      <c r="W42" s="32">
        <v>51.4</v>
      </c>
    </row>
    <row r="43" spans="1:23" ht="16.5" customHeight="1" x14ac:dyDescent="0.25">
      <c r="A43" s="7"/>
      <c r="B43" s="7" t="s">
        <v>255</v>
      </c>
      <c r="C43" s="7"/>
      <c r="D43" s="7"/>
      <c r="E43" s="7"/>
      <c r="F43" s="7"/>
      <c r="G43" s="7"/>
      <c r="H43" s="7"/>
      <c r="I43" s="7"/>
      <c r="J43" s="7"/>
      <c r="K43" s="7"/>
      <c r="L43" s="9" t="s">
        <v>216</v>
      </c>
      <c r="M43" s="32">
        <v>10.199999999999999</v>
      </c>
      <c r="N43" s="32">
        <v>40.799999999999997</v>
      </c>
      <c r="O43" s="31">
        <v>9.5</v>
      </c>
      <c r="P43" s="32">
        <v>16.399999999999999</v>
      </c>
      <c r="Q43" s="31">
        <v>7.3</v>
      </c>
      <c r="R43" s="32">
        <v>10.4</v>
      </c>
      <c r="S43" s="32">
        <v>12.6</v>
      </c>
      <c r="T43" s="32">
        <v>12.7</v>
      </c>
      <c r="U43" s="32">
        <v>17.600000000000001</v>
      </c>
      <c r="V43" s="31">
        <v>9.8000000000000007</v>
      </c>
      <c r="W43" s="32">
        <v>16.7</v>
      </c>
    </row>
    <row r="44" spans="1:23" ht="16.5" customHeight="1" x14ac:dyDescent="0.25">
      <c r="A44" s="7"/>
      <c r="B44" s="7" t="s">
        <v>256</v>
      </c>
      <c r="C44" s="7"/>
      <c r="D44" s="7"/>
      <c r="E44" s="7"/>
      <c r="F44" s="7"/>
      <c r="G44" s="7"/>
      <c r="H44" s="7"/>
      <c r="I44" s="7"/>
      <c r="J44" s="7"/>
      <c r="K44" s="7"/>
      <c r="L44" s="9" t="s">
        <v>216</v>
      </c>
      <c r="M44" s="32">
        <v>16.600000000000001</v>
      </c>
      <c r="N44" s="31">
        <v>2.8</v>
      </c>
      <c r="O44" s="32">
        <v>18.3</v>
      </c>
      <c r="P44" s="32">
        <v>16.399999999999999</v>
      </c>
      <c r="Q44" s="31">
        <v>8.1999999999999993</v>
      </c>
      <c r="R44" s="32">
        <v>14.2</v>
      </c>
      <c r="S44" s="31">
        <v>6.5</v>
      </c>
      <c r="T44" s="31">
        <v>8.1</v>
      </c>
      <c r="U44" s="32">
        <v>12.6</v>
      </c>
      <c r="V44" s="31">
        <v>0.1</v>
      </c>
      <c r="W44" s="32">
        <v>11.1</v>
      </c>
    </row>
    <row r="45" spans="1:23" ht="16.5" customHeight="1" x14ac:dyDescent="0.25">
      <c r="A45" s="7"/>
      <c r="B45" s="7" t="s">
        <v>257</v>
      </c>
      <c r="C45" s="7"/>
      <c r="D45" s="7"/>
      <c r="E45" s="7"/>
      <c r="F45" s="7"/>
      <c r="G45" s="7"/>
      <c r="H45" s="7"/>
      <c r="I45" s="7"/>
      <c r="J45" s="7"/>
      <c r="K45" s="7"/>
      <c r="L45" s="9" t="s">
        <v>216</v>
      </c>
      <c r="M45" s="31">
        <v>7.6</v>
      </c>
      <c r="N45" s="31">
        <v>6.4</v>
      </c>
      <c r="O45" s="31">
        <v>8</v>
      </c>
      <c r="P45" s="31">
        <v>4.5</v>
      </c>
      <c r="Q45" s="31">
        <v>8.3000000000000007</v>
      </c>
      <c r="R45" s="31">
        <v>6.1</v>
      </c>
      <c r="S45" s="31">
        <v>0.2</v>
      </c>
      <c r="T45" s="31">
        <v>4.2</v>
      </c>
      <c r="U45" s="31">
        <v>6.8</v>
      </c>
      <c r="V45" s="31">
        <v>0.8</v>
      </c>
      <c r="W45" s="31">
        <v>6.1</v>
      </c>
    </row>
    <row r="46" spans="1:23" ht="16.5" customHeight="1" x14ac:dyDescent="0.25">
      <c r="A46" s="7"/>
      <c r="B46" s="7" t="s">
        <v>258</v>
      </c>
      <c r="C46" s="7"/>
      <c r="D46" s="7"/>
      <c r="E46" s="7"/>
      <c r="F46" s="7"/>
      <c r="G46" s="7"/>
      <c r="H46" s="7"/>
      <c r="I46" s="7"/>
      <c r="J46" s="7"/>
      <c r="K46" s="7"/>
      <c r="L46" s="9" t="s">
        <v>216</v>
      </c>
      <c r="M46" s="30" t="s">
        <v>128</v>
      </c>
      <c r="N46" s="30" t="s">
        <v>128</v>
      </c>
      <c r="O46" s="30" t="s">
        <v>128</v>
      </c>
      <c r="P46" s="30" t="s">
        <v>128</v>
      </c>
      <c r="Q46" s="30" t="s">
        <v>128</v>
      </c>
      <c r="R46" s="30" t="s">
        <v>128</v>
      </c>
      <c r="S46" s="31">
        <v>1.2</v>
      </c>
      <c r="T46" s="30" t="s">
        <v>128</v>
      </c>
      <c r="U46" s="31" t="s">
        <v>110</v>
      </c>
      <c r="V46" s="32">
        <v>81.7</v>
      </c>
      <c r="W46" s="31">
        <v>9.5</v>
      </c>
    </row>
    <row r="47" spans="1:23" ht="29.4" customHeight="1" x14ac:dyDescent="0.25">
      <c r="A47" s="7"/>
      <c r="B47" s="74" t="s">
        <v>259</v>
      </c>
      <c r="C47" s="74"/>
      <c r="D47" s="74"/>
      <c r="E47" s="74"/>
      <c r="F47" s="74"/>
      <c r="G47" s="74"/>
      <c r="H47" s="74"/>
      <c r="I47" s="74"/>
      <c r="J47" s="74"/>
      <c r="K47" s="74"/>
      <c r="L47" s="9" t="s">
        <v>216</v>
      </c>
      <c r="M47" s="31">
        <v>0.6</v>
      </c>
      <c r="N47" s="31">
        <v>0.7</v>
      </c>
      <c r="O47" s="31">
        <v>1.2</v>
      </c>
      <c r="P47" s="31">
        <v>0.9</v>
      </c>
      <c r="Q47" s="31">
        <v>0.4</v>
      </c>
      <c r="R47" s="31">
        <v>1.5</v>
      </c>
      <c r="S47" s="31">
        <v>3.5</v>
      </c>
      <c r="T47" s="31">
        <v>0.4</v>
      </c>
      <c r="U47" s="31">
        <v>0.8</v>
      </c>
      <c r="V47" s="31">
        <v>2.9</v>
      </c>
      <c r="W47" s="31">
        <v>1.1000000000000001</v>
      </c>
    </row>
    <row r="48" spans="1:23" ht="16.5" customHeight="1" x14ac:dyDescent="0.25">
      <c r="A48" s="7"/>
      <c r="B48" s="7" t="s">
        <v>284</v>
      </c>
      <c r="C48" s="7"/>
      <c r="D48" s="7"/>
      <c r="E48" s="7"/>
      <c r="F48" s="7"/>
      <c r="G48" s="7"/>
      <c r="H48" s="7"/>
      <c r="I48" s="7"/>
      <c r="J48" s="7"/>
      <c r="K48" s="7"/>
      <c r="L48" s="9" t="s">
        <v>216</v>
      </c>
      <c r="M48" s="31">
        <v>2.8</v>
      </c>
      <c r="N48" s="31">
        <v>4.5999999999999996</v>
      </c>
      <c r="O48" s="31">
        <v>3.5</v>
      </c>
      <c r="P48" s="31">
        <v>4.0999999999999996</v>
      </c>
      <c r="Q48" s="31">
        <v>7.2</v>
      </c>
      <c r="R48" s="31">
        <v>0.2</v>
      </c>
      <c r="S48" s="32">
        <v>10.3</v>
      </c>
      <c r="T48" s="31">
        <v>4.5999999999999996</v>
      </c>
      <c r="U48" s="31">
        <v>4.0999999999999996</v>
      </c>
      <c r="V48" s="31">
        <v>4.8</v>
      </c>
      <c r="W48" s="31">
        <v>4.0999999999999996</v>
      </c>
    </row>
    <row r="49" spans="1:23" ht="16.5" customHeight="1" x14ac:dyDescent="0.25">
      <c r="A49" s="7"/>
      <c r="B49" s="7" t="s">
        <v>286</v>
      </c>
      <c r="C49" s="7"/>
      <c r="D49" s="7"/>
      <c r="E49" s="7"/>
      <c r="F49" s="7"/>
      <c r="G49" s="7"/>
      <c r="H49" s="7"/>
      <c r="I49" s="7"/>
      <c r="J49" s="7"/>
      <c r="K49" s="7"/>
      <c r="L49" s="9" t="s">
        <v>216</v>
      </c>
      <c r="M49" s="29">
        <v>100</v>
      </c>
      <c r="N49" s="29">
        <v>100</v>
      </c>
      <c r="O49" s="29">
        <v>100</v>
      </c>
      <c r="P49" s="29">
        <v>100</v>
      </c>
      <c r="Q49" s="29">
        <v>100</v>
      </c>
      <c r="R49" s="29">
        <v>100</v>
      </c>
      <c r="S49" s="29">
        <v>100</v>
      </c>
      <c r="T49" s="29">
        <v>100</v>
      </c>
      <c r="U49" s="29">
        <v>100</v>
      </c>
      <c r="V49" s="29">
        <v>100</v>
      </c>
      <c r="W49" s="29">
        <v>100</v>
      </c>
    </row>
    <row r="50" spans="1:23" ht="16.5" customHeight="1" x14ac:dyDescent="0.25">
      <c r="A50" s="7" t="s">
        <v>124</v>
      </c>
      <c r="B50" s="7"/>
      <c r="C50" s="7"/>
      <c r="D50" s="7"/>
      <c r="E50" s="7"/>
      <c r="F50" s="7"/>
      <c r="G50" s="7"/>
      <c r="H50" s="7"/>
      <c r="I50" s="7"/>
      <c r="J50" s="7"/>
      <c r="K50" s="7"/>
      <c r="L50" s="9"/>
      <c r="M50" s="10"/>
      <c r="N50" s="10"/>
      <c r="O50" s="10"/>
      <c r="P50" s="10"/>
      <c r="Q50" s="10"/>
      <c r="R50" s="10"/>
      <c r="S50" s="10"/>
      <c r="T50" s="10"/>
      <c r="U50" s="10"/>
      <c r="V50" s="10"/>
      <c r="W50" s="10"/>
    </row>
    <row r="51" spans="1:23" ht="16.5" customHeight="1" x14ac:dyDescent="0.25">
      <c r="A51" s="7"/>
      <c r="B51" s="7" t="s">
        <v>254</v>
      </c>
      <c r="C51" s="7"/>
      <c r="D51" s="7"/>
      <c r="E51" s="7"/>
      <c r="F51" s="7"/>
      <c r="G51" s="7"/>
      <c r="H51" s="7"/>
      <c r="I51" s="7"/>
      <c r="J51" s="7"/>
      <c r="K51" s="7"/>
      <c r="L51" s="9" t="s">
        <v>216</v>
      </c>
      <c r="M51" s="32">
        <v>60.8</v>
      </c>
      <c r="N51" s="32">
        <v>43.9</v>
      </c>
      <c r="O51" s="32">
        <v>58.8</v>
      </c>
      <c r="P51" s="32">
        <v>61.1</v>
      </c>
      <c r="Q51" s="32">
        <v>65.400000000000006</v>
      </c>
      <c r="R51" s="32">
        <v>68.2</v>
      </c>
      <c r="S51" s="32">
        <v>56.4</v>
      </c>
      <c r="T51" s="32">
        <v>73.400000000000006</v>
      </c>
      <c r="U51" s="32">
        <v>57.2</v>
      </c>
      <c r="V51" s="31" t="s">
        <v>110</v>
      </c>
      <c r="W51" s="32">
        <v>51</v>
      </c>
    </row>
    <row r="52" spans="1:23" ht="16.5" customHeight="1" x14ac:dyDescent="0.25">
      <c r="A52" s="7"/>
      <c r="B52" s="7" t="s">
        <v>255</v>
      </c>
      <c r="C52" s="7"/>
      <c r="D52" s="7"/>
      <c r="E52" s="7"/>
      <c r="F52" s="7"/>
      <c r="G52" s="7"/>
      <c r="H52" s="7"/>
      <c r="I52" s="7"/>
      <c r="J52" s="7"/>
      <c r="K52" s="7"/>
      <c r="L52" s="9" t="s">
        <v>216</v>
      </c>
      <c r="M52" s="32">
        <v>10.9</v>
      </c>
      <c r="N52" s="32">
        <v>42.7</v>
      </c>
      <c r="O52" s="31">
        <v>9.9</v>
      </c>
      <c r="P52" s="32">
        <v>16.3</v>
      </c>
      <c r="Q52" s="31">
        <v>9.5</v>
      </c>
      <c r="R52" s="31">
        <v>9.6</v>
      </c>
      <c r="S52" s="32">
        <v>15.6</v>
      </c>
      <c r="T52" s="32">
        <v>10.7</v>
      </c>
      <c r="U52" s="32">
        <v>18.7</v>
      </c>
      <c r="V52" s="31">
        <v>8.6999999999999993</v>
      </c>
      <c r="W52" s="32">
        <v>17.600000000000001</v>
      </c>
    </row>
    <row r="53" spans="1:23" ht="16.5" customHeight="1" x14ac:dyDescent="0.25">
      <c r="A53" s="7"/>
      <c r="B53" s="7" t="s">
        <v>256</v>
      </c>
      <c r="C53" s="7"/>
      <c r="D53" s="7"/>
      <c r="E53" s="7"/>
      <c r="F53" s="7"/>
      <c r="G53" s="7"/>
      <c r="H53" s="7"/>
      <c r="I53" s="7"/>
      <c r="J53" s="7"/>
      <c r="K53" s="7"/>
      <c r="L53" s="9" t="s">
        <v>216</v>
      </c>
      <c r="M53" s="32">
        <v>17.5</v>
      </c>
      <c r="N53" s="31">
        <v>2.4</v>
      </c>
      <c r="O53" s="32">
        <v>18.7</v>
      </c>
      <c r="P53" s="32">
        <v>13.8</v>
      </c>
      <c r="Q53" s="31">
        <v>8</v>
      </c>
      <c r="R53" s="32">
        <v>15</v>
      </c>
      <c r="S53" s="32">
        <v>11.4</v>
      </c>
      <c r="T53" s="31">
        <v>8</v>
      </c>
      <c r="U53" s="32">
        <v>12.6</v>
      </c>
      <c r="V53" s="31">
        <v>0.1</v>
      </c>
      <c r="W53" s="32">
        <v>11.2</v>
      </c>
    </row>
    <row r="54" spans="1:23" ht="16.5" customHeight="1" x14ac:dyDescent="0.25">
      <c r="A54" s="7"/>
      <c r="B54" s="7" t="s">
        <v>257</v>
      </c>
      <c r="C54" s="7"/>
      <c r="D54" s="7"/>
      <c r="E54" s="7"/>
      <c r="F54" s="7"/>
      <c r="G54" s="7"/>
      <c r="H54" s="7"/>
      <c r="I54" s="7"/>
      <c r="J54" s="7"/>
      <c r="K54" s="7"/>
      <c r="L54" s="9" t="s">
        <v>216</v>
      </c>
      <c r="M54" s="31">
        <v>7.2</v>
      </c>
      <c r="N54" s="31">
        <v>6.5</v>
      </c>
      <c r="O54" s="31">
        <v>8</v>
      </c>
      <c r="P54" s="31">
        <v>4.4000000000000004</v>
      </c>
      <c r="Q54" s="31">
        <v>8.9</v>
      </c>
      <c r="R54" s="31">
        <v>5.6</v>
      </c>
      <c r="S54" s="31">
        <v>2.2999999999999998</v>
      </c>
      <c r="T54" s="31">
        <v>3.2</v>
      </c>
      <c r="U54" s="31">
        <v>6.9</v>
      </c>
      <c r="V54" s="31">
        <v>0.9</v>
      </c>
      <c r="W54" s="31">
        <v>6.2</v>
      </c>
    </row>
    <row r="55" spans="1:23" ht="16.5" customHeight="1" x14ac:dyDescent="0.25">
      <c r="A55" s="7"/>
      <c r="B55" s="7" t="s">
        <v>258</v>
      </c>
      <c r="C55" s="7"/>
      <c r="D55" s="7"/>
      <c r="E55" s="7"/>
      <c r="F55" s="7"/>
      <c r="G55" s="7"/>
      <c r="H55" s="7"/>
      <c r="I55" s="7"/>
      <c r="J55" s="7"/>
      <c r="K55" s="7"/>
      <c r="L55" s="9" t="s">
        <v>216</v>
      </c>
      <c r="M55" s="30" t="s">
        <v>128</v>
      </c>
      <c r="N55" s="30" t="s">
        <v>128</v>
      </c>
      <c r="O55" s="30" t="s">
        <v>128</v>
      </c>
      <c r="P55" s="30" t="s">
        <v>128</v>
      </c>
      <c r="Q55" s="30" t="s">
        <v>128</v>
      </c>
      <c r="R55" s="30" t="s">
        <v>128</v>
      </c>
      <c r="S55" s="30" t="s">
        <v>128</v>
      </c>
      <c r="T55" s="30" t="s">
        <v>128</v>
      </c>
      <c r="U55" s="30" t="s">
        <v>128</v>
      </c>
      <c r="V55" s="32">
        <v>82.8</v>
      </c>
      <c r="W55" s="31">
        <v>9</v>
      </c>
    </row>
    <row r="56" spans="1:23" ht="29.4" customHeight="1" x14ac:dyDescent="0.25">
      <c r="A56" s="7"/>
      <c r="B56" s="74" t="s">
        <v>259</v>
      </c>
      <c r="C56" s="74"/>
      <c r="D56" s="74"/>
      <c r="E56" s="74"/>
      <c r="F56" s="74"/>
      <c r="G56" s="74"/>
      <c r="H56" s="74"/>
      <c r="I56" s="74"/>
      <c r="J56" s="74"/>
      <c r="K56" s="74"/>
      <c r="L56" s="9" t="s">
        <v>216</v>
      </c>
      <c r="M56" s="31">
        <v>0.5</v>
      </c>
      <c r="N56" s="31">
        <v>0.6</v>
      </c>
      <c r="O56" s="31">
        <v>1</v>
      </c>
      <c r="P56" s="31">
        <v>0.7</v>
      </c>
      <c r="Q56" s="31">
        <v>0.3</v>
      </c>
      <c r="R56" s="31">
        <v>1.5</v>
      </c>
      <c r="S56" s="31">
        <v>1.7</v>
      </c>
      <c r="T56" s="31">
        <v>0.4</v>
      </c>
      <c r="U56" s="31">
        <v>0.6</v>
      </c>
      <c r="V56" s="31">
        <v>2.2000000000000002</v>
      </c>
      <c r="W56" s="31">
        <v>0.8</v>
      </c>
    </row>
    <row r="57" spans="1:23" ht="16.5" customHeight="1" x14ac:dyDescent="0.25">
      <c r="A57" s="7"/>
      <c r="B57" s="7" t="s">
        <v>284</v>
      </c>
      <c r="C57" s="7"/>
      <c r="D57" s="7"/>
      <c r="E57" s="7"/>
      <c r="F57" s="7"/>
      <c r="G57" s="7"/>
      <c r="H57" s="7"/>
      <c r="I57" s="7"/>
      <c r="J57" s="7"/>
      <c r="K57" s="7"/>
      <c r="L57" s="9" t="s">
        <v>216</v>
      </c>
      <c r="M57" s="31">
        <v>3.2</v>
      </c>
      <c r="N57" s="31">
        <v>4</v>
      </c>
      <c r="O57" s="31">
        <v>3.6</v>
      </c>
      <c r="P57" s="31">
        <v>3.6</v>
      </c>
      <c r="Q57" s="31">
        <v>7.9</v>
      </c>
      <c r="R57" s="31">
        <v>0.2</v>
      </c>
      <c r="S57" s="32">
        <v>12.6</v>
      </c>
      <c r="T57" s="31">
        <v>4.0999999999999996</v>
      </c>
      <c r="U57" s="31">
        <v>4</v>
      </c>
      <c r="V57" s="31">
        <v>5.3</v>
      </c>
      <c r="W57" s="31">
        <v>4.0999999999999996</v>
      </c>
    </row>
    <row r="58" spans="1:23" ht="16.5" customHeight="1" x14ac:dyDescent="0.25">
      <c r="A58" s="7"/>
      <c r="B58" s="7" t="s">
        <v>286</v>
      </c>
      <c r="C58" s="7"/>
      <c r="D58" s="7"/>
      <c r="E58" s="7"/>
      <c r="F58" s="7"/>
      <c r="G58" s="7"/>
      <c r="H58" s="7"/>
      <c r="I58" s="7"/>
      <c r="J58" s="7"/>
      <c r="K58" s="7"/>
      <c r="L58" s="9" t="s">
        <v>216</v>
      </c>
      <c r="M58" s="29">
        <v>100</v>
      </c>
      <c r="N58" s="29">
        <v>100</v>
      </c>
      <c r="O58" s="29">
        <v>100</v>
      </c>
      <c r="P58" s="29">
        <v>100</v>
      </c>
      <c r="Q58" s="29">
        <v>100</v>
      </c>
      <c r="R58" s="29">
        <v>100</v>
      </c>
      <c r="S58" s="29">
        <v>100</v>
      </c>
      <c r="T58" s="29">
        <v>100</v>
      </c>
      <c r="U58" s="29">
        <v>100</v>
      </c>
      <c r="V58" s="29">
        <v>100</v>
      </c>
      <c r="W58" s="29">
        <v>100</v>
      </c>
    </row>
    <row r="59" spans="1:23" ht="16.5" customHeight="1" x14ac:dyDescent="0.25">
      <c r="A59" s="7" t="s">
        <v>125</v>
      </c>
      <c r="B59" s="7"/>
      <c r="C59" s="7"/>
      <c r="D59" s="7"/>
      <c r="E59" s="7"/>
      <c r="F59" s="7"/>
      <c r="G59" s="7"/>
      <c r="H59" s="7"/>
      <c r="I59" s="7"/>
      <c r="J59" s="7"/>
      <c r="K59" s="7"/>
      <c r="L59" s="9"/>
      <c r="M59" s="10"/>
      <c r="N59" s="10"/>
      <c r="O59" s="10"/>
      <c r="P59" s="10"/>
      <c r="Q59" s="10"/>
      <c r="R59" s="10"/>
      <c r="S59" s="10"/>
      <c r="T59" s="10"/>
      <c r="U59" s="10"/>
      <c r="V59" s="10"/>
      <c r="W59" s="10"/>
    </row>
    <row r="60" spans="1:23" ht="16.5" customHeight="1" x14ac:dyDescent="0.25">
      <c r="A60" s="7"/>
      <c r="B60" s="7" t="s">
        <v>254</v>
      </c>
      <c r="C60" s="7"/>
      <c r="D60" s="7"/>
      <c r="E60" s="7"/>
      <c r="F60" s="7"/>
      <c r="G60" s="7"/>
      <c r="H60" s="7"/>
      <c r="I60" s="7"/>
      <c r="J60" s="7"/>
      <c r="K60" s="7"/>
      <c r="L60" s="9" t="s">
        <v>216</v>
      </c>
      <c r="M60" s="32">
        <v>61</v>
      </c>
      <c r="N60" s="32">
        <v>44.8</v>
      </c>
      <c r="O60" s="32">
        <v>60.5</v>
      </c>
      <c r="P60" s="32">
        <v>62.5</v>
      </c>
      <c r="Q60" s="32">
        <v>64.099999999999994</v>
      </c>
      <c r="R60" s="32">
        <v>67.599999999999994</v>
      </c>
      <c r="S60" s="32">
        <v>63.1</v>
      </c>
      <c r="T60" s="32">
        <v>75.400000000000006</v>
      </c>
      <c r="U60" s="32">
        <v>58</v>
      </c>
      <c r="V60" s="31" t="s">
        <v>110</v>
      </c>
      <c r="W60" s="32">
        <v>51.3</v>
      </c>
    </row>
    <row r="61" spans="1:23" ht="16.5" customHeight="1" x14ac:dyDescent="0.25">
      <c r="A61" s="7"/>
      <c r="B61" s="7" t="s">
        <v>255</v>
      </c>
      <c r="C61" s="7"/>
      <c r="D61" s="7"/>
      <c r="E61" s="7"/>
      <c r="F61" s="7"/>
      <c r="G61" s="7"/>
      <c r="H61" s="7"/>
      <c r="I61" s="7"/>
      <c r="J61" s="7"/>
      <c r="K61" s="7"/>
      <c r="L61" s="9" t="s">
        <v>216</v>
      </c>
      <c r="M61" s="32">
        <v>10.9</v>
      </c>
      <c r="N61" s="32">
        <v>41.9</v>
      </c>
      <c r="O61" s="31">
        <v>8.9</v>
      </c>
      <c r="P61" s="32">
        <v>16.100000000000001</v>
      </c>
      <c r="Q61" s="31">
        <v>9.8000000000000007</v>
      </c>
      <c r="R61" s="32">
        <v>10.1</v>
      </c>
      <c r="S61" s="32">
        <v>13</v>
      </c>
      <c r="T61" s="31">
        <v>9.4</v>
      </c>
      <c r="U61" s="32">
        <v>18.399999999999999</v>
      </c>
      <c r="V61" s="31">
        <v>9.1</v>
      </c>
      <c r="W61" s="32">
        <v>17.3</v>
      </c>
    </row>
    <row r="62" spans="1:23" ht="16.5" customHeight="1" x14ac:dyDescent="0.25">
      <c r="A62" s="7"/>
      <c r="B62" s="7" t="s">
        <v>256</v>
      </c>
      <c r="C62" s="7"/>
      <c r="D62" s="7"/>
      <c r="E62" s="7"/>
      <c r="F62" s="7"/>
      <c r="G62" s="7"/>
      <c r="H62" s="7"/>
      <c r="I62" s="7"/>
      <c r="J62" s="7"/>
      <c r="K62" s="7"/>
      <c r="L62" s="9" t="s">
        <v>216</v>
      </c>
      <c r="M62" s="32">
        <v>17.2</v>
      </c>
      <c r="N62" s="31">
        <v>2.7</v>
      </c>
      <c r="O62" s="32">
        <v>17.100000000000001</v>
      </c>
      <c r="P62" s="32">
        <v>13.2</v>
      </c>
      <c r="Q62" s="31">
        <v>8.1</v>
      </c>
      <c r="R62" s="32">
        <v>14.9</v>
      </c>
      <c r="S62" s="31">
        <v>9.4</v>
      </c>
      <c r="T62" s="31">
        <v>7.4</v>
      </c>
      <c r="U62" s="32">
        <v>12.2</v>
      </c>
      <c r="V62" s="31">
        <v>0.1</v>
      </c>
      <c r="W62" s="32">
        <v>10.8</v>
      </c>
    </row>
    <row r="63" spans="1:23" ht="16.5" customHeight="1" x14ac:dyDescent="0.25">
      <c r="A63" s="7"/>
      <c r="B63" s="7" t="s">
        <v>257</v>
      </c>
      <c r="C63" s="7"/>
      <c r="D63" s="7"/>
      <c r="E63" s="7"/>
      <c r="F63" s="7"/>
      <c r="G63" s="7"/>
      <c r="H63" s="7"/>
      <c r="I63" s="7"/>
      <c r="J63" s="7"/>
      <c r="K63" s="7"/>
      <c r="L63" s="9" t="s">
        <v>216</v>
      </c>
      <c r="M63" s="31">
        <v>7.3</v>
      </c>
      <c r="N63" s="31">
        <v>6.8</v>
      </c>
      <c r="O63" s="31">
        <v>9</v>
      </c>
      <c r="P63" s="31">
        <v>1.9</v>
      </c>
      <c r="Q63" s="31">
        <v>9.1</v>
      </c>
      <c r="R63" s="31">
        <v>5.7</v>
      </c>
      <c r="S63" s="31">
        <v>9.5</v>
      </c>
      <c r="T63" s="31">
        <v>3.2</v>
      </c>
      <c r="U63" s="31">
        <v>6.9</v>
      </c>
      <c r="V63" s="31">
        <v>1</v>
      </c>
      <c r="W63" s="31">
        <v>6.2</v>
      </c>
    </row>
    <row r="64" spans="1:23" ht="16.5" customHeight="1" x14ac:dyDescent="0.25">
      <c r="A64" s="7"/>
      <c r="B64" s="7" t="s">
        <v>258</v>
      </c>
      <c r="C64" s="7"/>
      <c r="D64" s="7"/>
      <c r="E64" s="7"/>
      <c r="F64" s="7"/>
      <c r="G64" s="7"/>
      <c r="H64" s="7"/>
      <c r="I64" s="7"/>
      <c r="J64" s="7"/>
      <c r="K64" s="7"/>
      <c r="L64" s="9" t="s">
        <v>216</v>
      </c>
      <c r="M64" s="30" t="s">
        <v>128</v>
      </c>
      <c r="N64" s="30" t="s">
        <v>128</v>
      </c>
      <c r="O64" s="30" t="s">
        <v>128</v>
      </c>
      <c r="P64" s="30" t="s">
        <v>128</v>
      </c>
      <c r="Q64" s="30" t="s">
        <v>128</v>
      </c>
      <c r="R64" s="30" t="s">
        <v>128</v>
      </c>
      <c r="S64" s="31">
        <v>0.1</v>
      </c>
      <c r="T64" s="30" t="s">
        <v>128</v>
      </c>
      <c r="U64" s="31" t="s">
        <v>110</v>
      </c>
      <c r="V64" s="32">
        <v>82.6</v>
      </c>
      <c r="W64" s="31">
        <v>9.5</v>
      </c>
    </row>
    <row r="65" spans="1:23" ht="29.4" customHeight="1" x14ac:dyDescent="0.25">
      <c r="A65" s="7"/>
      <c r="B65" s="74" t="s">
        <v>259</v>
      </c>
      <c r="C65" s="74"/>
      <c r="D65" s="74"/>
      <c r="E65" s="74"/>
      <c r="F65" s="74"/>
      <c r="G65" s="74"/>
      <c r="H65" s="74"/>
      <c r="I65" s="74"/>
      <c r="J65" s="74"/>
      <c r="K65" s="74"/>
      <c r="L65" s="9" t="s">
        <v>216</v>
      </c>
      <c r="M65" s="31">
        <v>0.5</v>
      </c>
      <c r="N65" s="31">
        <v>0.6</v>
      </c>
      <c r="O65" s="31">
        <v>1</v>
      </c>
      <c r="P65" s="31">
        <v>0.7</v>
      </c>
      <c r="Q65" s="31">
        <v>0.3</v>
      </c>
      <c r="R65" s="31">
        <v>1.5</v>
      </c>
      <c r="S65" s="31">
        <v>1.3</v>
      </c>
      <c r="T65" s="31">
        <v>0.7</v>
      </c>
      <c r="U65" s="31">
        <v>0.6</v>
      </c>
      <c r="V65" s="31">
        <v>2.2000000000000002</v>
      </c>
      <c r="W65" s="31">
        <v>0.8</v>
      </c>
    </row>
    <row r="66" spans="1:23" ht="16.5" customHeight="1" x14ac:dyDescent="0.25">
      <c r="A66" s="7"/>
      <c r="B66" s="7" t="s">
        <v>284</v>
      </c>
      <c r="C66" s="7"/>
      <c r="D66" s="7"/>
      <c r="E66" s="7"/>
      <c r="F66" s="7"/>
      <c r="G66" s="7"/>
      <c r="H66" s="7"/>
      <c r="I66" s="7"/>
      <c r="J66" s="7"/>
      <c r="K66" s="7"/>
      <c r="L66" s="9" t="s">
        <v>216</v>
      </c>
      <c r="M66" s="31">
        <v>3.1</v>
      </c>
      <c r="N66" s="31">
        <v>3.1</v>
      </c>
      <c r="O66" s="31">
        <v>3.5</v>
      </c>
      <c r="P66" s="31">
        <v>5.5</v>
      </c>
      <c r="Q66" s="31">
        <v>8.6</v>
      </c>
      <c r="R66" s="31">
        <v>0.3</v>
      </c>
      <c r="S66" s="31">
        <v>7.2</v>
      </c>
      <c r="T66" s="31">
        <v>3.9</v>
      </c>
      <c r="U66" s="31">
        <v>4</v>
      </c>
      <c r="V66" s="31">
        <v>5</v>
      </c>
      <c r="W66" s="31">
        <v>4.0999999999999996</v>
      </c>
    </row>
    <row r="67" spans="1:23" ht="16.5" customHeight="1" x14ac:dyDescent="0.25">
      <c r="A67" s="7"/>
      <c r="B67" s="7" t="s">
        <v>286</v>
      </c>
      <c r="C67" s="7"/>
      <c r="D67" s="7"/>
      <c r="E67" s="7"/>
      <c r="F67" s="7"/>
      <c r="G67" s="7"/>
      <c r="H67" s="7"/>
      <c r="I67" s="7"/>
      <c r="J67" s="7"/>
      <c r="K67" s="7"/>
      <c r="L67" s="9" t="s">
        <v>216</v>
      </c>
      <c r="M67" s="29">
        <v>100</v>
      </c>
      <c r="N67" s="29">
        <v>100</v>
      </c>
      <c r="O67" s="29">
        <v>100</v>
      </c>
      <c r="P67" s="29">
        <v>100</v>
      </c>
      <c r="Q67" s="29">
        <v>100</v>
      </c>
      <c r="R67" s="29">
        <v>100</v>
      </c>
      <c r="S67" s="29">
        <v>100</v>
      </c>
      <c r="T67" s="29">
        <v>100</v>
      </c>
      <c r="U67" s="29">
        <v>100</v>
      </c>
      <c r="V67" s="29">
        <v>100</v>
      </c>
      <c r="W67" s="29">
        <v>100</v>
      </c>
    </row>
    <row r="68" spans="1:23" ht="16.5" customHeight="1" x14ac:dyDescent="0.25">
      <c r="A68" s="7" t="s">
        <v>126</v>
      </c>
      <c r="B68" s="7"/>
      <c r="C68" s="7"/>
      <c r="D68" s="7"/>
      <c r="E68" s="7"/>
      <c r="F68" s="7"/>
      <c r="G68" s="7"/>
      <c r="H68" s="7"/>
      <c r="I68" s="7"/>
      <c r="J68" s="7"/>
      <c r="K68" s="7"/>
      <c r="L68" s="9"/>
      <c r="M68" s="10"/>
      <c r="N68" s="10"/>
      <c r="O68" s="10"/>
      <c r="P68" s="10"/>
      <c r="Q68" s="10"/>
      <c r="R68" s="10"/>
      <c r="S68" s="10"/>
      <c r="T68" s="10"/>
      <c r="U68" s="10"/>
      <c r="V68" s="10"/>
      <c r="W68" s="10"/>
    </row>
    <row r="69" spans="1:23" ht="16.5" customHeight="1" x14ac:dyDescent="0.25">
      <c r="A69" s="7"/>
      <c r="B69" s="7" t="s">
        <v>254</v>
      </c>
      <c r="C69" s="7"/>
      <c r="D69" s="7"/>
      <c r="E69" s="7"/>
      <c r="F69" s="7"/>
      <c r="G69" s="7"/>
      <c r="H69" s="7"/>
      <c r="I69" s="7"/>
      <c r="J69" s="7"/>
      <c r="K69" s="7"/>
      <c r="L69" s="9" t="s">
        <v>216</v>
      </c>
      <c r="M69" s="32">
        <v>60.9</v>
      </c>
      <c r="N69" s="32">
        <v>45.3</v>
      </c>
      <c r="O69" s="32">
        <v>60.1</v>
      </c>
      <c r="P69" s="32">
        <v>64.900000000000006</v>
      </c>
      <c r="Q69" s="32">
        <v>61.4</v>
      </c>
      <c r="R69" s="32">
        <v>65.900000000000006</v>
      </c>
      <c r="S69" s="32">
        <v>58.3</v>
      </c>
      <c r="T69" s="32">
        <v>69.400000000000006</v>
      </c>
      <c r="U69" s="32">
        <v>57.7</v>
      </c>
      <c r="V69" s="31" t="s">
        <v>110</v>
      </c>
      <c r="W69" s="32">
        <v>50.8</v>
      </c>
    </row>
    <row r="70" spans="1:23" ht="16.5" customHeight="1" x14ac:dyDescent="0.25">
      <c r="A70" s="7"/>
      <c r="B70" s="7" t="s">
        <v>255</v>
      </c>
      <c r="C70" s="7"/>
      <c r="D70" s="7"/>
      <c r="E70" s="7"/>
      <c r="F70" s="7"/>
      <c r="G70" s="7"/>
      <c r="H70" s="7"/>
      <c r="I70" s="7"/>
      <c r="J70" s="7"/>
      <c r="K70" s="7"/>
      <c r="L70" s="9" t="s">
        <v>216</v>
      </c>
      <c r="M70" s="32">
        <v>12.6</v>
      </c>
      <c r="N70" s="32">
        <v>41.2</v>
      </c>
      <c r="O70" s="31">
        <v>9.9</v>
      </c>
      <c r="P70" s="32">
        <v>14.9</v>
      </c>
      <c r="Q70" s="32">
        <v>11.3</v>
      </c>
      <c r="R70" s="32">
        <v>10.1</v>
      </c>
      <c r="S70" s="32">
        <v>15</v>
      </c>
      <c r="T70" s="32">
        <v>15.8</v>
      </c>
      <c r="U70" s="32">
        <v>19.3</v>
      </c>
      <c r="V70" s="31">
        <v>9.1999999999999993</v>
      </c>
      <c r="W70" s="32">
        <v>18.100000000000001</v>
      </c>
    </row>
    <row r="71" spans="1:23" ht="16.5" customHeight="1" x14ac:dyDescent="0.25">
      <c r="A71" s="7"/>
      <c r="B71" s="7" t="s">
        <v>256</v>
      </c>
      <c r="C71" s="7"/>
      <c r="D71" s="7"/>
      <c r="E71" s="7"/>
      <c r="F71" s="7"/>
      <c r="G71" s="7"/>
      <c r="H71" s="7"/>
      <c r="I71" s="7"/>
      <c r="J71" s="7"/>
      <c r="K71" s="7"/>
      <c r="L71" s="9" t="s">
        <v>216</v>
      </c>
      <c r="M71" s="32">
        <v>16.7</v>
      </c>
      <c r="N71" s="31">
        <v>3.1</v>
      </c>
      <c r="O71" s="32">
        <v>16.600000000000001</v>
      </c>
      <c r="P71" s="32">
        <v>12.9</v>
      </c>
      <c r="Q71" s="31">
        <v>8.1999999999999993</v>
      </c>
      <c r="R71" s="32">
        <v>16.3</v>
      </c>
      <c r="S71" s="32">
        <v>11.4</v>
      </c>
      <c r="T71" s="31">
        <v>6.8</v>
      </c>
      <c r="U71" s="32">
        <v>12</v>
      </c>
      <c r="V71" s="31">
        <v>0.3</v>
      </c>
      <c r="W71" s="32">
        <v>10.6</v>
      </c>
    </row>
    <row r="72" spans="1:23" ht="16.5" customHeight="1" x14ac:dyDescent="0.25">
      <c r="A72" s="7"/>
      <c r="B72" s="7" t="s">
        <v>257</v>
      </c>
      <c r="C72" s="7"/>
      <c r="D72" s="7"/>
      <c r="E72" s="7"/>
      <c r="F72" s="7"/>
      <c r="G72" s="7"/>
      <c r="H72" s="7"/>
      <c r="I72" s="7"/>
      <c r="J72" s="7"/>
      <c r="K72" s="7"/>
      <c r="L72" s="9" t="s">
        <v>216</v>
      </c>
      <c r="M72" s="31">
        <v>7.4</v>
      </c>
      <c r="N72" s="31">
        <v>6.6</v>
      </c>
      <c r="O72" s="31">
        <v>8.9</v>
      </c>
      <c r="P72" s="31">
        <v>2.1</v>
      </c>
      <c r="Q72" s="31">
        <v>9.8000000000000007</v>
      </c>
      <c r="R72" s="31">
        <v>5.5</v>
      </c>
      <c r="S72" s="31">
        <v>8.4</v>
      </c>
      <c r="T72" s="31">
        <v>2.9</v>
      </c>
      <c r="U72" s="31">
        <v>6.9</v>
      </c>
      <c r="V72" s="31">
        <v>1</v>
      </c>
      <c r="W72" s="31">
        <v>6.2</v>
      </c>
    </row>
    <row r="73" spans="1:23" ht="16.5" customHeight="1" x14ac:dyDescent="0.25">
      <c r="A73" s="7"/>
      <c r="B73" s="7" t="s">
        <v>258</v>
      </c>
      <c r="C73" s="7"/>
      <c r="D73" s="7"/>
      <c r="E73" s="7"/>
      <c r="F73" s="7"/>
      <c r="G73" s="7"/>
      <c r="H73" s="7"/>
      <c r="I73" s="7"/>
      <c r="J73" s="7"/>
      <c r="K73" s="7"/>
      <c r="L73" s="9" t="s">
        <v>216</v>
      </c>
      <c r="M73" s="30" t="s">
        <v>128</v>
      </c>
      <c r="N73" s="30" t="s">
        <v>128</v>
      </c>
      <c r="O73" s="30" t="s">
        <v>128</v>
      </c>
      <c r="P73" s="30" t="s">
        <v>128</v>
      </c>
      <c r="Q73" s="30" t="s">
        <v>128</v>
      </c>
      <c r="R73" s="30" t="s">
        <v>128</v>
      </c>
      <c r="S73" s="30" t="s">
        <v>128</v>
      </c>
      <c r="T73" s="30" t="s">
        <v>128</v>
      </c>
      <c r="U73" s="30" t="s">
        <v>128</v>
      </c>
      <c r="V73" s="32">
        <v>79.2</v>
      </c>
      <c r="W73" s="31">
        <v>9.5</v>
      </c>
    </row>
    <row r="74" spans="1:23" ht="29.4" customHeight="1" x14ac:dyDescent="0.25">
      <c r="A74" s="7"/>
      <c r="B74" s="74" t="s">
        <v>259</v>
      </c>
      <c r="C74" s="74"/>
      <c r="D74" s="74"/>
      <c r="E74" s="74"/>
      <c r="F74" s="74"/>
      <c r="G74" s="74"/>
      <c r="H74" s="74"/>
      <c r="I74" s="74"/>
      <c r="J74" s="74"/>
      <c r="K74" s="74"/>
      <c r="L74" s="9" t="s">
        <v>216</v>
      </c>
      <c r="M74" s="31">
        <v>0.6</v>
      </c>
      <c r="N74" s="31">
        <v>0.6</v>
      </c>
      <c r="O74" s="31">
        <v>1.4</v>
      </c>
      <c r="P74" s="31">
        <v>0.9</v>
      </c>
      <c r="Q74" s="31">
        <v>0.3</v>
      </c>
      <c r="R74" s="31">
        <v>1.6</v>
      </c>
      <c r="S74" s="31">
        <v>1.3</v>
      </c>
      <c r="T74" s="31">
        <v>0.5</v>
      </c>
      <c r="U74" s="31">
        <v>0.8</v>
      </c>
      <c r="V74" s="31">
        <v>2.2000000000000002</v>
      </c>
      <c r="W74" s="31">
        <v>0.9</v>
      </c>
    </row>
    <row r="75" spans="1:23" ht="16.5" customHeight="1" x14ac:dyDescent="0.25">
      <c r="A75" s="7"/>
      <c r="B75" s="7" t="s">
        <v>284</v>
      </c>
      <c r="C75" s="7"/>
      <c r="D75" s="7"/>
      <c r="E75" s="7"/>
      <c r="F75" s="7"/>
      <c r="G75" s="7"/>
      <c r="H75" s="7"/>
      <c r="I75" s="7"/>
      <c r="J75" s="7"/>
      <c r="K75" s="7"/>
      <c r="L75" s="9" t="s">
        <v>216</v>
      </c>
      <c r="M75" s="31">
        <v>1.8</v>
      </c>
      <c r="N75" s="31">
        <v>3.2</v>
      </c>
      <c r="O75" s="31">
        <v>3.2</v>
      </c>
      <c r="P75" s="31">
        <v>4.4000000000000004</v>
      </c>
      <c r="Q75" s="31">
        <v>9</v>
      </c>
      <c r="R75" s="31">
        <v>0.5</v>
      </c>
      <c r="S75" s="31">
        <v>5.6</v>
      </c>
      <c r="T75" s="31">
        <v>4.5</v>
      </c>
      <c r="U75" s="31">
        <v>3.4</v>
      </c>
      <c r="V75" s="31">
        <v>8</v>
      </c>
      <c r="W75" s="31">
        <v>3.9</v>
      </c>
    </row>
    <row r="76" spans="1:23" ht="16.5" customHeight="1" x14ac:dyDescent="0.25">
      <c r="A76" s="7"/>
      <c r="B76" s="7" t="s">
        <v>286</v>
      </c>
      <c r="C76" s="7"/>
      <c r="D76" s="7"/>
      <c r="E76" s="7"/>
      <c r="F76" s="7"/>
      <c r="G76" s="7"/>
      <c r="H76" s="7"/>
      <c r="I76" s="7"/>
      <c r="J76" s="7"/>
      <c r="K76" s="7"/>
      <c r="L76" s="9" t="s">
        <v>216</v>
      </c>
      <c r="M76" s="29">
        <v>100</v>
      </c>
      <c r="N76" s="29">
        <v>100</v>
      </c>
      <c r="O76" s="29">
        <v>100</v>
      </c>
      <c r="P76" s="29">
        <v>100</v>
      </c>
      <c r="Q76" s="29">
        <v>100</v>
      </c>
      <c r="R76" s="29">
        <v>100</v>
      </c>
      <c r="S76" s="29">
        <v>100</v>
      </c>
      <c r="T76" s="29">
        <v>100</v>
      </c>
      <c r="U76" s="29">
        <v>100</v>
      </c>
      <c r="V76" s="29">
        <v>100</v>
      </c>
      <c r="W76" s="29">
        <v>100</v>
      </c>
    </row>
    <row r="77" spans="1:23" ht="16.5" customHeight="1" x14ac:dyDescent="0.25">
      <c r="A77" s="7" t="s">
        <v>118</v>
      </c>
      <c r="B77" s="7"/>
      <c r="C77" s="7"/>
      <c r="D77" s="7"/>
      <c r="E77" s="7"/>
      <c r="F77" s="7"/>
      <c r="G77" s="7"/>
      <c r="H77" s="7"/>
      <c r="I77" s="7"/>
      <c r="J77" s="7"/>
      <c r="K77" s="7"/>
      <c r="L77" s="9"/>
      <c r="M77" s="10"/>
      <c r="N77" s="10"/>
      <c r="O77" s="10"/>
      <c r="P77" s="10"/>
      <c r="Q77" s="10"/>
      <c r="R77" s="10"/>
      <c r="S77" s="10"/>
      <c r="T77" s="10"/>
      <c r="U77" s="10"/>
      <c r="V77" s="10"/>
      <c r="W77" s="10"/>
    </row>
    <row r="78" spans="1:23" ht="16.5" customHeight="1" x14ac:dyDescent="0.25">
      <c r="A78" s="7"/>
      <c r="B78" s="7" t="s">
        <v>254</v>
      </c>
      <c r="C78" s="7"/>
      <c r="D78" s="7"/>
      <c r="E78" s="7"/>
      <c r="F78" s="7"/>
      <c r="G78" s="7"/>
      <c r="H78" s="7"/>
      <c r="I78" s="7"/>
      <c r="J78" s="7"/>
      <c r="K78" s="7"/>
      <c r="L78" s="9" t="s">
        <v>216</v>
      </c>
      <c r="M78" s="32">
        <v>61.7</v>
      </c>
      <c r="N78" s="32">
        <v>45.9</v>
      </c>
      <c r="O78" s="32">
        <v>62.1</v>
      </c>
      <c r="P78" s="32">
        <v>61.8</v>
      </c>
      <c r="Q78" s="32">
        <v>64</v>
      </c>
      <c r="R78" s="32">
        <v>63.7</v>
      </c>
      <c r="S78" s="32">
        <v>67.400000000000006</v>
      </c>
      <c r="T78" s="32">
        <v>68.3</v>
      </c>
      <c r="U78" s="32">
        <v>58.3</v>
      </c>
      <c r="V78" s="31" t="s">
        <v>110</v>
      </c>
      <c r="W78" s="32">
        <v>50.9</v>
      </c>
    </row>
    <row r="79" spans="1:23" ht="16.5" customHeight="1" x14ac:dyDescent="0.25">
      <c r="A79" s="7"/>
      <c r="B79" s="7" t="s">
        <v>255</v>
      </c>
      <c r="C79" s="7"/>
      <c r="D79" s="7"/>
      <c r="E79" s="7"/>
      <c r="F79" s="7"/>
      <c r="G79" s="7"/>
      <c r="H79" s="7"/>
      <c r="I79" s="7"/>
      <c r="J79" s="7"/>
      <c r="K79" s="7"/>
      <c r="L79" s="9" t="s">
        <v>216</v>
      </c>
      <c r="M79" s="32">
        <v>12.3</v>
      </c>
      <c r="N79" s="32">
        <v>40.4</v>
      </c>
      <c r="O79" s="32">
        <v>10.5</v>
      </c>
      <c r="P79" s="32">
        <v>16.2</v>
      </c>
      <c r="Q79" s="32">
        <v>12.5</v>
      </c>
      <c r="R79" s="32">
        <v>13.2</v>
      </c>
      <c r="S79" s="32">
        <v>10.8</v>
      </c>
      <c r="T79" s="32">
        <v>17.7</v>
      </c>
      <c r="U79" s="32">
        <v>19.399999999999999</v>
      </c>
      <c r="V79" s="31">
        <v>8.1999999999999993</v>
      </c>
      <c r="W79" s="32">
        <v>17.899999999999999</v>
      </c>
    </row>
    <row r="80" spans="1:23" ht="16.5" customHeight="1" x14ac:dyDescent="0.25">
      <c r="A80" s="7"/>
      <c r="B80" s="7" t="s">
        <v>256</v>
      </c>
      <c r="C80" s="7"/>
      <c r="D80" s="7"/>
      <c r="E80" s="7"/>
      <c r="F80" s="7"/>
      <c r="G80" s="7"/>
      <c r="H80" s="7"/>
      <c r="I80" s="7"/>
      <c r="J80" s="7"/>
      <c r="K80" s="7"/>
      <c r="L80" s="9" t="s">
        <v>216</v>
      </c>
      <c r="M80" s="32">
        <v>15.8</v>
      </c>
      <c r="N80" s="31">
        <v>3.2</v>
      </c>
      <c r="O80" s="32">
        <v>14.4</v>
      </c>
      <c r="P80" s="32">
        <v>12.7</v>
      </c>
      <c r="Q80" s="31">
        <v>8.1999999999999993</v>
      </c>
      <c r="R80" s="32">
        <v>16.2</v>
      </c>
      <c r="S80" s="31">
        <v>9.8000000000000007</v>
      </c>
      <c r="T80" s="31">
        <v>4.4000000000000004</v>
      </c>
      <c r="U80" s="32">
        <v>11.3</v>
      </c>
      <c r="V80" s="31">
        <v>0.1</v>
      </c>
      <c r="W80" s="31">
        <v>9.9</v>
      </c>
    </row>
    <row r="81" spans="1:23" ht="16.5" customHeight="1" x14ac:dyDescent="0.25">
      <c r="A81" s="7"/>
      <c r="B81" s="7" t="s">
        <v>257</v>
      </c>
      <c r="C81" s="7"/>
      <c r="D81" s="7"/>
      <c r="E81" s="7"/>
      <c r="F81" s="7"/>
      <c r="G81" s="7"/>
      <c r="H81" s="7"/>
      <c r="I81" s="7"/>
      <c r="J81" s="7"/>
      <c r="K81" s="7"/>
      <c r="L81" s="9" t="s">
        <v>216</v>
      </c>
      <c r="M81" s="31">
        <v>7.8</v>
      </c>
      <c r="N81" s="31">
        <v>6.8</v>
      </c>
      <c r="O81" s="31">
        <v>8.1</v>
      </c>
      <c r="P81" s="31">
        <v>5.3</v>
      </c>
      <c r="Q81" s="31">
        <v>7.3</v>
      </c>
      <c r="R81" s="31">
        <v>4.9000000000000004</v>
      </c>
      <c r="S81" s="31">
        <v>8.8000000000000007</v>
      </c>
      <c r="T81" s="31">
        <v>4.8</v>
      </c>
      <c r="U81" s="31">
        <v>7.2</v>
      </c>
      <c r="V81" s="31">
        <v>1</v>
      </c>
      <c r="W81" s="31">
        <v>6.4</v>
      </c>
    </row>
    <row r="82" spans="1:23" ht="16.5" customHeight="1" x14ac:dyDescent="0.25">
      <c r="A82" s="7"/>
      <c r="B82" s="7" t="s">
        <v>258</v>
      </c>
      <c r="C82" s="7"/>
      <c r="D82" s="7"/>
      <c r="E82" s="7"/>
      <c r="F82" s="7"/>
      <c r="G82" s="7"/>
      <c r="H82" s="7"/>
      <c r="I82" s="7"/>
      <c r="J82" s="7"/>
      <c r="K82" s="7"/>
      <c r="L82" s="9" t="s">
        <v>216</v>
      </c>
      <c r="M82" s="30" t="s">
        <v>128</v>
      </c>
      <c r="N82" s="30" t="s">
        <v>128</v>
      </c>
      <c r="O82" s="30" t="s">
        <v>128</v>
      </c>
      <c r="P82" s="30" t="s">
        <v>128</v>
      </c>
      <c r="Q82" s="30" t="s">
        <v>128</v>
      </c>
      <c r="R82" s="30" t="s">
        <v>128</v>
      </c>
      <c r="S82" s="30" t="s">
        <v>128</v>
      </c>
      <c r="T82" s="30" t="s">
        <v>128</v>
      </c>
      <c r="U82" s="30" t="s">
        <v>128</v>
      </c>
      <c r="V82" s="32">
        <v>79.7</v>
      </c>
      <c r="W82" s="32">
        <v>10.199999999999999</v>
      </c>
    </row>
    <row r="83" spans="1:23" ht="29.4" customHeight="1" x14ac:dyDescent="0.25">
      <c r="A83" s="7"/>
      <c r="B83" s="74" t="s">
        <v>259</v>
      </c>
      <c r="C83" s="74"/>
      <c r="D83" s="74"/>
      <c r="E83" s="74"/>
      <c r="F83" s="74"/>
      <c r="G83" s="74"/>
      <c r="H83" s="74"/>
      <c r="I83" s="74"/>
      <c r="J83" s="74"/>
      <c r="K83" s="74"/>
      <c r="L83" s="9" t="s">
        <v>216</v>
      </c>
      <c r="M83" s="31">
        <v>0.6</v>
      </c>
      <c r="N83" s="31">
        <v>0.6</v>
      </c>
      <c r="O83" s="31">
        <v>1.4</v>
      </c>
      <c r="P83" s="31">
        <v>0.8</v>
      </c>
      <c r="Q83" s="31">
        <v>0.3</v>
      </c>
      <c r="R83" s="31">
        <v>1.7</v>
      </c>
      <c r="S83" s="31">
        <v>1.7</v>
      </c>
      <c r="T83" s="31">
        <v>0.4</v>
      </c>
      <c r="U83" s="31">
        <v>0.8</v>
      </c>
      <c r="V83" s="31">
        <v>2.1</v>
      </c>
      <c r="W83" s="31">
        <v>1</v>
      </c>
    </row>
    <row r="84" spans="1:23" ht="16.5" customHeight="1" x14ac:dyDescent="0.25">
      <c r="A84" s="7"/>
      <c r="B84" s="7" t="s">
        <v>284</v>
      </c>
      <c r="C84" s="7"/>
      <c r="D84" s="7"/>
      <c r="E84" s="7"/>
      <c r="F84" s="7"/>
      <c r="G84" s="7"/>
      <c r="H84" s="7"/>
      <c r="I84" s="7"/>
      <c r="J84" s="7"/>
      <c r="K84" s="7"/>
      <c r="L84" s="9" t="s">
        <v>216</v>
      </c>
      <c r="M84" s="31">
        <v>1.8</v>
      </c>
      <c r="N84" s="31">
        <v>3.1</v>
      </c>
      <c r="O84" s="31">
        <v>3.4</v>
      </c>
      <c r="P84" s="31">
        <v>3.2</v>
      </c>
      <c r="Q84" s="31">
        <v>7.6</v>
      </c>
      <c r="R84" s="31">
        <v>0.2</v>
      </c>
      <c r="S84" s="31">
        <v>1.5</v>
      </c>
      <c r="T84" s="31">
        <v>4.3</v>
      </c>
      <c r="U84" s="31">
        <v>3</v>
      </c>
      <c r="V84" s="31">
        <v>8.8000000000000007</v>
      </c>
      <c r="W84" s="31">
        <v>3.7</v>
      </c>
    </row>
    <row r="85" spans="1:23" ht="16.5" customHeight="1" x14ac:dyDescent="0.25">
      <c r="A85" s="7"/>
      <c r="B85" s="7" t="s">
        <v>286</v>
      </c>
      <c r="C85" s="7"/>
      <c r="D85" s="7"/>
      <c r="E85" s="7"/>
      <c r="F85" s="7"/>
      <c r="G85" s="7"/>
      <c r="H85" s="7"/>
      <c r="I85" s="7"/>
      <c r="J85" s="7"/>
      <c r="K85" s="7"/>
      <c r="L85" s="9" t="s">
        <v>216</v>
      </c>
      <c r="M85" s="29">
        <v>100</v>
      </c>
      <c r="N85" s="29">
        <v>100</v>
      </c>
      <c r="O85" s="29">
        <v>100</v>
      </c>
      <c r="P85" s="29">
        <v>100</v>
      </c>
      <c r="Q85" s="29">
        <v>100</v>
      </c>
      <c r="R85" s="29">
        <v>100</v>
      </c>
      <c r="S85" s="29">
        <v>100</v>
      </c>
      <c r="T85" s="29">
        <v>100</v>
      </c>
      <c r="U85" s="29">
        <v>100</v>
      </c>
      <c r="V85" s="29">
        <v>100</v>
      </c>
      <c r="W85" s="29">
        <v>100</v>
      </c>
    </row>
    <row r="86" spans="1:23" ht="16.5" customHeight="1" x14ac:dyDescent="0.25">
      <c r="A86" s="7" t="s">
        <v>119</v>
      </c>
      <c r="B86" s="7"/>
      <c r="C86" s="7"/>
      <c r="D86" s="7"/>
      <c r="E86" s="7"/>
      <c r="F86" s="7"/>
      <c r="G86" s="7"/>
      <c r="H86" s="7"/>
      <c r="I86" s="7"/>
      <c r="J86" s="7"/>
      <c r="K86" s="7"/>
      <c r="L86" s="9"/>
      <c r="M86" s="10"/>
      <c r="N86" s="10"/>
      <c r="O86" s="10"/>
      <c r="P86" s="10"/>
      <c r="Q86" s="10"/>
      <c r="R86" s="10"/>
      <c r="S86" s="10"/>
      <c r="T86" s="10"/>
      <c r="U86" s="10"/>
      <c r="V86" s="10"/>
      <c r="W86" s="10"/>
    </row>
    <row r="87" spans="1:23" ht="16.5" customHeight="1" x14ac:dyDescent="0.25">
      <c r="A87" s="7"/>
      <c r="B87" s="7" t="s">
        <v>254</v>
      </c>
      <c r="C87" s="7"/>
      <c r="D87" s="7"/>
      <c r="E87" s="7"/>
      <c r="F87" s="7"/>
      <c r="G87" s="7"/>
      <c r="H87" s="7"/>
      <c r="I87" s="7"/>
      <c r="J87" s="7"/>
      <c r="K87" s="7"/>
      <c r="L87" s="9" t="s">
        <v>216</v>
      </c>
      <c r="M87" s="32">
        <v>63</v>
      </c>
      <c r="N87" s="32">
        <v>45.2</v>
      </c>
      <c r="O87" s="32">
        <v>59.5</v>
      </c>
      <c r="P87" s="32">
        <v>62</v>
      </c>
      <c r="Q87" s="32">
        <v>63.9</v>
      </c>
      <c r="R87" s="32">
        <v>63.4</v>
      </c>
      <c r="S87" s="32">
        <v>66.2</v>
      </c>
      <c r="T87" s="32">
        <v>63.1</v>
      </c>
      <c r="U87" s="32">
        <v>57.9</v>
      </c>
      <c r="V87" s="31" t="s">
        <v>110</v>
      </c>
      <c r="W87" s="32">
        <v>49.6</v>
      </c>
    </row>
    <row r="88" spans="1:23" ht="16.5" customHeight="1" x14ac:dyDescent="0.25">
      <c r="A88" s="7"/>
      <c r="B88" s="7" t="s">
        <v>255</v>
      </c>
      <c r="C88" s="7"/>
      <c r="D88" s="7"/>
      <c r="E88" s="7"/>
      <c r="F88" s="7"/>
      <c r="G88" s="7"/>
      <c r="H88" s="7"/>
      <c r="I88" s="7"/>
      <c r="J88" s="7"/>
      <c r="K88" s="7"/>
      <c r="L88" s="9" t="s">
        <v>216</v>
      </c>
      <c r="M88" s="32">
        <v>11.4</v>
      </c>
      <c r="N88" s="32">
        <v>32.799999999999997</v>
      </c>
      <c r="O88" s="32">
        <v>13.2</v>
      </c>
      <c r="P88" s="32">
        <v>14.4</v>
      </c>
      <c r="Q88" s="32">
        <v>13</v>
      </c>
      <c r="R88" s="32">
        <v>12.8</v>
      </c>
      <c r="S88" s="32">
        <v>11.2</v>
      </c>
      <c r="T88" s="32">
        <v>17</v>
      </c>
      <c r="U88" s="32">
        <v>17.8</v>
      </c>
      <c r="V88" s="31">
        <v>7.3</v>
      </c>
      <c r="W88" s="32">
        <v>16.3</v>
      </c>
    </row>
    <row r="89" spans="1:23" ht="16.5" customHeight="1" x14ac:dyDescent="0.25">
      <c r="A89" s="7"/>
      <c r="B89" s="7" t="s">
        <v>256</v>
      </c>
      <c r="C89" s="7"/>
      <c r="D89" s="7"/>
      <c r="E89" s="7"/>
      <c r="F89" s="7"/>
      <c r="G89" s="7"/>
      <c r="H89" s="7"/>
      <c r="I89" s="7"/>
      <c r="J89" s="7"/>
      <c r="K89" s="7"/>
      <c r="L89" s="9" t="s">
        <v>216</v>
      </c>
      <c r="M89" s="32">
        <v>15.2</v>
      </c>
      <c r="N89" s="32">
        <v>11.3</v>
      </c>
      <c r="O89" s="32">
        <v>14.6</v>
      </c>
      <c r="P89" s="32">
        <v>12.7</v>
      </c>
      <c r="Q89" s="31">
        <v>9.1</v>
      </c>
      <c r="R89" s="32">
        <v>16.100000000000001</v>
      </c>
      <c r="S89" s="31">
        <v>9.1999999999999993</v>
      </c>
      <c r="T89" s="31">
        <v>8.5</v>
      </c>
      <c r="U89" s="32">
        <v>13.2</v>
      </c>
      <c r="V89" s="31">
        <v>0.7</v>
      </c>
      <c r="W89" s="32">
        <v>11.4</v>
      </c>
    </row>
    <row r="90" spans="1:23" ht="16.5" customHeight="1" x14ac:dyDescent="0.25">
      <c r="A90" s="7"/>
      <c r="B90" s="7" t="s">
        <v>257</v>
      </c>
      <c r="C90" s="7"/>
      <c r="D90" s="7"/>
      <c r="E90" s="7"/>
      <c r="F90" s="7"/>
      <c r="G90" s="7"/>
      <c r="H90" s="7"/>
      <c r="I90" s="7"/>
      <c r="J90" s="7"/>
      <c r="K90" s="7"/>
      <c r="L90" s="9" t="s">
        <v>216</v>
      </c>
      <c r="M90" s="31">
        <v>7.4</v>
      </c>
      <c r="N90" s="31">
        <v>6.8</v>
      </c>
      <c r="O90" s="31">
        <v>8.8000000000000007</v>
      </c>
      <c r="P90" s="31">
        <v>5.4</v>
      </c>
      <c r="Q90" s="31">
        <v>5.6</v>
      </c>
      <c r="R90" s="31">
        <v>5.5</v>
      </c>
      <c r="S90" s="31">
        <v>9.6999999999999993</v>
      </c>
      <c r="T90" s="31">
        <v>4.9000000000000004</v>
      </c>
      <c r="U90" s="31">
        <v>7</v>
      </c>
      <c r="V90" s="31">
        <v>1</v>
      </c>
      <c r="W90" s="31">
        <v>6.2</v>
      </c>
    </row>
    <row r="91" spans="1:23" ht="16.5" customHeight="1" x14ac:dyDescent="0.25">
      <c r="A91" s="7"/>
      <c r="B91" s="7" t="s">
        <v>258</v>
      </c>
      <c r="C91" s="7"/>
      <c r="D91" s="7"/>
      <c r="E91" s="7"/>
      <c r="F91" s="7"/>
      <c r="G91" s="7"/>
      <c r="H91" s="7"/>
      <c r="I91" s="7"/>
      <c r="J91" s="7"/>
      <c r="K91" s="7"/>
      <c r="L91" s="9" t="s">
        <v>216</v>
      </c>
      <c r="M91" s="30" t="s">
        <v>128</v>
      </c>
      <c r="N91" s="30" t="s">
        <v>128</v>
      </c>
      <c r="O91" s="30" t="s">
        <v>128</v>
      </c>
      <c r="P91" s="30" t="s">
        <v>128</v>
      </c>
      <c r="Q91" s="30" t="s">
        <v>128</v>
      </c>
      <c r="R91" s="30" t="s">
        <v>128</v>
      </c>
      <c r="S91" s="30" t="s">
        <v>128</v>
      </c>
      <c r="T91" s="30" t="s">
        <v>128</v>
      </c>
      <c r="U91" s="30" t="s">
        <v>128</v>
      </c>
      <c r="V91" s="32">
        <v>82.7</v>
      </c>
      <c r="W91" s="32">
        <v>11.9</v>
      </c>
    </row>
    <row r="92" spans="1:23" ht="29.4" customHeight="1" x14ac:dyDescent="0.25">
      <c r="A92" s="7"/>
      <c r="B92" s="74" t="s">
        <v>259</v>
      </c>
      <c r="C92" s="74"/>
      <c r="D92" s="74"/>
      <c r="E92" s="74"/>
      <c r="F92" s="74"/>
      <c r="G92" s="74"/>
      <c r="H92" s="74"/>
      <c r="I92" s="74"/>
      <c r="J92" s="74"/>
      <c r="K92" s="74"/>
      <c r="L92" s="9" t="s">
        <v>216</v>
      </c>
      <c r="M92" s="31">
        <v>0.6</v>
      </c>
      <c r="N92" s="31">
        <v>0.6</v>
      </c>
      <c r="O92" s="31">
        <v>1.3</v>
      </c>
      <c r="P92" s="31">
        <v>0.7</v>
      </c>
      <c r="Q92" s="31">
        <v>0.3</v>
      </c>
      <c r="R92" s="31">
        <v>1.8</v>
      </c>
      <c r="S92" s="31">
        <v>1.5</v>
      </c>
      <c r="T92" s="31">
        <v>0.4</v>
      </c>
      <c r="U92" s="31">
        <v>0.8</v>
      </c>
      <c r="V92" s="31">
        <v>2.1</v>
      </c>
      <c r="W92" s="31">
        <v>0.9</v>
      </c>
    </row>
    <row r="93" spans="1:23" ht="16.5" customHeight="1" x14ac:dyDescent="0.25">
      <c r="A93" s="7"/>
      <c r="B93" s="7" t="s">
        <v>284</v>
      </c>
      <c r="C93" s="7"/>
      <c r="D93" s="7"/>
      <c r="E93" s="7"/>
      <c r="F93" s="7"/>
      <c r="G93" s="7"/>
      <c r="H93" s="7"/>
      <c r="I93" s="7"/>
      <c r="J93" s="7"/>
      <c r="K93" s="7"/>
      <c r="L93" s="9" t="s">
        <v>216</v>
      </c>
      <c r="M93" s="31">
        <v>2.5</v>
      </c>
      <c r="N93" s="31">
        <v>3.3</v>
      </c>
      <c r="O93" s="31">
        <v>2.6</v>
      </c>
      <c r="P93" s="31">
        <v>4.8</v>
      </c>
      <c r="Q93" s="31">
        <v>8.1</v>
      </c>
      <c r="R93" s="31">
        <v>0.4</v>
      </c>
      <c r="S93" s="31">
        <v>2.2999999999999998</v>
      </c>
      <c r="T93" s="31">
        <v>6</v>
      </c>
      <c r="U93" s="31">
        <v>3.4</v>
      </c>
      <c r="V93" s="31">
        <v>6.2</v>
      </c>
      <c r="W93" s="31">
        <v>3.8</v>
      </c>
    </row>
    <row r="94" spans="1:23" ht="16.5" customHeight="1" x14ac:dyDescent="0.25">
      <c r="A94" s="14"/>
      <c r="B94" s="14" t="s">
        <v>286</v>
      </c>
      <c r="C94" s="14"/>
      <c r="D94" s="14"/>
      <c r="E94" s="14"/>
      <c r="F94" s="14"/>
      <c r="G94" s="14"/>
      <c r="H94" s="14"/>
      <c r="I94" s="14"/>
      <c r="J94" s="14"/>
      <c r="K94" s="14"/>
      <c r="L94" s="15" t="s">
        <v>216</v>
      </c>
      <c r="M94" s="35">
        <v>100</v>
      </c>
      <c r="N94" s="35">
        <v>100</v>
      </c>
      <c r="O94" s="35">
        <v>100</v>
      </c>
      <c r="P94" s="35">
        <v>100</v>
      </c>
      <c r="Q94" s="35">
        <v>100</v>
      </c>
      <c r="R94" s="35">
        <v>100</v>
      </c>
      <c r="S94" s="35">
        <v>100</v>
      </c>
      <c r="T94" s="35">
        <v>100</v>
      </c>
      <c r="U94" s="35">
        <v>100</v>
      </c>
      <c r="V94" s="35">
        <v>100</v>
      </c>
      <c r="W94" s="35">
        <v>100</v>
      </c>
    </row>
    <row r="95" spans="1:23" ht="4.5" customHeight="1" x14ac:dyDescent="0.25">
      <c r="A95" s="27"/>
      <c r="B95" s="27"/>
      <c r="C95" s="2"/>
      <c r="D95" s="2"/>
      <c r="E95" s="2"/>
      <c r="F95" s="2"/>
      <c r="G95" s="2"/>
      <c r="H95" s="2"/>
      <c r="I95" s="2"/>
      <c r="J95" s="2"/>
      <c r="K95" s="2"/>
      <c r="L95" s="2"/>
      <c r="M95" s="2"/>
      <c r="N95" s="2"/>
      <c r="O95" s="2"/>
      <c r="P95" s="2"/>
      <c r="Q95" s="2"/>
      <c r="R95" s="2"/>
      <c r="S95" s="2"/>
      <c r="T95" s="2"/>
      <c r="U95" s="2"/>
      <c r="V95" s="2"/>
      <c r="W95" s="2"/>
    </row>
    <row r="96" spans="1:23" ht="16.5" customHeight="1" x14ac:dyDescent="0.25">
      <c r="A96" s="27"/>
      <c r="B96" s="27"/>
      <c r="C96" s="67" t="s">
        <v>138</v>
      </c>
      <c r="D96" s="67"/>
      <c r="E96" s="67"/>
      <c r="F96" s="67"/>
      <c r="G96" s="67"/>
      <c r="H96" s="67"/>
      <c r="I96" s="67"/>
      <c r="J96" s="67"/>
      <c r="K96" s="67"/>
      <c r="L96" s="67"/>
      <c r="M96" s="67"/>
      <c r="N96" s="67"/>
      <c r="O96" s="67"/>
      <c r="P96" s="67"/>
      <c r="Q96" s="67"/>
      <c r="R96" s="67"/>
      <c r="S96" s="67"/>
      <c r="T96" s="67"/>
      <c r="U96" s="67"/>
      <c r="V96" s="67"/>
      <c r="W96" s="67"/>
    </row>
    <row r="97" spans="1:23" ht="4.5" customHeight="1" x14ac:dyDescent="0.25">
      <c r="A97" s="27"/>
      <c r="B97" s="27"/>
      <c r="C97" s="2"/>
      <c r="D97" s="2"/>
      <c r="E97" s="2"/>
      <c r="F97" s="2"/>
      <c r="G97" s="2"/>
      <c r="H97" s="2"/>
      <c r="I97" s="2"/>
      <c r="J97" s="2"/>
      <c r="K97" s="2"/>
      <c r="L97" s="2"/>
      <c r="M97" s="2"/>
      <c r="N97" s="2"/>
      <c r="O97" s="2"/>
      <c r="P97" s="2"/>
      <c r="Q97" s="2"/>
      <c r="R97" s="2"/>
      <c r="S97" s="2"/>
      <c r="T97" s="2"/>
      <c r="U97" s="2"/>
      <c r="V97" s="2"/>
      <c r="W97" s="2"/>
    </row>
    <row r="98" spans="1:23" ht="29.4" customHeight="1" x14ac:dyDescent="0.25">
      <c r="A98" s="27" t="s">
        <v>139</v>
      </c>
      <c r="B98" s="27"/>
      <c r="C98" s="67" t="s">
        <v>140</v>
      </c>
      <c r="D98" s="67"/>
      <c r="E98" s="67"/>
      <c r="F98" s="67"/>
      <c r="G98" s="67"/>
      <c r="H98" s="67"/>
      <c r="I98" s="67"/>
      <c r="J98" s="67"/>
      <c r="K98" s="67"/>
      <c r="L98" s="67"/>
      <c r="M98" s="67"/>
      <c r="N98" s="67"/>
      <c r="O98" s="67"/>
      <c r="P98" s="67"/>
      <c r="Q98" s="67"/>
      <c r="R98" s="67"/>
      <c r="S98" s="67"/>
      <c r="T98" s="67"/>
      <c r="U98" s="67"/>
      <c r="V98" s="67"/>
      <c r="W98" s="67"/>
    </row>
    <row r="99" spans="1:23" ht="29.4" customHeight="1" x14ac:dyDescent="0.25">
      <c r="A99" s="27" t="s">
        <v>141</v>
      </c>
      <c r="B99" s="27"/>
      <c r="C99" s="67" t="s">
        <v>287</v>
      </c>
      <c r="D99" s="67"/>
      <c r="E99" s="67"/>
      <c r="F99" s="67"/>
      <c r="G99" s="67"/>
      <c r="H99" s="67"/>
      <c r="I99" s="67"/>
      <c r="J99" s="67"/>
      <c r="K99" s="67"/>
      <c r="L99" s="67"/>
      <c r="M99" s="67"/>
      <c r="N99" s="67"/>
      <c r="O99" s="67"/>
      <c r="P99" s="67"/>
      <c r="Q99" s="67"/>
      <c r="R99" s="67"/>
      <c r="S99" s="67"/>
      <c r="T99" s="67"/>
      <c r="U99" s="67"/>
      <c r="V99" s="67"/>
      <c r="W99" s="67"/>
    </row>
    <row r="100" spans="1:23" ht="4.5" customHeight="1" x14ac:dyDescent="0.25"/>
    <row r="101" spans="1:23" ht="68.099999999999994" customHeight="1" x14ac:dyDescent="0.25">
      <c r="A101" s="28" t="s">
        <v>167</v>
      </c>
      <c r="B101" s="27"/>
      <c r="C101" s="27"/>
      <c r="D101" s="27"/>
      <c r="E101" s="67" t="s">
        <v>202</v>
      </c>
      <c r="F101" s="67"/>
      <c r="G101" s="67"/>
      <c r="H101" s="67"/>
      <c r="I101" s="67"/>
      <c r="J101" s="67"/>
      <c r="K101" s="67"/>
      <c r="L101" s="67"/>
      <c r="M101" s="67"/>
      <c r="N101" s="67"/>
      <c r="O101" s="67"/>
      <c r="P101" s="67"/>
      <c r="Q101" s="67"/>
      <c r="R101" s="67"/>
      <c r="S101" s="67"/>
      <c r="T101" s="67"/>
      <c r="U101" s="67"/>
      <c r="V101" s="67"/>
      <c r="W101" s="67"/>
    </row>
  </sheetData>
  <mergeCells count="15">
    <mergeCell ref="K1:W1"/>
    <mergeCell ref="C96:W96"/>
    <mergeCell ref="C98:W98"/>
    <mergeCell ref="C99:W99"/>
    <mergeCell ref="E101:W101"/>
    <mergeCell ref="B56:K56"/>
    <mergeCell ref="B65:K65"/>
    <mergeCell ref="B74:K74"/>
    <mergeCell ref="B83:K83"/>
    <mergeCell ref="B92:K92"/>
    <mergeCell ref="B9:K9"/>
    <mergeCell ref="B19:K19"/>
    <mergeCell ref="B29:K29"/>
    <mergeCell ref="B38:K38"/>
    <mergeCell ref="B47:K47"/>
  </mergeCells>
  <pageMargins left="0.7" right="0.7" top="0.75" bottom="0.75" header="0.3" footer="0.3"/>
  <pageSetup paperSize="9" fitToHeight="0" orientation="landscape" horizontalDpi="300" verticalDpi="300"/>
  <headerFooter scaleWithDoc="0" alignWithMargins="0">
    <oddHeader>&amp;C&amp;"Arial"&amp;8TABLE 15A.6</oddHeader>
    <oddFooter>&amp;L&amp;"Arial"&amp;8REPORT ON
GOVERNMENT
SERVICES 2022&amp;R&amp;"Arial"&amp;8SERVICES FOR PEOPLE
WITH DISABILITY
PAGE &amp;B&amp;P&amp;B</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AD48"/>
  <sheetViews>
    <sheetView showGridLines="0" workbookViewId="0"/>
  </sheetViews>
  <sheetFormatPr defaultRowHeight="13.2" x14ac:dyDescent="0.25"/>
  <cols>
    <col min="1" max="11" width="1.6640625" customWidth="1"/>
    <col min="12" max="12" width="5.44140625" customWidth="1"/>
    <col min="13" max="13" width="6.5546875" customWidth="1"/>
    <col min="14" max="14" width="6.109375" customWidth="1"/>
    <col min="15" max="15" width="6.5546875" customWidth="1"/>
    <col min="16" max="16" width="6.109375" customWidth="1"/>
    <col min="17" max="17" width="6.5546875" customWidth="1"/>
    <col min="18" max="18" width="6.109375" customWidth="1"/>
    <col min="19" max="19" width="6.5546875" customWidth="1"/>
    <col min="20" max="20" width="6.109375" customWidth="1"/>
    <col min="21" max="21" width="6.5546875" customWidth="1"/>
    <col min="22" max="22" width="6.109375" customWidth="1"/>
    <col min="23" max="23" width="6.5546875" customWidth="1"/>
    <col min="24" max="24" width="6.109375" customWidth="1"/>
    <col min="25" max="25" width="6.5546875" customWidth="1"/>
    <col min="26" max="26" width="6.109375" customWidth="1"/>
    <col min="27" max="27" width="6.5546875" customWidth="1"/>
    <col min="28" max="28" width="6.109375" customWidth="1"/>
    <col min="29" max="29" width="7.5546875" customWidth="1"/>
    <col min="30" max="30" width="6.109375" customWidth="1"/>
  </cols>
  <sheetData>
    <row r="1" spans="1:30" ht="33.9" customHeight="1" x14ac:dyDescent="0.25">
      <c r="A1" s="8" t="s">
        <v>871</v>
      </c>
      <c r="B1" s="8"/>
      <c r="C1" s="8"/>
      <c r="D1" s="8"/>
      <c r="E1" s="8"/>
      <c r="F1" s="8"/>
      <c r="G1" s="8"/>
      <c r="H1" s="8"/>
      <c r="I1" s="8"/>
      <c r="J1" s="8"/>
      <c r="K1" s="72" t="s">
        <v>872</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763</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825</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873</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451</v>
      </c>
      <c r="E6" s="7"/>
      <c r="F6" s="7"/>
      <c r="G6" s="7"/>
      <c r="H6" s="7"/>
      <c r="I6" s="7"/>
      <c r="J6" s="7"/>
      <c r="K6" s="7"/>
      <c r="L6" s="9" t="s">
        <v>300</v>
      </c>
      <c r="M6" s="32">
        <v>49.8</v>
      </c>
      <c r="N6" s="51">
        <v>12</v>
      </c>
      <c r="O6" s="32">
        <v>47.8</v>
      </c>
      <c r="P6" s="51">
        <v>11.1</v>
      </c>
      <c r="Q6" s="32">
        <v>40.700000000000003</v>
      </c>
      <c r="R6" s="53">
        <v>9.4</v>
      </c>
      <c r="S6" s="32">
        <v>16.399999999999999</v>
      </c>
      <c r="T6" s="53">
        <v>4.3</v>
      </c>
      <c r="U6" s="32">
        <v>17.5</v>
      </c>
      <c r="V6" s="53">
        <v>8.4</v>
      </c>
      <c r="W6" s="32">
        <v>10.199999999999999</v>
      </c>
      <c r="X6" s="53">
        <v>4.5999999999999996</v>
      </c>
      <c r="Y6" s="47">
        <v>3</v>
      </c>
      <c r="Z6" s="53">
        <v>2.2000000000000002</v>
      </c>
      <c r="AA6" s="46">
        <v>1</v>
      </c>
      <c r="AB6" s="50" t="s">
        <v>337</v>
      </c>
      <c r="AC6" s="29">
        <v>186.1</v>
      </c>
      <c r="AD6" s="51">
        <v>21.2</v>
      </c>
    </row>
    <row r="7" spans="1:30" ht="16.5" customHeight="1" x14ac:dyDescent="0.25">
      <c r="A7" s="7"/>
      <c r="B7" s="7"/>
      <c r="C7" s="7"/>
      <c r="D7" s="7" t="s">
        <v>452</v>
      </c>
      <c r="E7" s="7"/>
      <c r="F7" s="7"/>
      <c r="G7" s="7"/>
      <c r="H7" s="7"/>
      <c r="I7" s="7"/>
      <c r="J7" s="7"/>
      <c r="K7" s="7"/>
      <c r="L7" s="9" t="s">
        <v>300</v>
      </c>
      <c r="M7" s="32">
        <v>83.6</v>
      </c>
      <c r="N7" s="51">
        <v>13.9</v>
      </c>
      <c r="O7" s="32">
        <v>73.400000000000006</v>
      </c>
      <c r="P7" s="51">
        <v>14.4</v>
      </c>
      <c r="Q7" s="32">
        <v>66.599999999999994</v>
      </c>
      <c r="R7" s="51">
        <v>10.3</v>
      </c>
      <c r="S7" s="32">
        <v>26.6</v>
      </c>
      <c r="T7" s="53">
        <v>5.4</v>
      </c>
      <c r="U7" s="32">
        <v>16.8</v>
      </c>
      <c r="V7" s="53">
        <v>7.7</v>
      </c>
      <c r="W7" s="32">
        <v>12.9</v>
      </c>
      <c r="X7" s="53">
        <v>5.4</v>
      </c>
      <c r="Y7" s="47">
        <v>7.2</v>
      </c>
      <c r="Z7" s="53">
        <v>3.6</v>
      </c>
      <c r="AA7" s="46">
        <v>0.7</v>
      </c>
      <c r="AB7" s="50" t="s">
        <v>337</v>
      </c>
      <c r="AC7" s="29">
        <v>283.7</v>
      </c>
      <c r="AD7" s="51">
        <v>25.6</v>
      </c>
    </row>
    <row r="8" spans="1:30" ht="16.5" customHeight="1" x14ac:dyDescent="0.25">
      <c r="A8" s="7"/>
      <c r="B8" s="7"/>
      <c r="C8" s="7"/>
      <c r="D8" s="7" t="s">
        <v>453</v>
      </c>
      <c r="E8" s="7"/>
      <c r="F8" s="7"/>
      <c r="G8" s="7"/>
      <c r="H8" s="7"/>
      <c r="I8" s="7"/>
      <c r="J8" s="7"/>
      <c r="K8" s="7"/>
      <c r="L8" s="9" t="s">
        <v>300</v>
      </c>
      <c r="M8" s="29">
        <v>130.9</v>
      </c>
      <c r="N8" s="51">
        <v>18.2</v>
      </c>
      <c r="O8" s="29">
        <v>120.3</v>
      </c>
      <c r="P8" s="51">
        <v>19.8</v>
      </c>
      <c r="Q8" s="29">
        <v>105.9</v>
      </c>
      <c r="R8" s="51">
        <v>13.5</v>
      </c>
      <c r="S8" s="32">
        <v>43</v>
      </c>
      <c r="T8" s="53">
        <v>7.1</v>
      </c>
      <c r="U8" s="32">
        <v>31.8</v>
      </c>
      <c r="V8" s="51">
        <v>11.7</v>
      </c>
      <c r="W8" s="32">
        <v>24.2</v>
      </c>
      <c r="X8" s="53">
        <v>6.9</v>
      </c>
      <c r="Y8" s="31">
        <v>9.4</v>
      </c>
      <c r="Z8" s="53">
        <v>3.8</v>
      </c>
      <c r="AA8" s="47">
        <v>2.8</v>
      </c>
      <c r="AB8" s="53">
        <v>2</v>
      </c>
      <c r="AC8" s="29">
        <v>469.7</v>
      </c>
      <c r="AD8" s="51">
        <v>34.1</v>
      </c>
    </row>
    <row r="9" spans="1:30" ht="16.5" customHeight="1" x14ac:dyDescent="0.25">
      <c r="A9" s="7"/>
      <c r="B9" s="7"/>
      <c r="C9" s="7" t="s">
        <v>793</v>
      </c>
      <c r="D9" s="7"/>
      <c r="E9" s="7"/>
      <c r="F9" s="7"/>
      <c r="G9" s="7"/>
      <c r="H9" s="7"/>
      <c r="I9" s="7"/>
      <c r="J9" s="7"/>
      <c r="K9" s="7"/>
      <c r="L9" s="9"/>
      <c r="M9" s="10"/>
      <c r="N9" s="7"/>
      <c r="O9" s="10"/>
      <c r="P9" s="7"/>
      <c r="Q9" s="10"/>
      <c r="R9" s="7"/>
      <c r="S9" s="10"/>
      <c r="T9" s="7"/>
      <c r="U9" s="10"/>
      <c r="V9" s="7"/>
      <c r="W9" s="10"/>
      <c r="X9" s="7"/>
      <c r="Y9" s="10"/>
      <c r="Z9" s="7"/>
      <c r="AA9" s="10"/>
      <c r="AB9" s="7"/>
      <c r="AC9" s="10"/>
      <c r="AD9" s="7"/>
    </row>
    <row r="10" spans="1:30" ht="16.5" customHeight="1" x14ac:dyDescent="0.25">
      <c r="A10" s="7"/>
      <c r="B10" s="7"/>
      <c r="C10" s="7"/>
      <c r="D10" s="7" t="s">
        <v>451</v>
      </c>
      <c r="E10" s="7"/>
      <c r="F10" s="7"/>
      <c r="G10" s="7"/>
      <c r="H10" s="7"/>
      <c r="I10" s="7"/>
      <c r="J10" s="7"/>
      <c r="K10" s="7"/>
      <c r="L10" s="9" t="s">
        <v>300</v>
      </c>
      <c r="M10" s="29">
        <v>229.6</v>
      </c>
      <c r="N10" s="51">
        <v>22.1</v>
      </c>
      <c r="O10" s="29">
        <v>199.6</v>
      </c>
      <c r="P10" s="51">
        <v>20.3</v>
      </c>
      <c r="Q10" s="29">
        <v>187.3</v>
      </c>
      <c r="R10" s="51">
        <v>20.6</v>
      </c>
      <c r="S10" s="32">
        <v>76.400000000000006</v>
      </c>
      <c r="T10" s="53">
        <v>8.4</v>
      </c>
      <c r="U10" s="32">
        <v>51.4</v>
      </c>
      <c r="V10" s="51">
        <v>15.3</v>
      </c>
      <c r="W10" s="32">
        <v>26.5</v>
      </c>
      <c r="X10" s="53">
        <v>6.3</v>
      </c>
      <c r="Y10" s="32">
        <v>14.8</v>
      </c>
      <c r="Z10" s="53">
        <v>4.5</v>
      </c>
      <c r="AA10" s="46">
        <v>2.5</v>
      </c>
      <c r="AB10" s="50" t="s">
        <v>337</v>
      </c>
      <c r="AC10" s="29">
        <v>789.1</v>
      </c>
      <c r="AD10" s="51">
        <v>37.1</v>
      </c>
    </row>
    <row r="11" spans="1:30" ht="16.5" customHeight="1" x14ac:dyDescent="0.25">
      <c r="A11" s="7"/>
      <c r="B11" s="7"/>
      <c r="C11" s="7"/>
      <c r="D11" s="7" t="s">
        <v>452</v>
      </c>
      <c r="E11" s="7"/>
      <c r="F11" s="7"/>
      <c r="G11" s="7"/>
      <c r="H11" s="7"/>
      <c r="I11" s="7"/>
      <c r="J11" s="7"/>
      <c r="K11" s="7"/>
      <c r="L11" s="9" t="s">
        <v>300</v>
      </c>
      <c r="M11" s="29">
        <v>264.8</v>
      </c>
      <c r="N11" s="51">
        <v>23.9</v>
      </c>
      <c r="O11" s="29">
        <v>232.8</v>
      </c>
      <c r="P11" s="51">
        <v>24.6</v>
      </c>
      <c r="Q11" s="29">
        <v>191.5</v>
      </c>
      <c r="R11" s="51">
        <v>18</v>
      </c>
      <c r="S11" s="32">
        <v>91.9</v>
      </c>
      <c r="T11" s="51">
        <v>10.4</v>
      </c>
      <c r="U11" s="32">
        <v>69.900000000000006</v>
      </c>
      <c r="V11" s="51">
        <v>17.7</v>
      </c>
      <c r="W11" s="32">
        <v>29.9</v>
      </c>
      <c r="X11" s="53">
        <v>7.4</v>
      </c>
      <c r="Y11" s="32">
        <v>24.3</v>
      </c>
      <c r="Z11" s="53">
        <v>4.9000000000000004</v>
      </c>
      <c r="AA11" s="47">
        <v>3.9</v>
      </c>
      <c r="AB11" s="53">
        <v>3.3</v>
      </c>
      <c r="AC11" s="29">
        <v>905.1</v>
      </c>
      <c r="AD11" s="51">
        <v>47.9</v>
      </c>
    </row>
    <row r="12" spans="1:30" ht="16.5" customHeight="1" x14ac:dyDescent="0.25">
      <c r="A12" s="7"/>
      <c r="B12" s="7"/>
      <c r="C12" s="7"/>
      <c r="D12" s="7" t="s">
        <v>453</v>
      </c>
      <c r="E12" s="7"/>
      <c r="F12" s="7"/>
      <c r="G12" s="7"/>
      <c r="H12" s="7"/>
      <c r="I12" s="7"/>
      <c r="J12" s="7"/>
      <c r="K12" s="7"/>
      <c r="L12" s="9" t="s">
        <v>300</v>
      </c>
      <c r="M12" s="29">
        <v>494.4</v>
      </c>
      <c r="N12" s="51">
        <v>32.9</v>
      </c>
      <c r="O12" s="29">
        <v>432.3</v>
      </c>
      <c r="P12" s="51">
        <v>35.6</v>
      </c>
      <c r="Q12" s="29">
        <v>376.5</v>
      </c>
      <c r="R12" s="51">
        <v>29.5</v>
      </c>
      <c r="S12" s="29">
        <v>169.6</v>
      </c>
      <c r="T12" s="51">
        <v>15</v>
      </c>
      <c r="U12" s="29">
        <v>122</v>
      </c>
      <c r="V12" s="51">
        <v>24.9</v>
      </c>
      <c r="W12" s="32">
        <v>56.4</v>
      </c>
      <c r="X12" s="51">
        <v>11.1</v>
      </c>
      <c r="Y12" s="32">
        <v>38.299999999999997</v>
      </c>
      <c r="Z12" s="53">
        <v>6.3</v>
      </c>
      <c r="AA12" s="47">
        <v>7.4</v>
      </c>
      <c r="AB12" s="53">
        <v>4.3</v>
      </c>
      <c r="AC12" s="41">
        <v>1693.8</v>
      </c>
      <c r="AD12" s="51">
        <v>69.7</v>
      </c>
    </row>
    <row r="13" spans="1:30" ht="16.5" customHeight="1" x14ac:dyDescent="0.25">
      <c r="A13" s="7"/>
      <c r="B13" s="7" t="s">
        <v>857</v>
      </c>
      <c r="C13" s="7"/>
      <c r="D13" s="7"/>
      <c r="E13" s="7"/>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5">
      <c r="A14" s="7"/>
      <c r="B14" s="7"/>
      <c r="C14" s="7" t="s">
        <v>873</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451</v>
      </c>
      <c r="E15" s="7"/>
      <c r="F15" s="7"/>
      <c r="G15" s="7"/>
      <c r="H15" s="7"/>
      <c r="I15" s="7"/>
      <c r="J15" s="7"/>
      <c r="K15" s="7"/>
      <c r="L15" s="9" t="s">
        <v>216</v>
      </c>
      <c r="M15" s="32">
        <v>21.7</v>
      </c>
      <c r="N15" s="53">
        <v>4.8</v>
      </c>
      <c r="O15" s="32">
        <v>23.9</v>
      </c>
      <c r="P15" s="53">
        <v>5</v>
      </c>
      <c r="Q15" s="32">
        <v>21.7</v>
      </c>
      <c r="R15" s="53">
        <v>4.4000000000000004</v>
      </c>
      <c r="S15" s="32">
        <v>21.5</v>
      </c>
      <c r="T15" s="53">
        <v>5.2</v>
      </c>
      <c r="U15" s="32">
        <v>34</v>
      </c>
      <c r="V15" s="51">
        <v>12.7</v>
      </c>
      <c r="W15" s="32">
        <v>38.5</v>
      </c>
      <c r="X15" s="51">
        <v>14.6</v>
      </c>
      <c r="Y15" s="44">
        <v>20.3</v>
      </c>
      <c r="Z15" s="51">
        <v>13.7</v>
      </c>
      <c r="AA15" s="48">
        <v>40</v>
      </c>
      <c r="AB15" s="50" t="s">
        <v>337</v>
      </c>
      <c r="AC15" s="32">
        <v>23.6</v>
      </c>
      <c r="AD15" s="53">
        <v>2.5</v>
      </c>
    </row>
    <row r="16" spans="1:30" ht="16.5" customHeight="1" x14ac:dyDescent="0.25">
      <c r="A16" s="7"/>
      <c r="B16" s="7"/>
      <c r="C16" s="7"/>
      <c r="D16" s="7" t="s">
        <v>452</v>
      </c>
      <c r="E16" s="7"/>
      <c r="F16" s="7"/>
      <c r="G16" s="7"/>
      <c r="H16" s="7"/>
      <c r="I16" s="7"/>
      <c r="J16" s="7"/>
      <c r="K16" s="7"/>
      <c r="L16" s="9" t="s">
        <v>216</v>
      </c>
      <c r="M16" s="32">
        <v>31.6</v>
      </c>
      <c r="N16" s="53">
        <v>4.4000000000000004</v>
      </c>
      <c r="O16" s="32">
        <v>31.5</v>
      </c>
      <c r="P16" s="53">
        <v>5.2</v>
      </c>
      <c r="Q16" s="32">
        <v>34.799999999999997</v>
      </c>
      <c r="R16" s="53">
        <v>4.3</v>
      </c>
      <c r="S16" s="32">
        <v>28.9</v>
      </c>
      <c r="T16" s="53">
        <v>4.8</v>
      </c>
      <c r="U16" s="32">
        <v>24</v>
      </c>
      <c r="V16" s="53">
        <v>9.1999999999999993</v>
      </c>
      <c r="W16" s="32">
        <v>43.1</v>
      </c>
      <c r="X16" s="51">
        <v>14.6</v>
      </c>
      <c r="Y16" s="32">
        <v>29.6</v>
      </c>
      <c r="Z16" s="51">
        <v>13.6</v>
      </c>
      <c r="AA16" s="48">
        <v>17.899999999999999</v>
      </c>
      <c r="AB16" s="50" t="s">
        <v>337</v>
      </c>
      <c r="AC16" s="32">
        <v>31.3</v>
      </c>
      <c r="AD16" s="53">
        <v>2.2999999999999998</v>
      </c>
    </row>
    <row r="17" spans="1:30" ht="16.5" customHeight="1" x14ac:dyDescent="0.25">
      <c r="A17" s="7"/>
      <c r="B17" s="7"/>
      <c r="C17" s="7"/>
      <c r="D17" s="7" t="s">
        <v>453</v>
      </c>
      <c r="E17" s="7"/>
      <c r="F17" s="7"/>
      <c r="G17" s="7"/>
      <c r="H17" s="7"/>
      <c r="I17" s="7"/>
      <c r="J17" s="7"/>
      <c r="K17" s="7"/>
      <c r="L17" s="9" t="s">
        <v>216</v>
      </c>
      <c r="M17" s="32">
        <v>26.5</v>
      </c>
      <c r="N17" s="53">
        <v>3.2</v>
      </c>
      <c r="O17" s="32">
        <v>27.8</v>
      </c>
      <c r="P17" s="53">
        <v>4</v>
      </c>
      <c r="Q17" s="32">
        <v>28.1</v>
      </c>
      <c r="R17" s="53">
        <v>2.8</v>
      </c>
      <c r="S17" s="32">
        <v>25.4</v>
      </c>
      <c r="T17" s="53">
        <v>3.5</v>
      </c>
      <c r="U17" s="32">
        <v>26.1</v>
      </c>
      <c r="V17" s="53">
        <v>8</v>
      </c>
      <c r="W17" s="32">
        <v>42.9</v>
      </c>
      <c r="X17" s="53">
        <v>8.8000000000000007</v>
      </c>
      <c r="Y17" s="32">
        <v>24.5</v>
      </c>
      <c r="Z17" s="53">
        <v>9.1</v>
      </c>
      <c r="AA17" s="32">
        <v>37.799999999999997</v>
      </c>
      <c r="AB17" s="51">
        <v>15.3</v>
      </c>
      <c r="AC17" s="32">
        <v>27.7</v>
      </c>
      <c r="AD17" s="53">
        <v>1.6</v>
      </c>
    </row>
    <row r="18" spans="1:30" ht="16.5" customHeight="1" x14ac:dyDescent="0.25">
      <c r="A18" s="7" t="s">
        <v>305</v>
      </c>
      <c r="B18" s="7"/>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t="s">
        <v>825</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873</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451</v>
      </c>
      <c r="E21" s="7"/>
      <c r="F21" s="7"/>
      <c r="G21" s="7"/>
      <c r="H21" s="7"/>
      <c r="I21" s="7"/>
      <c r="J21" s="7"/>
      <c r="K21" s="7"/>
      <c r="L21" s="9" t="s">
        <v>300</v>
      </c>
      <c r="M21" s="32">
        <v>55.4</v>
      </c>
      <c r="N21" s="53">
        <v>9.1999999999999993</v>
      </c>
      <c r="O21" s="32">
        <v>44.7</v>
      </c>
      <c r="P21" s="51">
        <v>11.5</v>
      </c>
      <c r="Q21" s="32">
        <v>35.1</v>
      </c>
      <c r="R21" s="53">
        <v>7.6</v>
      </c>
      <c r="S21" s="32">
        <v>12.5</v>
      </c>
      <c r="T21" s="53">
        <v>3.6</v>
      </c>
      <c r="U21" s="32">
        <v>19.8</v>
      </c>
      <c r="V21" s="53">
        <v>4.3</v>
      </c>
      <c r="W21" s="31">
        <v>8.1999999999999993</v>
      </c>
      <c r="X21" s="53">
        <v>2.4</v>
      </c>
      <c r="Y21" s="31">
        <v>2.5</v>
      </c>
      <c r="Z21" s="53">
        <v>1.1000000000000001</v>
      </c>
      <c r="AA21" s="47">
        <v>0.9</v>
      </c>
      <c r="AB21" s="53">
        <v>0.6</v>
      </c>
      <c r="AC21" s="29">
        <v>176.6</v>
      </c>
      <c r="AD21" s="51">
        <v>14.5</v>
      </c>
    </row>
    <row r="22" spans="1:30" ht="16.5" customHeight="1" x14ac:dyDescent="0.25">
      <c r="A22" s="7"/>
      <c r="B22" s="7"/>
      <c r="C22" s="7"/>
      <c r="D22" s="7" t="s">
        <v>452</v>
      </c>
      <c r="E22" s="7"/>
      <c r="F22" s="7"/>
      <c r="G22" s="7"/>
      <c r="H22" s="7"/>
      <c r="I22" s="7"/>
      <c r="J22" s="7"/>
      <c r="K22" s="7"/>
      <c r="L22" s="9" t="s">
        <v>300</v>
      </c>
      <c r="M22" s="32">
        <v>86.4</v>
      </c>
      <c r="N22" s="51">
        <v>13.5</v>
      </c>
      <c r="O22" s="32">
        <v>91.1</v>
      </c>
      <c r="P22" s="51">
        <v>13.7</v>
      </c>
      <c r="Q22" s="32">
        <v>60.8</v>
      </c>
      <c r="R22" s="53">
        <v>8.6</v>
      </c>
      <c r="S22" s="32">
        <v>20.100000000000001</v>
      </c>
      <c r="T22" s="53">
        <v>6</v>
      </c>
      <c r="U22" s="32">
        <v>25.8</v>
      </c>
      <c r="V22" s="53">
        <v>4.9000000000000004</v>
      </c>
      <c r="W22" s="31">
        <v>8.4</v>
      </c>
      <c r="X22" s="53">
        <v>1.9</v>
      </c>
      <c r="Y22" s="31">
        <v>3.9</v>
      </c>
      <c r="Z22" s="53">
        <v>1.3</v>
      </c>
      <c r="AA22" s="47">
        <v>0.8</v>
      </c>
      <c r="AB22" s="53">
        <v>0.5</v>
      </c>
      <c r="AC22" s="29">
        <v>296.60000000000002</v>
      </c>
      <c r="AD22" s="51">
        <v>20.9</v>
      </c>
    </row>
    <row r="23" spans="1:30" ht="16.5" customHeight="1" x14ac:dyDescent="0.25">
      <c r="A23" s="7"/>
      <c r="B23" s="7"/>
      <c r="C23" s="7"/>
      <c r="D23" s="7" t="s">
        <v>453</v>
      </c>
      <c r="E23" s="7"/>
      <c r="F23" s="7"/>
      <c r="G23" s="7"/>
      <c r="H23" s="7"/>
      <c r="I23" s="7"/>
      <c r="J23" s="7"/>
      <c r="K23" s="7"/>
      <c r="L23" s="9" t="s">
        <v>300</v>
      </c>
      <c r="M23" s="29">
        <v>138.30000000000001</v>
      </c>
      <c r="N23" s="51">
        <v>16.8</v>
      </c>
      <c r="O23" s="29">
        <v>137.19999999999999</v>
      </c>
      <c r="P23" s="51">
        <v>19.100000000000001</v>
      </c>
      <c r="Q23" s="32">
        <v>92.9</v>
      </c>
      <c r="R23" s="51">
        <v>12.4</v>
      </c>
      <c r="S23" s="32">
        <v>33.5</v>
      </c>
      <c r="T23" s="53">
        <v>7.1</v>
      </c>
      <c r="U23" s="32">
        <v>45.3</v>
      </c>
      <c r="V23" s="53">
        <v>5.8</v>
      </c>
      <c r="W23" s="32">
        <v>16.7</v>
      </c>
      <c r="X23" s="53">
        <v>3.1</v>
      </c>
      <c r="Y23" s="31">
        <v>6.2</v>
      </c>
      <c r="Z23" s="53">
        <v>1.7</v>
      </c>
      <c r="AA23" s="31">
        <v>1.9</v>
      </c>
      <c r="AB23" s="53">
        <v>0.8</v>
      </c>
      <c r="AC23" s="29">
        <v>472.6</v>
      </c>
      <c r="AD23" s="51">
        <v>25</v>
      </c>
    </row>
    <row r="24" spans="1:30" ht="16.5" customHeight="1" x14ac:dyDescent="0.25">
      <c r="A24" s="7"/>
      <c r="B24" s="7"/>
      <c r="C24" s="7" t="s">
        <v>793</v>
      </c>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c r="C25" s="7"/>
      <c r="D25" s="7" t="s">
        <v>451</v>
      </c>
      <c r="E25" s="7"/>
      <c r="F25" s="7"/>
      <c r="G25" s="7"/>
      <c r="H25" s="7"/>
      <c r="I25" s="7"/>
      <c r="J25" s="7"/>
      <c r="K25" s="7"/>
      <c r="L25" s="9" t="s">
        <v>300</v>
      </c>
      <c r="M25" s="29">
        <v>250.2</v>
      </c>
      <c r="N25" s="51">
        <v>22.1</v>
      </c>
      <c r="O25" s="29">
        <v>220.1</v>
      </c>
      <c r="P25" s="51">
        <v>20.3</v>
      </c>
      <c r="Q25" s="29">
        <v>173.6</v>
      </c>
      <c r="R25" s="51">
        <v>19.399999999999999</v>
      </c>
      <c r="S25" s="32">
        <v>68.2</v>
      </c>
      <c r="T25" s="53">
        <v>9.4</v>
      </c>
      <c r="U25" s="32">
        <v>74.7</v>
      </c>
      <c r="V25" s="53">
        <v>8.1</v>
      </c>
      <c r="W25" s="32">
        <v>28.9</v>
      </c>
      <c r="X25" s="53">
        <v>3.9</v>
      </c>
      <c r="Y25" s="32">
        <v>12.3</v>
      </c>
      <c r="Z25" s="53">
        <v>1.8</v>
      </c>
      <c r="AA25" s="31">
        <v>5.6</v>
      </c>
      <c r="AB25" s="53">
        <v>1.1000000000000001</v>
      </c>
      <c r="AC25" s="29">
        <v>831.9</v>
      </c>
      <c r="AD25" s="51">
        <v>39.1</v>
      </c>
    </row>
    <row r="26" spans="1:30" ht="16.5" customHeight="1" x14ac:dyDescent="0.25">
      <c r="A26" s="7"/>
      <c r="B26" s="7"/>
      <c r="C26" s="7"/>
      <c r="D26" s="7" t="s">
        <v>452</v>
      </c>
      <c r="E26" s="7"/>
      <c r="F26" s="7"/>
      <c r="G26" s="7"/>
      <c r="H26" s="7"/>
      <c r="I26" s="7"/>
      <c r="J26" s="7"/>
      <c r="K26" s="7"/>
      <c r="L26" s="9" t="s">
        <v>300</v>
      </c>
      <c r="M26" s="29">
        <v>299.39999999999998</v>
      </c>
      <c r="N26" s="51">
        <v>28.8</v>
      </c>
      <c r="O26" s="29">
        <v>263.60000000000002</v>
      </c>
      <c r="P26" s="51">
        <v>23.2</v>
      </c>
      <c r="Q26" s="29">
        <v>201.7</v>
      </c>
      <c r="R26" s="51">
        <v>17.8</v>
      </c>
      <c r="S26" s="32">
        <v>77.5</v>
      </c>
      <c r="T26" s="51">
        <v>10.3</v>
      </c>
      <c r="U26" s="32">
        <v>88.3</v>
      </c>
      <c r="V26" s="53">
        <v>9</v>
      </c>
      <c r="W26" s="32">
        <v>30.2</v>
      </c>
      <c r="X26" s="53">
        <v>3.3</v>
      </c>
      <c r="Y26" s="32">
        <v>14.8</v>
      </c>
      <c r="Z26" s="53">
        <v>2.1</v>
      </c>
      <c r="AA26" s="31">
        <v>5</v>
      </c>
      <c r="AB26" s="53">
        <v>1</v>
      </c>
      <c r="AC26" s="29">
        <v>985.1</v>
      </c>
      <c r="AD26" s="51">
        <v>36.700000000000003</v>
      </c>
    </row>
    <row r="27" spans="1:30" ht="16.5" customHeight="1" x14ac:dyDescent="0.25">
      <c r="A27" s="7"/>
      <c r="B27" s="7"/>
      <c r="C27" s="7"/>
      <c r="D27" s="7" t="s">
        <v>453</v>
      </c>
      <c r="E27" s="7"/>
      <c r="F27" s="7"/>
      <c r="G27" s="7"/>
      <c r="H27" s="7"/>
      <c r="I27" s="7"/>
      <c r="J27" s="7"/>
      <c r="K27" s="7"/>
      <c r="L27" s="9" t="s">
        <v>300</v>
      </c>
      <c r="M27" s="29">
        <v>549.1</v>
      </c>
      <c r="N27" s="51">
        <v>42</v>
      </c>
      <c r="O27" s="29">
        <v>483.7</v>
      </c>
      <c r="P27" s="51">
        <v>34.1</v>
      </c>
      <c r="Q27" s="29">
        <v>374.9</v>
      </c>
      <c r="R27" s="51">
        <v>30.1</v>
      </c>
      <c r="S27" s="29">
        <v>144.4</v>
      </c>
      <c r="T27" s="51">
        <v>16.100000000000001</v>
      </c>
      <c r="U27" s="29">
        <v>163</v>
      </c>
      <c r="V27" s="51">
        <v>12.5</v>
      </c>
      <c r="W27" s="32">
        <v>59.2</v>
      </c>
      <c r="X27" s="53">
        <v>5.3</v>
      </c>
      <c r="Y27" s="32">
        <v>27.1</v>
      </c>
      <c r="Z27" s="53">
        <v>2.9</v>
      </c>
      <c r="AA27" s="32">
        <v>10.4</v>
      </c>
      <c r="AB27" s="53">
        <v>1.5</v>
      </c>
      <c r="AC27" s="41">
        <v>1816</v>
      </c>
      <c r="AD27" s="51">
        <v>60.5</v>
      </c>
    </row>
    <row r="28" spans="1:30" ht="16.5" customHeight="1" x14ac:dyDescent="0.25">
      <c r="A28" s="7"/>
      <c r="B28" s="7" t="s">
        <v>857</v>
      </c>
      <c r="C28" s="7"/>
      <c r="D28" s="7"/>
      <c r="E28" s="7"/>
      <c r="F28" s="7"/>
      <c r="G28" s="7"/>
      <c r="H28" s="7"/>
      <c r="I28" s="7"/>
      <c r="J28" s="7"/>
      <c r="K28" s="7"/>
      <c r="L28" s="9"/>
      <c r="M28" s="10"/>
      <c r="N28" s="7"/>
      <c r="O28" s="10"/>
      <c r="P28" s="7"/>
      <c r="Q28" s="10"/>
      <c r="R28" s="7"/>
      <c r="S28" s="10"/>
      <c r="T28" s="7"/>
      <c r="U28" s="10"/>
      <c r="V28" s="7"/>
      <c r="W28" s="10"/>
      <c r="X28" s="7"/>
      <c r="Y28" s="10"/>
      <c r="Z28" s="7"/>
      <c r="AA28" s="10"/>
      <c r="AB28" s="7"/>
      <c r="AC28" s="10"/>
      <c r="AD28" s="7"/>
    </row>
    <row r="29" spans="1:30" ht="16.5" customHeight="1" x14ac:dyDescent="0.25">
      <c r="A29" s="7"/>
      <c r="B29" s="7"/>
      <c r="C29" s="7" t="s">
        <v>873</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451</v>
      </c>
      <c r="E30" s="7"/>
      <c r="F30" s="7"/>
      <c r="G30" s="7"/>
      <c r="H30" s="7"/>
      <c r="I30" s="7"/>
      <c r="J30" s="7"/>
      <c r="K30" s="7"/>
      <c r="L30" s="9" t="s">
        <v>216</v>
      </c>
      <c r="M30" s="32">
        <v>22.1</v>
      </c>
      <c r="N30" s="53">
        <v>3.1</v>
      </c>
      <c r="O30" s="32">
        <v>20.3</v>
      </c>
      <c r="P30" s="53">
        <v>4.9000000000000004</v>
      </c>
      <c r="Q30" s="32">
        <v>20.2</v>
      </c>
      <c r="R30" s="53">
        <v>3.7</v>
      </c>
      <c r="S30" s="32">
        <v>18.3</v>
      </c>
      <c r="T30" s="53">
        <v>4.5999999999999996</v>
      </c>
      <c r="U30" s="32">
        <v>26.5</v>
      </c>
      <c r="V30" s="53">
        <v>5</v>
      </c>
      <c r="W30" s="32">
        <v>28.4</v>
      </c>
      <c r="X30" s="53">
        <v>7.2</v>
      </c>
      <c r="Y30" s="32">
        <v>20.3</v>
      </c>
      <c r="Z30" s="53">
        <v>8.5</v>
      </c>
      <c r="AA30" s="44">
        <v>16.100000000000001</v>
      </c>
      <c r="AB30" s="53">
        <v>9.6999999999999993</v>
      </c>
      <c r="AC30" s="32">
        <v>21.2</v>
      </c>
      <c r="AD30" s="53">
        <v>1.4</v>
      </c>
    </row>
    <row r="31" spans="1:30" ht="16.5" customHeight="1" x14ac:dyDescent="0.25">
      <c r="A31" s="7"/>
      <c r="B31" s="7"/>
      <c r="C31" s="7"/>
      <c r="D31" s="7" t="s">
        <v>452</v>
      </c>
      <c r="E31" s="7"/>
      <c r="F31" s="7"/>
      <c r="G31" s="7"/>
      <c r="H31" s="7"/>
      <c r="I31" s="7"/>
      <c r="J31" s="7"/>
      <c r="K31" s="7"/>
      <c r="L31" s="9" t="s">
        <v>216</v>
      </c>
      <c r="M31" s="32">
        <v>28.9</v>
      </c>
      <c r="N31" s="53">
        <v>3.6</v>
      </c>
      <c r="O31" s="32">
        <v>34.6</v>
      </c>
      <c r="P31" s="53">
        <v>4.2</v>
      </c>
      <c r="Q31" s="32">
        <v>30.1</v>
      </c>
      <c r="R31" s="53">
        <v>3.3</v>
      </c>
      <c r="S31" s="32">
        <v>25.9</v>
      </c>
      <c r="T31" s="53">
        <v>6.9</v>
      </c>
      <c r="U31" s="32">
        <v>29.2</v>
      </c>
      <c r="V31" s="53">
        <v>4.7</v>
      </c>
      <c r="W31" s="32">
        <v>27.8</v>
      </c>
      <c r="X31" s="53">
        <v>5.5</v>
      </c>
      <c r="Y31" s="32">
        <v>26.4</v>
      </c>
      <c r="Z31" s="53">
        <v>8.1999999999999993</v>
      </c>
      <c r="AA31" s="44">
        <v>16</v>
      </c>
      <c r="AB31" s="53">
        <v>9.3000000000000007</v>
      </c>
      <c r="AC31" s="32">
        <v>30.1</v>
      </c>
      <c r="AD31" s="53">
        <v>1.8</v>
      </c>
    </row>
    <row r="32" spans="1:30" ht="16.5" customHeight="1" x14ac:dyDescent="0.25">
      <c r="A32" s="14"/>
      <c r="B32" s="14"/>
      <c r="C32" s="14"/>
      <c r="D32" s="14" t="s">
        <v>453</v>
      </c>
      <c r="E32" s="14"/>
      <c r="F32" s="14"/>
      <c r="G32" s="14"/>
      <c r="H32" s="14"/>
      <c r="I32" s="14"/>
      <c r="J32" s="14"/>
      <c r="K32" s="14"/>
      <c r="L32" s="15" t="s">
        <v>216</v>
      </c>
      <c r="M32" s="33">
        <v>25.2</v>
      </c>
      <c r="N32" s="54">
        <v>2.4</v>
      </c>
      <c r="O32" s="33">
        <v>28.4</v>
      </c>
      <c r="P32" s="54">
        <v>3.4</v>
      </c>
      <c r="Q32" s="33">
        <v>24.8</v>
      </c>
      <c r="R32" s="54">
        <v>2.6</v>
      </c>
      <c r="S32" s="33">
        <v>23.2</v>
      </c>
      <c r="T32" s="54">
        <v>4.2</v>
      </c>
      <c r="U32" s="33">
        <v>27.8</v>
      </c>
      <c r="V32" s="54">
        <v>2.8</v>
      </c>
      <c r="W32" s="33">
        <v>28.2</v>
      </c>
      <c r="X32" s="54">
        <v>4.5</v>
      </c>
      <c r="Y32" s="33">
        <v>22.9</v>
      </c>
      <c r="Z32" s="54">
        <v>6</v>
      </c>
      <c r="AA32" s="33">
        <v>18.3</v>
      </c>
      <c r="AB32" s="54">
        <v>7.4</v>
      </c>
      <c r="AC32" s="33">
        <v>26</v>
      </c>
      <c r="AD32" s="54">
        <v>1.1000000000000001</v>
      </c>
    </row>
    <row r="33" spans="1:30" ht="4.5" customHeight="1" x14ac:dyDescent="0.25">
      <c r="A33" s="27"/>
      <c r="B33" s="27"/>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16.5" customHeight="1" x14ac:dyDescent="0.25">
      <c r="A34" s="27"/>
      <c r="B34" s="27"/>
      <c r="C34" s="67" t="s">
        <v>689</v>
      </c>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ht="4.5" customHeight="1" x14ac:dyDescent="0.25">
      <c r="A35" s="27"/>
      <c r="B35" s="27"/>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6.5" customHeight="1" x14ac:dyDescent="0.25">
      <c r="A36" s="55"/>
      <c r="B36" s="55"/>
      <c r="C36" s="67" t="s">
        <v>456</v>
      </c>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ht="16.5" customHeight="1" x14ac:dyDescent="0.25">
      <c r="A37" s="55"/>
      <c r="B37" s="55"/>
      <c r="C37" s="67" t="s">
        <v>457</v>
      </c>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ht="4.5" customHeight="1" x14ac:dyDescent="0.25">
      <c r="A38" s="27"/>
      <c r="B38" s="27"/>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29.4" customHeight="1" x14ac:dyDescent="0.25">
      <c r="A39" s="27" t="s">
        <v>139</v>
      </c>
      <c r="B39" s="27"/>
      <c r="C39" s="67" t="s">
        <v>307</v>
      </c>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ht="16.5" customHeight="1" x14ac:dyDescent="0.25">
      <c r="A40" s="27" t="s">
        <v>141</v>
      </c>
      <c r="B40" s="27"/>
      <c r="C40" s="67" t="s">
        <v>863</v>
      </c>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ht="16.5" customHeight="1" x14ac:dyDescent="0.25">
      <c r="A41" s="27" t="s">
        <v>144</v>
      </c>
      <c r="B41" s="27"/>
      <c r="C41" s="67" t="s">
        <v>308</v>
      </c>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ht="55.2" customHeight="1" x14ac:dyDescent="0.25">
      <c r="A42" s="27" t="s">
        <v>146</v>
      </c>
      <c r="B42" s="27"/>
      <c r="C42" s="67" t="s">
        <v>874</v>
      </c>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ht="29.4" customHeight="1" x14ac:dyDescent="0.25">
      <c r="A43" s="27" t="s">
        <v>150</v>
      </c>
      <c r="B43" s="27"/>
      <c r="C43" s="67" t="s">
        <v>463</v>
      </c>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ht="29.4" customHeight="1" x14ac:dyDescent="0.25">
      <c r="A44" s="27" t="s">
        <v>152</v>
      </c>
      <c r="B44" s="27"/>
      <c r="C44" s="67" t="s">
        <v>309</v>
      </c>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ht="16.5" customHeight="1" x14ac:dyDescent="0.25">
      <c r="A45" s="27" t="s">
        <v>467</v>
      </c>
      <c r="B45" s="27"/>
      <c r="C45" s="67" t="s">
        <v>468</v>
      </c>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ht="16.5" customHeight="1" x14ac:dyDescent="0.25">
      <c r="A46" s="27" t="s">
        <v>469</v>
      </c>
      <c r="B46" s="27"/>
      <c r="C46" s="67" t="s">
        <v>470</v>
      </c>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ht="4.5" customHeight="1" x14ac:dyDescent="0.25"/>
    <row r="48" spans="1:30" ht="16.5" customHeight="1" x14ac:dyDescent="0.25">
      <c r="A48" s="28" t="s">
        <v>167</v>
      </c>
      <c r="B48" s="27"/>
      <c r="C48" s="27"/>
      <c r="D48" s="27"/>
      <c r="E48" s="67" t="s">
        <v>311</v>
      </c>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sheetData>
  <mergeCells count="22">
    <mergeCell ref="W2:X2"/>
    <mergeCell ref="Y2:Z2"/>
    <mergeCell ref="AA2:AB2"/>
    <mergeCell ref="AC2:AD2"/>
    <mergeCell ref="K1:AD1"/>
    <mergeCell ref="M2:N2"/>
    <mergeCell ref="O2:P2"/>
    <mergeCell ref="Q2:R2"/>
    <mergeCell ref="S2:T2"/>
    <mergeCell ref="U2:V2"/>
    <mergeCell ref="C34:AD34"/>
    <mergeCell ref="C36:AD36"/>
    <mergeCell ref="C37:AD37"/>
    <mergeCell ref="C39:AD39"/>
    <mergeCell ref="C40:AD40"/>
    <mergeCell ref="C46:AD46"/>
    <mergeCell ref="E48:AD48"/>
    <mergeCell ref="C41:AD41"/>
    <mergeCell ref="C42:AD42"/>
    <mergeCell ref="C43:AD43"/>
    <mergeCell ref="C44:AD44"/>
    <mergeCell ref="C45:AD45"/>
  </mergeCells>
  <pageMargins left="0.7" right="0.7" top="0.75" bottom="0.75" header="0.3" footer="0.3"/>
  <pageSetup paperSize="9" fitToHeight="0" orientation="landscape" horizontalDpi="300" verticalDpi="300"/>
  <headerFooter scaleWithDoc="0" alignWithMargins="0">
    <oddHeader>&amp;C&amp;"Arial"&amp;8TABLE 15A.69</oddHeader>
    <oddFooter>&amp;L&amp;"Arial"&amp;8REPORT ON
GOVERNMENT
SERVICES 2022&amp;R&amp;"Arial"&amp;8SERVICES FOR PEOPLE
WITH DISABILITY
PAGE &amp;B&amp;P&amp;B</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AD48"/>
  <sheetViews>
    <sheetView showGridLines="0" workbookViewId="0"/>
  </sheetViews>
  <sheetFormatPr defaultRowHeight="13.2" x14ac:dyDescent="0.25"/>
  <cols>
    <col min="1" max="10" width="1.6640625" customWidth="1"/>
    <col min="11" max="11" width="9.33203125" customWidth="1"/>
    <col min="12" max="12" width="5.44140625" customWidth="1"/>
    <col min="13" max="13" width="6" customWidth="1"/>
    <col min="14" max="14" width="6.109375" customWidth="1"/>
    <col min="15" max="15" width="6" customWidth="1"/>
    <col min="16" max="16" width="6.109375" customWidth="1"/>
    <col min="17" max="17" width="6" customWidth="1"/>
    <col min="18" max="18" width="6.109375" customWidth="1"/>
    <col min="19" max="19" width="6" customWidth="1"/>
    <col min="20" max="20" width="6.109375" customWidth="1"/>
    <col min="21" max="21" width="6" customWidth="1"/>
    <col min="22" max="22" width="6.109375" customWidth="1"/>
    <col min="23" max="23" width="6" customWidth="1"/>
    <col min="24" max="24" width="6.109375" customWidth="1"/>
    <col min="25" max="25" width="6" customWidth="1"/>
    <col min="26" max="26" width="6.109375" customWidth="1"/>
    <col min="27" max="27" width="6" customWidth="1"/>
    <col min="28" max="28" width="6.109375" customWidth="1"/>
    <col min="29" max="29" width="7.5546875" customWidth="1"/>
    <col min="30" max="30" width="6.109375" customWidth="1"/>
  </cols>
  <sheetData>
    <row r="1" spans="1:30" ht="33.9" customHeight="1" x14ac:dyDescent="0.25">
      <c r="A1" s="8" t="s">
        <v>875</v>
      </c>
      <c r="B1" s="8"/>
      <c r="C1" s="8"/>
      <c r="D1" s="8"/>
      <c r="E1" s="8"/>
      <c r="F1" s="8"/>
      <c r="G1" s="8"/>
      <c r="H1" s="8"/>
      <c r="I1" s="8"/>
      <c r="J1" s="8"/>
      <c r="K1" s="72" t="s">
        <v>876</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763</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825</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873</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334</v>
      </c>
      <c r="E6" s="7"/>
      <c r="F6" s="7"/>
      <c r="G6" s="7"/>
      <c r="H6" s="7"/>
      <c r="I6" s="7"/>
      <c r="J6" s="7"/>
      <c r="K6" s="7"/>
      <c r="L6" s="9" t="s">
        <v>300</v>
      </c>
      <c r="M6" s="32">
        <v>83.4</v>
      </c>
      <c r="N6" s="51">
        <v>15.2</v>
      </c>
      <c r="O6" s="32">
        <v>83.7</v>
      </c>
      <c r="P6" s="51">
        <v>17.2</v>
      </c>
      <c r="Q6" s="32">
        <v>62.4</v>
      </c>
      <c r="R6" s="51">
        <v>10.4</v>
      </c>
      <c r="S6" s="32">
        <v>35.5</v>
      </c>
      <c r="T6" s="53">
        <v>6.4</v>
      </c>
      <c r="U6" s="32">
        <v>23.7</v>
      </c>
      <c r="V6" s="53">
        <v>9.4</v>
      </c>
      <c r="W6" s="30" t="s">
        <v>128</v>
      </c>
      <c r="X6" s="7"/>
      <c r="Y6" s="31">
        <v>9.4</v>
      </c>
      <c r="Z6" s="53">
        <v>3.8</v>
      </c>
      <c r="AA6" s="30" t="s">
        <v>128</v>
      </c>
      <c r="AB6" s="7"/>
      <c r="AC6" s="29">
        <v>297</v>
      </c>
      <c r="AD6" s="51">
        <v>29.1</v>
      </c>
    </row>
    <row r="7" spans="1:30" ht="16.5" customHeight="1" x14ac:dyDescent="0.25">
      <c r="A7" s="7"/>
      <c r="B7" s="7"/>
      <c r="C7" s="7"/>
      <c r="D7" s="7" t="s">
        <v>843</v>
      </c>
      <c r="E7" s="7"/>
      <c r="F7" s="7"/>
      <c r="G7" s="7"/>
      <c r="H7" s="7"/>
      <c r="I7" s="7"/>
      <c r="J7" s="7"/>
      <c r="K7" s="7"/>
      <c r="L7" s="9" t="s">
        <v>300</v>
      </c>
      <c r="M7" s="32">
        <v>49</v>
      </c>
      <c r="N7" s="51">
        <v>11.6</v>
      </c>
      <c r="O7" s="32">
        <v>37.4</v>
      </c>
      <c r="P7" s="53">
        <v>8.1999999999999993</v>
      </c>
      <c r="Q7" s="32">
        <v>44.8</v>
      </c>
      <c r="R7" s="53">
        <v>9.8000000000000007</v>
      </c>
      <c r="S7" s="47">
        <v>7</v>
      </c>
      <c r="T7" s="53">
        <v>3.8</v>
      </c>
      <c r="U7" s="47">
        <v>9.6999999999999993</v>
      </c>
      <c r="V7" s="53">
        <v>6.4</v>
      </c>
      <c r="W7" s="32">
        <v>24.2</v>
      </c>
      <c r="X7" s="53">
        <v>6.9</v>
      </c>
      <c r="Y7" s="30" t="s">
        <v>128</v>
      </c>
      <c r="Z7" s="7"/>
      <c r="AA7" s="47">
        <v>2.8</v>
      </c>
      <c r="AB7" s="53">
        <v>2</v>
      </c>
      <c r="AC7" s="29">
        <v>173.9</v>
      </c>
      <c r="AD7" s="51">
        <v>20.100000000000001</v>
      </c>
    </row>
    <row r="8" spans="1:30" ht="16.5" customHeight="1" x14ac:dyDescent="0.25">
      <c r="A8" s="7"/>
      <c r="B8" s="7"/>
      <c r="C8" s="7"/>
      <c r="D8" s="7" t="s">
        <v>499</v>
      </c>
      <c r="E8" s="7"/>
      <c r="F8" s="7"/>
      <c r="G8" s="7"/>
      <c r="H8" s="7"/>
      <c r="I8" s="7"/>
      <c r="J8" s="7"/>
      <c r="K8" s="7"/>
      <c r="L8" s="9" t="s">
        <v>300</v>
      </c>
      <c r="M8" s="29">
        <v>130.9</v>
      </c>
      <c r="N8" s="51">
        <v>18.2</v>
      </c>
      <c r="O8" s="29">
        <v>120.3</v>
      </c>
      <c r="P8" s="51">
        <v>19.8</v>
      </c>
      <c r="Q8" s="29">
        <v>105.9</v>
      </c>
      <c r="R8" s="51">
        <v>13.5</v>
      </c>
      <c r="S8" s="32">
        <v>43</v>
      </c>
      <c r="T8" s="53">
        <v>7.1</v>
      </c>
      <c r="U8" s="32">
        <v>31.8</v>
      </c>
      <c r="V8" s="51">
        <v>11.7</v>
      </c>
      <c r="W8" s="32">
        <v>24.2</v>
      </c>
      <c r="X8" s="53">
        <v>6.9</v>
      </c>
      <c r="Y8" s="31">
        <v>9.4</v>
      </c>
      <c r="Z8" s="53">
        <v>3.8</v>
      </c>
      <c r="AA8" s="47">
        <v>2.8</v>
      </c>
      <c r="AB8" s="53">
        <v>2</v>
      </c>
      <c r="AC8" s="29">
        <v>469.7</v>
      </c>
      <c r="AD8" s="51">
        <v>34.1</v>
      </c>
    </row>
    <row r="9" spans="1:30" ht="16.5" customHeight="1" x14ac:dyDescent="0.25">
      <c r="A9" s="7"/>
      <c r="B9" s="7"/>
      <c r="C9" s="7" t="s">
        <v>793</v>
      </c>
      <c r="D9" s="7"/>
      <c r="E9" s="7"/>
      <c r="F9" s="7"/>
      <c r="G9" s="7"/>
      <c r="H9" s="7"/>
      <c r="I9" s="7"/>
      <c r="J9" s="7"/>
      <c r="K9" s="7"/>
      <c r="L9" s="9"/>
      <c r="M9" s="10"/>
      <c r="N9" s="7"/>
      <c r="O9" s="10"/>
      <c r="P9" s="7"/>
      <c r="Q9" s="10"/>
      <c r="R9" s="7"/>
      <c r="S9" s="10"/>
      <c r="T9" s="7"/>
      <c r="U9" s="10"/>
      <c r="V9" s="7"/>
      <c r="W9" s="10"/>
      <c r="X9" s="7"/>
      <c r="Y9" s="10"/>
      <c r="Z9" s="7"/>
      <c r="AA9" s="10"/>
      <c r="AB9" s="7"/>
      <c r="AC9" s="10"/>
      <c r="AD9" s="7"/>
    </row>
    <row r="10" spans="1:30" ht="16.5" customHeight="1" x14ac:dyDescent="0.25">
      <c r="A10" s="7"/>
      <c r="B10" s="7"/>
      <c r="C10" s="7"/>
      <c r="D10" s="7" t="s">
        <v>334</v>
      </c>
      <c r="E10" s="7"/>
      <c r="F10" s="7"/>
      <c r="G10" s="7"/>
      <c r="H10" s="7"/>
      <c r="I10" s="7"/>
      <c r="J10" s="7"/>
      <c r="K10" s="7"/>
      <c r="L10" s="9" t="s">
        <v>300</v>
      </c>
      <c r="M10" s="29">
        <v>326</v>
      </c>
      <c r="N10" s="51">
        <v>29.4</v>
      </c>
      <c r="O10" s="29">
        <v>305</v>
      </c>
      <c r="P10" s="51">
        <v>32.9</v>
      </c>
      <c r="Q10" s="29">
        <v>218.4</v>
      </c>
      <c r="R10" s="51">
        <v>22.3</v>
      </c>
      <c r="S10" s="29">
        <v>135.4</v>
      </c>
      <c r="T10" s="51">
        <v>14.1</v>
      </c>
      <c r="U10" s="32">
        <v>89.7</v>
      </c>
      <c r="V10" s="51">
        <v>19.5</v>
      </c>
      <c r="W10" s="30" t="s">
        <v>128</v>
      </c>
      <c r="X10" s="7"/>
      <c r="Y10" s="32">
        <v>38.299999999999997</v>
      </c>
      <c r="Z10" s="53">
        <v>6.3</v>
      </c>
      <c r="AA10" s="30" t="s">
        <v>128</v>
      </c>
      <c r="AB10" s="7"/>
      <c r="AC10" s="41">
        <v>1112.2</v>
      </c>
      <c r="AD10" s="51">
        <v>58.9</v>
      </c>
    </row>
    <row r="11" spans="1:30" ht="16.5" customHeight="1" x14ac:dyDescent="0.25">
      <c r="A11" s="7"/>
      <c r="B11" s="7"/>
      <c r="C11" s="7"/>
      <c r="D11" s="7" t="s">
        <v>843</v>
      </c>
      <c r="E11" s="7"/>
      <c r="F11" s="7"/>
      <c r="G11" s="7"/>
      <c r="H11" s="7"/>
      <c r="I11" s="7"/>
      <c r="J11" s="7"/>
      <c r="K11" s="7"/>
      <c r="L11" s="9" t="s">
        <v>300</v>
      </c>
      <c r="M11" s="29">
        <v>166</v>
      </c>
      <c r="N11" s="51">
        <v>23.1</v>
      </c>
      <c r="O11" s="29">
        <v>130.5</v>
      </c>
      <c r="P11" s="51">
        <v>15.9</v>
      </c>
      <c r="Q11" s="29">
        <v>155.80000000000001</v>
      </c>
      <c r="R11" s="51">
        <v>21.4</v>
      </c>
      <c r="S11" s="32">
        <v>33.799999999999997</v>
      </c>
      <c r="T11" s="53">
        <v>8.1</v>
      </c>
      <c r="U11" s="32">
        <v>34.6</v>
      </c>
      <c r="V11" s="51">
        <v>12.5</v>
      </c>
      <c r="W11" s="32">
        <v>56.4</v>
      </c>
      <c r="X11" s="51">
        <v>11.1</v>
      </c>
      <c r="Y11" s="30" t="s">
        <v>128</v>
      </c>
      <c r="Z11" s="7"/>
      <c r="AA11" s="47">
        <v>7.4</v>
      </c>
      <c r="AB11" s="53">
        <v>4.3</v>
      </c>
      <c r="AC11" s="29">
        <v>582.5</v>
      </c>
      <c r="AD11" s="51">
        <v>38.799999999999997</v>
      </c>
    </row>
    <row r="12" spans="1:30" ht="16.5" customHeight="1" x14ac:dyDescent="0.25">
      <c r="A12" s="7"/>
      <c r="B12" s="7"/>
      <c r="C12" s="7"/>
      <c r="D12" s="7" t="s">
        <v>499</v>
      </c>
      <c r="E12" s="7"/>
      <c r="F12" s="7"/>
      <c r="G12" s="7"/>
      <c r="H12" s="7"/>
      <c r="I12" s="7"/>
      <c r="J12" s="7"/>
      <c r="K12" s="7"/>
      <c r="L12" s="9" t="s">
        <v>300</v>
      </c>
      <c r="M12" s="29">
        <v>494.4</v>
      </c>
      <c r="N12" s="51">
        <v>32.9</v>
      </c>
      <c r="O12" s="29">
        <v>432.3</v>
      </c>
      <c r="P12" s="51">
        <v>35.6</v>
      </c>
      <c r="Q12" s="29">
        <v>376.5</v>
      </c>
      <c r="R12" s="51">
        <v>29.5</v>
      </c>
      <c r="S12" s="29">
        <v>169.6</v>
      </c>
      <c r="T12" s="51">
        <v>15</v>
      </c>
      <c r="U12" s="29">
        <v>122</v>
      </c>
      <c r="V12" s="51">
        <v>24.9</v>
      </c>
      <c r="W12" s="32">
        <v>56.4</v>
      </c>
      <c r="X12" s="51">
        <v>11.1</v>
      </c>
      <c r="Y12" s="32">
        <v>38.299999999999997</v>
      </c>
      <c r="Z12" s="53">
        <v>6.3</v>
      </c>
      <c r="AA12" s="47">
        <v>7.4</v>
      </c>
      <c r="AB12" s="53">
        <v>4.3</v>
      </c>
      <c r="AC12" s="41">
        <v>1693.8</v>
      </c>
      <c r="AD12" s="51">
        <v>69.7</v>
      </c>
    </row>
    <row r="13" spans="1:30" ht="16.5" customHeight="1" x14ac:dyDescent="0.25">
      <c r="A13" s="7"/>
      <c r="B13" s="7" t="s">
        <v>857</v>
      </c>
      <c r="C13" s="7"/>
      <c r="D13" s="7"/>
      <c r="E13" s="7"/>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5">
      <c r="A14" s="7"/>
      <c r="B14" s="7"/>
      <c r="C14" s="7" t="s">
        <v>873</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c r="C15" s="7"/>
      <c r="D15" s="7" t="s">
        <v>334</v>
      </c>
      <c r="E15" s="7"/>
      <c r="F15" s="7"/>
      <c r="G15" s="7"/>
      <c r="H15" s="7"/>
      <c r="I15" s="7"/>
      <c r="J15" s="7"/>
      <c r="K15" s="7"/>
      <c r="L15" s="9" t="s">
        <v>216</v>
      </c>
      <c r="M15" s="32">
        <v>25.6</v>
      </c>
      <c r="N15" s="53">
        <v>4.0999999999999996</v>
      </c>
      <c r="O15" s="32">
        <v>27.4</v>
      </c>
      <c r="P15" s="53">
        <v>4.8</v>
      </c>
      <c r="Q15" s="32">
        <v>28.6</v>
      </c>
      <c r="R15" s="53">
        <v>3.8</v>
      </c>
      <c r="S15" s="32">
        <v>26.2</v>
      </c>
      <c r="T15" s="53">
        <v>3.9</v>
      </c>
      <c r="U15" s="32">
        <v>26.4</v>
      </c>
      <c r="V15" s="53">
        <v>8.8000000000000007</v>
      </c>
      <c r="W15" s="30" t="s">
        <v>128</v>
      </c>
      <c r="X15" s="7"/>
      <c r="Y15" s="32">
        <v>24.5</v>
      </c>
      <c r="Z15" s="53">
        <v>9.1</v>
      </c>
      <c r="AA15" s="30" t="s">
        <v>128</v>
      </c>
      <c r="AB15" s="7"/>
      <c r="AC15" s="32">
        <v>26.7</v>
      </c>
      <c r="AD15" s="53">
        <v>2.2000000000000002</v>
      </c>
    </row>
    <row r="16" spans="1:30" ht="16.5" customHeight="1" x14ac:dyDescent="0.25">
      <c r="A16" s="7"/>
      <c r="B16" s="7"/>
      <c r="C16" s="7"/>
      <c r="D16" s="7" t="s">
        <v>843</v>
      </c>
      <c r="E16" s="7"/>
      <c r="F16" s="7"/>
      <c r="G16" s="7"/>
      <c r="H16" s="7"/>
      <c r="I16" s="7"/>
      <c r="J16" s="7"/>
      <c r="K16" s="7"/>
      <c r="L16" s="9" t="s">
        <v>216</v>
      </c>
      <c r="M16" s="32">
        <v>29.5</v>
      </c>
      <c r="N16" s="53">
        <v>5.7</v>
      </c>
      <c r="O16" s="32">
        <v>28.7</v>
      </c>
      <c r="P16" s="53">
        <v>5.2</v>
      </c>
      <c r="Q16" s="32">
        <v>28.8</v>
      </c>
      <c r="R16" s="53">
        <v>4.9000000000000004</v>
      </c>
      <c r="S16" s="44">
        <v>20.7</v>
      </c>
      <c r="T16" s="51">
        <v>10.199999999999999</v>
      </c>
      <c r="U16" s="44">
        <v>28</v>
      </c>
      <c r="V16" s="51">
        <v>15.4</v>
      </c>
      <c r="W16" s="32">
        <v>42.9</v>
      </c>
      <c r="X16" s="53">
        <v>8.8000000000000007</v>
      </c>
      <c r="Y16" s="30" t="s">
        <v>128</v>
      </c>
      <c r="Z16" s="7"/>
      <c r="AA16" s="32">
        <v>37.799999999999997</v>
      </c>
      <c r="AB16" s="51">
        <v>15.3</v>
      </c>
      <c r="AC16" s="32">
        <v>29.9</v>
      </c>
      <c r="AD16" s="53">
        <v>2.8</v>
      </c>
    </row>
    <row r="17" spans="1:30" ht="16.5" customHeight="1" x14ac:dyDescent="0.25">
      <c r="A17" s="7"/>
      <c r="B17" s="7"/>
      <c r="C17" s="7"/>
      <c r="D17" s="7" t="s">
        <v>499</v>
      </c>
      <c r="E17" s="7"/>
      <c r="F17" s="7"/>
      <c r="G17" s="7"/>
      <c r="H17" s="7"/>
      <c r="I17" s="7"/>
      <c r="J17" s="7"/>
      <c r="K17" s="7"/>
      <c r="L17" s="9" t="s">
        <v>216</v>
      </c>
      <c r="M17" s="32">
        <v>26.5</v>
      </c>
      <c r="N17" s="53">
        <v>3.2</v>
      </c>
      <c r="O17" s="32">
        <v>27.8</v>
      </c>
      <c r="P17" s="53">
        <v>4</v>
      </c>
      <c r="Q17" s="32">
        <v>28.1</v>
      </c>
      <c r="R17" s="53">
        <v>2.8</v>
      </c>
      <c r="S17" s="32">
        <v>25.4</v>
      </c>
      <c r="T17" s="53">
        <v>3.5</v>
      </c>
      <c r="U17" s="32">
        <v>26.1</v>
      </c>
      <c r="V17" s="53">
        <v>8</v>
      </c>
      <c r="W17" s="32">
        <v>42.9</v>
      </c>
      <c r="X17" s="53">
        <v>8.8000000000000007</v>
      </c>
      <c r="Y17" s="32">
        <v>24.5</v>
      </c>
      <c r="Z17" s="53">
        <v>9.1</v>
      </c>
      <c r="AA17" s="32">
        <v>37.799999999999997</v>
      </c>
      <c r="AB17" s="51">
        <v>15.3</v>
      </c>
      <c r="AC17" s="32">
        <v>27.7</v>
      </c>
      <c r="AD17" s="53">
        <v>1.6</v>
      </c>
    </row>
    <row r="18" spans="1:30" ht="16.5" customHeight="1" x14ac:dyDescent="0.25">
      <c r="A18" s="7" t="s">
        <v>305</v>
      </c>
      <c r="B18" s="7"/>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t="s">
        <v>825</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873</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334</v>
      </c>
      <c r="E21" s="7"/>
      <c r="F21" s="7"/>
      <c r="G21" s="7"/>
      <c r="H21" s="7"/>
      <c r="I21" s="7"/>
      <c r="J21" s="7"/>
      <c r="K21" s="7"/>
      <c r="L21" s="9" t="s">
        <v>300</v>
      </c>
      <c r="M21" s="32">
        <v>95.1</v>
      </c>
      <c r="N21" s="51">
        <v>13.8</v>
      </c>
      <c r="O21" s="32">
        <v>95.8</v>
      </c>
      <c r="P21" s="51">
        <v>15</v>
      </c>
      <c r="Q21" s="32">
        <v>56.9</v>
      </c>
      <c r="R21" s="51">
        <v>10</v>
      </c>
      <c r="S21" s="32">
        <v>24.1</v>
      </c>
      <c r="T21" s="53">
        <v>5.4</v>
      </c>
      <c r="U21" s="32">
        <v>31.4</v>
      </c>
      <c r="V21" s="53">
        <v>5.2</v>
      </c>
      <c r="W21" s="30" t="s">
        <v>128</v>
      </c>
      <c r="X21" s="7"/>
      <c r="Y21" s="31">
        <v>6.2</v>
      </c>
      <c r="Z21" s="53">
        <v>1.7</v>
      </c>
      <c r="AA21" s="30" t="s">
        <v>128</v>
      </c>
      <c r="AB21" s="7"/>
      <c r="AC21" s="29">
        <v>309.5</v>
      </c>
      <c r="AD21" s="51">
        <v>23.1</v>
      </c>
    </row>
    <row r="22" spans="1:30" ht="16.5" customHeight="1" x14ac:dyDescent="0.25">
      <c r="A22" s="7"/>
      <c r="B22" s="7"/>
      <c r="C22" s="7"/>
      <c r="D22" s="7" t="s">
        <v>843</v>
      </c>
      <c r="E22" s="7"/>
      <c r="F22" s="7"/>
      <c r="G22" s="7"/>
      <c r="H22" s="7"/>
      <c r="I22" s="7"/>
      <c r="J22" s="7"/>
      <c r="K22" s="7"/>
      <c r="L22" s="9" t="s">
        <v>300</v>
      </c>
      <c r="M22" s="32">
        <v>45.1</v>
      </c>
      <c r="N22" s="51">
        <v>11.9</v>
      </c>
      <c r="O22" s="32">
        <v>43.2</v>
      </c>
      <c r="P22" s="53">
        <v>9.9</v>
      </c>
      <c r="Q22" s="32">
        <v>35.6</v>
      </c>
      <c r="R22" s="53">
        <v>8.1</v>
      </c>
      <c r="S22" s="31">
        <v>8.5</v>
      </c>
      <c r="T22" s="53">
        <v>3.9</v>
      </c>
      <c r="U22" s="32">
        <v>12.3</v>
      </c>
      <c r="V22" s="53">
        <v>3.6</v>
      </c>
      <c r="W22" s="32">
        <v>16.7</v>
      </c>
      <c r="X22" s="53">
        <v>3.1</v>
      </c>
      <c r="Y22" s="31" t="s">
        <v>110</v>
      </c>
      <c r="Z22" s="7"/>
      <c r="AA22" s="31">
        <v>1.9</v>
      </c>
      <c r="AB22" s="53">
        <v>0.8</v>
      </c>
      <c r="AC22" s="29">
        <v>164.1</v>
      </c>
      <c r="AD22" s="51">
        <v>17</v>
      </c>
    </row>
    <row r="23" spans="1:30" ht="16.5" customHeight="1" x14ac:dyDescent="0.25">
      <c r="A23" s="7"/>
      <c r="B23" s="7"/>
      <c r="C23" s="7"/>
      <c r="D23" s="7" t="s">
        <v>499</v>
      </c>
      <c r="E23" s="7"/>
      <c r="F23" s="7"/>
      <c r="G23" s="7"/>
      <c r="H23" s="7"/>
      <c r="I23" s="7"/>
      <c r="J23" s="7"/>
      <c r="K23" s="7"/>
      <c r="L23" s="9" t="s">
        <v>300</v>
      </c>
      <c r="M23" s="29">
        <v>138.30000000000001</v>
      </c>
      <c r="N23" s="51">
        <v>16.8</v>
      </c>
      <c r="O23" s="29">
        <v>137.19999999999999</v>
      </c>
      <c r="P23" s="51">
        <v>19.100000000000001</v>
      </c>
      <c r="Q23" s="32">
        <v>92.9</v>
      </c>
      <c r="R23" s="51">
        <v>12.4</v>
      </c>
      <c r="S23" s="32">
        <v>33.5</v>
      </c>
      <c r="T23" s="53">
        <v>7.1</v>
      </c>
      <c r="U23" s="32">
        <v>45.3</v>
      </c>
      <c r="V23" s="53">
        <v>5.8</v>
      </c>
      <c r="W23" s="32">
        <v>16.7</v>
      </c>
      <c r="X23" s="53">
        <v>3.1</v>
      </c>
      <c r="Y23" s="31">
        <v>6.2</v>
      </c>
      <c r="Z23" s="53">
        <v>1.7</v>
      </c>
      <c r="AA23" s="31">
        <v>1.9</v>
      </c>
      <c r="AB23" s="53">
        <v>0.8</v>
      </c>
      <c r="AC23" s="29">
        <v>472.6</v>
      </c>
      <c r="AD23" s="51">
        <v>25</v>
      </c>
    </row>
    <row r="24" spans="1:30" ht="16.5" customHeight="1" x14ac:dyDescent="0.25">
      <c r="A24" s="7"/>
      <c r="B24" s="7"/>
      <c r="C24" s="7" t="s">
        <v>793</v>
      </c>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c r="C25" s="7"/>
      <c r="D25" s="7" t="s">
        <v>334</v>
      </c>
      <c r="E25" s="7"/>
      <c r="F25" s="7"/>
      <c r="G25" s="7"/>
      <c r="H25" s="7"/>
      <c r="I25" s="7"/>
      <c r="J25" s="7"/>
      <c r="K25" s="7"/>
      <c r="L25" s="9" t="s">
        <v>300</v>
      </c>
      <c r="M25" s="29">
        <v>367.4</v>
      </c>
      <c r="N25" s="51">
        <v>33.799999999999997</v>
      </c>
      <c r="O25" s="29">
        <v>330.5</v>
      </c>
      <c r="P25" s="51">
        <v>31.1</v>
      </c>
      <c r="Q25" s="29">
        <v>209.7</v>
      </c>
      <c r="R25" s="51">
        <v>21.4</v>
      </c>
      <c r="S25" s="29">
        <v>109.1</v>
      </c>
      <c r="T25" s="51">
        <v>14.5</v>
      </c>
      <c r="U25" s="29">
        <v>116.5</v>
      </c>
      <c r="V25" s="51">
        <v>10.5</v>
      </c>
      <c r="W25" s="30" t="s">
        <v>128</v>
      </c>
      <c r="X25" s="7"/>
      <c r="Y25" s="32">
        <v>27.1</v>
      </c>
      <c r="Z25" s="53">
        <v>2.9</v>
      </c>
      <c r="AA25" s="30" t="s">
        <v>128</v>
      </c>
      <c r="AB25" s="7"/>
      <c r="AC25" s="41">
        <v>1160.4000000000001</v>
      </c>
      <c r="AD25" s="51">
        <v>52.3</v>
      </c>
    </row>
    <row r="26" spans="1:30" ht="16.5" customHeight="1" x14ac:dyDescent="0.25">
      <c r="A26" s="7"/>
      <c r="B26" s="7"/>
      <c r="C26" s="7"/>
      <c r="D26" s="7" t="s">
        <v>843</v>
      </c>
      <c r="E26" s="7"/>
      <c r="F26" s="7"/>
      <c r="G26" s="7"/>
      <c r="H26" s="7"/>
      <c r="I26" s="7"/>
      <c r="J26" s="7"/>
      <c r="K26" s="7"/>
      <c r="L26" s="9" t="s">
        <v>300</v>
      </c>
      <c r="M26" s="29">
        <v>182.6</v>
      </c>
      <c r="N26" s="51">
        <v>23.3</v>
      </c>
      <c r="O26" s="29">
        <v>154.1</v>
      </c>
      <c r="P26" s="51">
        <v>21.1</v>
      </c>
      <c r="Q26" s="29">
        <v>165.6</v>
      </c>
      <c r="R26" s="51">
        <v>24</v>
      </c>
      <c r="S26" s="32">
        <v>36.1</v>
      </c>
      <c r="T26" s="53">
        <v>6.5</v>
      </c>
      <c r="U26" s="32">
        <v>47.2</v>
      </c>
      <c r="V26" s="53">
        <v>8.1999999999999993</v>
      </c>
      <c r="W26" s="32">
        <v>59.2</v>
      </c>
      <c r="X26" s="53">
        <v>5.3</v>
      </c>
      <c r="Y26" s="30" t="s">
        <v>128</v>
      </c>
      <c r="Z26" s="7"/>
      <c r="AA26" s="32">
        <v>10.4</v>
      </c>
      <c r="AB26" s="53">
        <v>1.5</v>
      </c>
      <c r="AC26" s="29">
        <v>655.9</v>
      </c>
      <c r="AD26" s="51">
        <v>36</v>
      </c>
    </row>
    <row r="27" spans="1:30" ht="16.5" customHeight="1" x14ac:dyDescent="0.25">
      <c r="A27" s="7"/>
      <c r="B27" s="7"/>
      <c r="C27" s="7"/>
      <c r="D27" s="7" t="s">
        <v>499</v>
      </c>
      <c r="E27" s="7"/>
      <c r="F27" s="7"/>
      <c r="G27" s="7"/>
      <c r="H27" s="7"/>
      <c r="I27" s="7"/>
      <c r="J27" s="7"/>
      <c r="K27" s="7"/>
      <c r="L27" s="9" t="s">
        <v>300</v>
      </c>
      <c r="M27" s="29">
        <v>549.1</v>
      </c>
      <c r="N27" s="51">
        <v>42</v>
      </c>
      <c r="O27" s="29">
        <v>483.7</v>
      </c>
      <c r="P27" s="51">
        <v>34.1</v>
      </c>
      <c r="Q27" s="29">
        <v>374.9</v>
      </c>
      <c r="R27" s="51">
        <v>30.1</v>
      </c>
      <c r="S27" s="29">
        <v>144.4</v>
      </c>
      <c r="T27" s="51">
        <v>16.100000000000001</v>
      </c>
      <c r="U27" s="29">
        <v>163</v>
      </c>
      <c r="V27" s="51">
        <v>12.5</v>
      </c>
      <c r="W27" s="32">
        <v>59.2</v>
      </c>
      <c r="X27" s="53">
        <v>5.3</v>
      </c>
      <c r="Y27" s="32">
        <v>27.1</v>
      </c>
      <c r="Z27" s="53">
        <v>2.9</v>
      </c>
      <c r="AA27" s="32">
        <v>10.4</v>
      </c>
      <c r="AB27" s="53">
        <v>1.5</v>
      </c>
      <c r="AC27" s="41">
        <v>1816</v>
      </c>
      <c r="AD27" s="51">
        <v>60.5</v>
      </c>
    </row>
    <row r="28" spans="1:30" ht="16.5" customHeight="1" x14ac:dyDescent="0.25">
      <c r="A28" s="7"/>
      <c r="B28" s="7" t="s">
        <v>857</v>
      </c>
      <c r="C28" s="7"/>
      <c r="D28" s="7"/>
      <c r="E28" s="7"/>
      <c r="F28" s="7"/>
      <c r="G28" s="7"/>
      <c r="H28" s="7"/>
      <c r="I28" s="7"/>
      <c r="J28" s="7"/>
      <c r="K28" s="7"/>
      <c r="L28" s="9"/>
      <c r="M28" s="10"/>
      <c r="N28" s="7"/>
      <c r="O28" s="10"/>
      <c r="P28" s="7"/>
      <c r="Q28" s="10"/>
      <c r="R28" s="7"/>
      <c r="S28" s="10"/>
      <c r="T28" s="7"/>
      <c r="U28" s="10"/>
      <c r="V28" s="7"/>
      <c r="W28" s="10"/>
      <c r="X28" s="7"/>
      <c r="Y28" s="10"/>
      <c r="Z28" s="7"/>
      <c r="AA28" s="10"/>
      <c r="AB28" s="7"/>
      <c r="AC28" s="10"/>
      <c r="AD28" s="7"/>
    </row>
    <row r="29" spans="1:30" ht="16.5" customHeight="1" x14ac:dyDescent="0.25">
      <c r="A29" s="7"/>
      <c r="B29" s="7"/>
      <c r="C29" s="7" t="s">
        <v>873</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c r="D30" s="7" t="s">
        <v>334</v>
      </c>
      <c r="E30" s="7"/>
      <c r="F30" s="7"/>
      <c r="G30" s="7"/>
      <c r="H30" s="7"/>
      <c r="I30" s="7"/>
      <c r="J30" s="7"/>
      <c r="K30" s="7"/>
      <c r="L30" s="9" t="s">
        <v>216</v>
      </c>
      <c r="M30" s="32">
        <v>25.9</v>
      </c>
      <c r="N30" s="53">
        <v>2.9</v>
      </c>
      <c r="O30" s="32">
        <v>29</v>
      </c>
      <c r="P30" s="53">
        <v>3.6</v>
      </c>
      <c r="Q30" s="32">
        <v>27.1</v>
      </c>
      <c r="R30" s="53">
        <v>3.9</v>
      </c>
      <c r="S30" s="32">
        <v>22.1</v>
      </c>
      <c r="T30" s="53">
        <v>4</v>
      </c>
      <c r="U30" s="32">
        <v>27</v>
      </c>
      <c r="V30" s="53">
        <v>3.8</v>
      </c>
      <c r="W30" s="30" t="s">
        <v>128</v>
      </c>
      <c r="X30" s="7"/>
      <c r="Y30" s="32">
        <v>22.9</v>
      </c>
      <c r="Z30" s="53">
        <v>6</v>
      </c>
      <c r="AA30" s="30" t="s">
        <v>128</v>
      </c>
      <c r="AB30" s="7"/>
      <c r="AC30" s="32">
        <v>26.7</v>
      </c>
      <c r="AD30" s="53">
        <v>1.6</v>
      </c>
    </row>
    <row r="31" spans="1:30" ht="16.5" customHeight="1" x14ac:dyDescent="0.25">
      <c r="A31" s="7"/>
      <c r="B31" s="7"/>
      <c r="C31" s="7"/>
      <c r="D31" s="7" t="s">
        <v>843</v>
      </c>
      <c r="E31" s="7"/>
      <c r="F31" s="7"/>
      <c r="G31" s="7"/>
      <c r="H31" s="7"/>
      <c r="I31" s="7"/>
      <c r="J31" s="7"/>
      <c r="K31" s="7"/>
      <c r="L31" s="9" t="s">
        <v>216</v>
      </c>
      <c r="M31" s="32">
        <v>24.7</v>
      </c>
      <c r="N31" s="53">
        <v>5.7</v>
      </c>
      <c r="O31" s="32">
        <v>28</v>
      </c>
      <c r="P31" s="53">
        <v>5.2</v>
      </c>
      <c r="Q31" s="32">
        <v>21.5</v>
      </c>
      <c r="R31" s="53">
        <v>3.8</v>
      </c>
      <c r="S31" s="32">
        <v>23.5</v>
      </c>
      <c r="T31" s="53">
        <v>9.9</v>
      </c>
      <c r="U31" s="32">
        <v>26.1</v>
      </c>
      <c r="V31" s="53">
        <v>6.2</v>
      </c>
      <c r="W31" s="32">
        <v>28.2</v>
      </c>
      <c r="X31" s="53">
        <v>4.5</v>
      </c>
      <c r="Y31" s="30" t="s">
        <v>128</v>
      </c>
      <c r="Z31" s="7"/>
      <c r="AA31" s="32">
        <v>18.3</v>
      </c>
      <c r="AB31" s="53">
        <v>7.4</v>
      </c>
      <c r="AC31" s="32">
        <v>25</v>
      </c>
      <c r="AD31" s="53">
        <v>2.2000000000000002</v>
      </c>
    </row>
    <row r="32" spans="1:30" ht="16.5" customHeight="1" x14ac:dyDescent="0.25">
      <c r="A32" s="14"/>
      <c r="B32" s="14"/>
      <c r="C32" s="14"/>
      <c r="D32" s="14" t="s">
        <v>499</v>
      </c>
      <c r="E32" s="14"/>
      <c r="F32" s="14"/>
      <c r="G32" s="14"/>
      <c r="H32" s="14"/>
      <c r="I32" s="14"/>
      <c r="J32" s="14"/>
      <c r="K32" s="14"/>
      <c r="L32" s="15" t="s">
        <v>216</v>
      </c>
      <c r="M32" s="33">
        <v>25.2</v>
      </c>
      <c r="N32" s="54">
        <v>2.4</v>
      </c>
      <c r="O32" s="33">
        <v>28.4</v>
      </c>
      <c r="P32" s="54">
        <v>3.4</v>
      </c>
      <c r="Q32" s="33">
        <v>24.8</v>
      </c>
      <c r="R32" s="54">
        <v>2.6</v>
      </c>
      <c r="S32" s="33">
        <v>23.2</v>
      </c>
      <c r="T32" s="54">
        <v>4.2</v>
      </c>
      <c r="U32" s="33">
        <v>27.8</v>
      </c>
      <c r="V32" s="54">
        <v>2.8</v>
      </c>
      <c r="W32" s="33">
        <v>28.2</v>
      </c>
      <c r="X32" s="54">
        <v>4.5</v>
      </c>
      <c r="Y32" s="33">
        <v>22.9</v>
      </c>
      <c r="Z32" s="54">
        <v>6</v>
      </c>
      <c r="AA32" s="33">
        <v>18.3</v>
      </c>
      <c r="AB32" s="54">
        <v>7.4</v>
      </c>
      <c r="AC32" s="33">
        <v>26</v>
      </c>
      <c r="AD32" s="54">
        <v>1.1000000000000001</v>
      </c>
    </row>
    <row r="33" spans="1:30" ht="4.5" customHeight="1" x14ac:dyDescent="0.25">
      <c r="A33" s="27"/>
      <c r="B33" s="27"/>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16.5" customHeight="1" x14ac:dyDescent="0.25">
      <c r="A34" s="27"/>
      <c r="B34" s="27"/>
      <c r="C34" s="67" t="s">
        <v>138</v>
      </c>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ht="4.5" customHeight="1" x14ac:dyDescent="0.25">
      <c r="A35" s="27"/>
      <c r="B35" s="27"/>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6.5" customHeight="1" x14ac:dyDescent="0.25">
      <c r="A36" s="55"/>
      <c r="B36" s="55"/>
      <c r="C36" s="67" t="s">
        <v>456</v>
      </c>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ht="16.5" customHeight="1" x14ac:dyDescent="0.25">
      <c r="A37" s="55"/>
      <c r="B37" s="55"/>
      <c r="C37" s="67" t="s">
        <v>457</v>
      </c>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ht="4.5" customHeight="1" x14ac:dyDescent="0.25">
      <c r="A38" s="27"/>
      <c r="B38" s="27"/>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29.4" customHeight="1" x14ac:dyDescent="0.25">
      <c r="A39" s="27" t="s">
        <v>139</v>
      </c>
      <c r="B39" s="27"/>
      <c r="C39" s="67" t="s">
        <v>307</v>
      </c>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ht="16.5" customHeight="1" x14ac:dyDescent="0.25">
      <c r="A40" s="27" t="s">
        <v>141</v>
      </c>
      <c r="B40" s="27"/>
      <c r="C40" s="67" t="s">
        <v>863</v>
      </c>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ht="16.5" customHeight="1" x14ac:dyDescent="0.25">
      <c r="A41" s="27" t="s">
        <v>144</v>
      </c>
      <c r="B41" s="27"/>
      <c r="C41" s="67" t="s">
        <v>308</v>
      </c>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ht="42.45" customHeight="1" x14ac:dyDescent="0.25">
      <c r="A42" s="27" t="s">
        <v>146</v>
      </c>
      <c r="B42" s="27"/>
      <c r="C42" s="67" t="s">
        <v>874</v>
      </c>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ht="29.4" customHeight="1" x14ac:dyDescent="0.25">
      <c r="A43" s="27" t="s">
        <v>150</v>
      </c>
      <c r="B43" s="27"/>
      <c r="C43" s="67" t="s">
        <v>463</v>
      </c>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ht="29.4" customHeight="1" x14ac:dyDescent="0.25">
      <c r="A44" s="27" t="s">
        <v>152</v>
      </c>
      <c r="B44" s="27"/>
      <c r="C44" s="67" t="s">
        <v>309</v>
      </c>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ht="29.4" customHeight="1" x14ac:dyDescent="0.25">
      <c r="A45" s="27" t="s">
        <v>155</v>
      </c>
      <c r="B45" s="27"/>
      <c r="C45" s="67" t="s">
        <v>577</v>
      </c>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ht="16.5" customHeight="1" x14ac:dyDescent="0.25">
      <c r="A46" s="27" t="s">
        <v>467</v>
      </c>
      <c r="B46" s="27"/>
      <c r="C46" s="67" t="s">
        <v>468</v>
      </c>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ht="4.5" customHeight="1" x14ac:dyDescent="0.25"/>
    <row r="48" spans="1:30" ht="16.5" customHeight="1" x14ac:dyDescent="0.25">
      <c r="A48" s="28" t="s">
        <v>167</v>
      </c>
      <c r="B48" s="27"/>
      <c r="C48" s="27"/>
      <c r="D48" s="27"/>
      <c r="E48" s="67" t="s">
        <v>311</v>
      </c>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sheetData>
  <mergeCells count="22">
    <mergeCell ref="W2:X2"/>
    <mergeCell ref="Y2:Z2"/>
    <mergeCell ref="AA2:AB2"/>
    <mergeCell ref="AC2:AD2"/>
    <mergeCell ref="K1:AD1"/>
    <mergeCell ref="M2:N2"/>
    <mergeCell ref="O2:P2"/>
    <mergeCell ref="Q2:R2"/>
    <mergeCell ref="S2:T2"/>
    <mergeCell ref="U2:V2"/>
    <mergeCell ref="C34:AD34"/>
    <mergeCell ref="C36:AD36"/>
    <mergeCell ref="C37:AD37"/>
    <mergeCell ref="C39:AD39"/>
    <mergeCell ref="C40:AD40"/>
    <mergeCell ref="C46:AD46"/>
    <mergeCell ref="E48:AD48"/>
    <mergeCell ref="C41:AD41"/>
    <mergeCell ref="C42:AD42"/>
    <mergeCell ref="C43:AD43"/>
    <mergeCell ref="C44:AD44"/>
    <mergeCell ref="C45:AD45"/>
  </mergeCells>
  <pageMargins left="0.7" right="0.7" top="0.75" bottom="0.75" header="0.3" footer="0.3"/>
  <pageSetup paperSize="9" fitToHeight="0" orientation="landscape" horizontalDpi="300" verticalDpi="300"/>
  <headerFooter scaleWithDoc="0" alignWithMargins="0">
    <oddHeader>&amp;C&amp;"Arial"&amp;8TABLE 15A.70</oddHeader>
    <oddFooter>&amp;L&amp;"Arial"&amp;8REPORT ON
GOVERNMENT
SERVICES 2022&amp;R&amp;"Arial"&amp;8SERVICES FOR PEOPLE
WITH DISABILITY
PAGE &amp;B&amp;P&amp;B</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AD51"/>
  <sheetViews>
    <sheetView showGridLines="0" workbookViewId="0">
      <selection activeCell="A45" sqref="A45"/>
    </sheetView>
  </sheetViews>
  <sheetFormatPr defaultRowHeight="13.2" x14ac:dyDescent="0.25"/>
  <cols>
    <col min="1" max="10" width="1.6640625" customWidth="1"/>
    <col min="11" max="11" width="8.5546875" customWidth="1"/>
    <col min="12" max="12" width="5.44140625" customWidth="1"/>
    <col min="13" max="13" width="6.5546875" customWidth="1"/>
    <col min="14" max="14" width="6.109375" customWidth="1"/>
    <col min="15" max="15" width="6.5546875" customWidth="1"/>
    <col min="16" max="16" width="6.109375" customWidth="1"/>
    <col min="17" max="17" width="6.5546875" customWidth="1"/>
    <col min="18" max="18" width="6.109375" customWidth="1"/>
    <col min="19" max="19" width="6.5546875" customWidth="1"/>
    <col min="20" max="20" width="6.109375" customWidth="1"/>
    <col min="21" max="21" width="6.5546875" customWidth="1"/>
    <col min="22" max="22" width="6.109375" customWidth="1"/>
    <col min="23" max="23" width="6.5546875" customWidth="1"/>
    <col min="24" max="24" width="6.109375" customWidth="1"/>
    <col min="25" max="25" width="6.5546875" customWidth="1"/>
    <col min="26" max="26" width="6.109375" customWidth="1"/>
    <col min="27" max="27" width="6.5546875" customWidth="1"/>
    <col min="28" max="28" width="6.109375" customWidth="1"/>
    <col min="29" max="29" width="7.5546875" customWidth="1"/>
    <col min="30" max="30" width="6.109375" customWidth="1"/>
  </cols>
  <sheetData>
    <row r="1" spans="1:30" ht="33.9" customHeight="1" x14ac:dyDescent="0.25">
      <c r="A1" s="8" t="s">
        <v>877</v>
      </c>
      <c r="B1" s="8"/>
      <c r="C1" s="8"/>
      <c r="D1" s="8"/>
      <c r="E1" s="8"/>
      <c r="F1" s="8"/>
      <c r="G1" s="8"/>
      <c r="H1" s="8"/>
      <c r="I1" s="8"/>
      <c r="J1" s="8"/>
      <c r="K1" s="72" t="s">
        <v>878</v>
      </c>
      <c r="L1" s="73"/>
      <c r="M1" s="73"/>
      <c r="N1" s="73"/>
      <c r="O1" s="73"/>
      <c r="P1" s="73"/>
      <c r="Q1" s="73"/>
      <c r="R1" s="73"/>
      <c r="S1" s="73"/>
      <c r="T1" s="73"/>
      <c r="U1" s="73"/>
      <c r="V1" s="73"/>
      <c r="W1" s="73"/>
      <c r="X1" s="73"/>
      <c r="Y1" s="73"/>
      <c r="Z1" s="73"/>
      <c r="AA1" s="73"/>
      <c r="AB1" s="73"/>
      <c r="AC1" s="73"/>
      <c r="AD1" s="73"/>
    </row>
    <row r="2" spans="1:30" ht="16.5" customHeight="1" x14ac:dyDescent="0.25">
      <c r="A2" s="11"/>
      <c r="B2" s="11"/>
      <c r="C2" s="11"/>
      <c r="D2" s="11"/>
      <c r="E2" s="11"/>
      <c r="F2" s="11"/>
      <c r="G2" s="11"/>
      <c r="H2" s="11"/>
      <c r="I2" s="11"/>
      <c r="J2" s="11"/>
      <c r="K2" s="11"/>
      <c r="L2" s="12" t="s">
        <v>92</v>
      </c>
      <c r="M2" s="75" t="s">
        <v>290</v>
      </c>
      <c r="N2" s="76"/>
      <c r="O2" s="75" t="s">
        <v>94</v>
      </c>
      <c r="P2" s="76"/>
      <c r="Q2" s="75" t="s">
        <v>291</v>
      </c>
      <c r="R2" s="76"/>
      <c r="S2" s="75" t="s">
        <v>292</v>
      </c>
      <c r="T2" s="76"/>
      <c r="U2" s="75" t="s">
        <v>293</v>
      </c>
      <c r="V2" s="76"/>
      <c r="W2" s="75" t="s">
        <v>294</v>
      </c>
      <c r="X2" s="76"/>
      <c r="Y2" s="75" t="s">
        <v>99</v>
      </c>
      <c r="Z2" s="76"/>
      <c r="AA2" s="75" t="s">
        <v>763</v>
      </c>
      <c r="AB2" s="76"/>
      <c r="AC2" s="75" t="s">
        <v>103</v>
      </c>
      <c r="AD2" s="76"/>
    </row>
    <row r="3" spans="1:30" ht="16.5" customHeight="1" x14ac:dyDescent="0.25">
      <c r="A3" s="7" t="s">
        <v>297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825</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879</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29.4" customHeight="1" x14ac:dyDescent="0.25">
      <c r="A6" s="7"/>
      <c r="B6" s="7"/>
      <c r="C6" s="7"/>
      <c r="D6" s="74" t="s">
        <v>766</v>
      </c>
      <c r="E6" s="74"/>
      <c r="F6" s="74"/>
      <c r="G6" s="74"/>
      <c r="H6" s="74"/>
      <c r="I6" s="74"/>
      <c r="J6" s="74"/>
      <c r="K6" s="74"/>
      <c r="L6" s="9" t="s">
        <v>300</v>
      </c>
      <c r="M6" s="32">
        <v>57.6</v>
      </c>
      <c r="N6" s="51">
        <v>12.2</v>
      </c>
      <c r="O6" s="32">
        <v>38</v>
      </c>
      <c r="P6" s="51">
        <v>10.7</v>
      </c>
      <c r="Q6" s="32">
        <v>51.2</v>
      </c>
      <c r="R6" s="51">
        <v>12.2</v>
      </c>
      <c r="S6" s="32">
        <v>18.5</v>
      </c>
      <c r="T6" s="53">
        <v>4.7</v>
      </c>
      <c r="U6" s="44">
        <v>11.8</v>
      </c>
      <c r="V6" s="53">
        <v>7.2</v>
      </c>
      <c r="W6" s="47">
        <v>9.1999999999999993</v>
      </c>
      <c r="X6" s="53">
        <v>4.5999999999999996</v>
      </c>
      <c r="Y6" s="46">
        <v>1.5</v>
      </c>
      <c r="Z6" s="50" t="s">
        <v>337</v>
      </c>
      <c r="AA6" s="46">
        <v>2.8</v>
      </c>
      <c r="AB6" s="50" t="s">
        <v>337</v>
      </c>
      <c r="AC6" s="29">
        <v>191.6</v>
      </c>
      <c r="AD6" s="51">
        <v>22.4</v>
      </c>
    </row>
    <row r="7" spans="1:30" ht="16.5" customHeight="1" x14ac:dyDescent="0.25">
      <c r="A7" s="7"/>
      <c r="B7" s="7"/>
      <c r="C7" s="7"/>
      <c r="D7" s="7" t="s">
        <v>767</v>
      </c>
      <c r="E7" s="7"/>
      <c r="F7" s="7"/>
      <c r="G7" s="7"/>
      <c r="H7" s="7"/>
      <c r="I7" s="7"/>
      <c r="J7" s="7"/>
      <c r="K7" s="7"/>
      <c r="L7" s="9" t="s">
        <v>300</v>
      </c>
      <c r="M7" s="32">
        <v>31.2</v>
      </c>
      <c r="N7" s="53">
        <v>7.9</v>
      </c>
      <c r="O7" s="32">
        <v>27.4</v>
      </c>
      <c r="P7" s="53">
        <v>8.4</v>
      </c>
      <c r="Q7" s="32">
        <v>24.7</v>
      </c>
      <c r="R7" s="53">
        <v>8.1999999999999993</v>
      </c>
      <c r="S7" s="32">
        <v>12.1</v>
      </c>
      <c r="T7" s="53">
        <v>4.3</v>
      </c>
      <c r="U7" s="32">
        <v>22.8</v>
      </c>
      <c r="V7" s="53">
        <v>9.9</v>
      </c>
      <c r="W7" s="47">
        <v>3.4</v>
      </c>
      <c r="X7" s="53">
        <v>2.7</v>
      </c>
      <c r="Y7" s="47">
        <v>2</v>
      </c>
      <c r="Z7" s="53">
        <v>1.8</v>
      </c>
      <c r="AA7" s="46">
        <v>0.9</v>
      </c>
      <c r="AB7" s="50" t="s">
        <v>337</v>
      </c>
      <c r="AC7" s="29">
        <v>125.5</v>
      </c>
      <c r="AD7" s="51">
        <v>15.7</v>
      </c>
    </row>
    <row r="8" spans="1:30" ht="16.5" customHeight="1" x14ac:dyDescent="0.25">
      <c r="A8" s="7"/>
      <c r="B8" s="7"/>
      <c r="C8" s="7"/>
      <c r="D8" s="7" t="s">
        <v>768</v>
      </c>
      <c r="E8" s="7"/>
      <c r="F8" s="7"/>
      <c r="G8" s="7"/>
      <c r="H8" s="7"/>
      <c r="I8" s="7"/>
      <c r="J8" s="7"/>
      <c r="K8" s="7"/>
      <c r="L8" s="9" t="s">
        <v>300</v>
      </c>
      <c r="M8" s="32">
        <v>88.7</v>
      </c>
      <c r="N8" s="51">
        <v>15.1</v>
      </c>
      <c r="O8" s="32">
        <v>67.2</v>
      </c>
      <c r="P8" s="51">
        <v>14.5</v>
      </c>
      <c r="Q8" s="32">
        <v>75.3</v>
      </c>
      <c r="R8" s="51">
        <v>16.100000000000001</v>
      </c>
      <c r="S8" s="32">
        <v>29.7</v>
      </c>
      <c r="T8" s="53">
        <v>6.1</v>
      </c>
      <c r="U8" s="32">
        <v>32.700000000000003</v>
      </c>
      <c r="V8" s="51">
        <v>12.6</v>
      </c>
      <c r="W8" s="32">
        <v>12.6</v>
      </c>
      <c r="X8" s="53">
        <v>5</v>
      </c>
      <c r="Y8" s="47">
        <v>3.5</v>
      </c>
      <c r="Z8" s="53">
        <v>2.2999999999999998</v>
      </c>
      <c r="AA8" s="47">
        <v>4.2</v>
      </c>
      <c r="AB8" s="53">
        <v>3.2</v>
      </c>
      <c r="AC8" s="29">
        <v>317.89999999999998</v>
      </c>
      <c r="AD8" s="51">
        <v>27.4</v>
      </c>
    </row>
    <row r="9" spans="1:30" ht="16.5" customHeight="1" x14ac:dyDescent="0.25">
      <c r="A9" s="7"/>
      <c r="B9" s="7"/>
      <c r="C9" s="7" t="s">
        <v>880</v>
      </c>
      <c r="D9" s="7"/>
      <c r="E9" s="7"/>
      <c r="F9" s="7"/>
      <c r="G9" s="7"/>
      <c r="H9" s="7"/>
      <c r="I9" s="7"/>
      <c r="J9" s="7"/>
      <c r="K9" s="7"/>
      <c r="L9" s="9"/>
      <c r="M9" s="10"/>
      <c r="N9" s="7"/>
      <c r="O9" s="10"/>
      <c r="P9" s="7"/>
      <c r="Q9" s="10"/>
      <c r="R9" s="7"/>
      <c r="S9" s="10"/>
      <c r="T9" s="7"/>
      <c r="U9" s="10"/>
      <c r="V9" s="7"/>
      <c r="W9" s="10"/>
      <c r="X9" s="7"/>
      <c r="Y9" s="10"/>
      <c r="Z9" s="7"/>
      <c r="AA9" s="10"/>
      <c r="AB9" s="7"/>
      <c r="AC9" s="10"/>
      <c r="AD9" s="7"/>
    </row>
    <row r="10" spans="1:30" ht="29.4" customHeight="1" x14ac:dyDescent="0.25">
      <c r="A10" s="7"/>
      <c r="B10" s="7"/>
      <c r="C10" s="7"/>
      <c r="D10" s="74" t="s">
        <v>766</v>
      </c>
      <c r="E10" s="74"/>
      <c r="F10" s="74"/>
      <c r="G10" s="74"/>
      <c r="H10" s="74"/>
      <c r="I10" s="74"/>
      <c r="J10" s="74"/>
      <c r="K10" s="74"/>
      <c r="L10" s="9" t="s">
        <v>300</v>
      </c>
      <c r="M10" s="29">
        <v>149</v>
      </c>
      <c r="N10" s="51">
        <v>21</v>
      </c>
      <c r="O10" s="29">
        <v>129.69999999999999</v>
      </c>
      <c r="P10" s="51">
        <v>17</v>
      </c>
      <c r="Q10" s="29">
        <v>111.5</v>
      </c>
      <c r="R10" s="51">
        <v>20.3</v>
      </c>
      <c r="S10" s="32">
        <v>41.4</v>
      </c>
      <c r="T10" s="53">
        <v>6.3</v>
      </c>
      <c r="U10" s="44">
        <v>22.5</v>
      </c>
      <c r="V10" s="51">
        <v>11.1</v>
      </c>
      <c r="W10" s="32">
        <v>20.7</v>
      </c>
      <c r="X10" s="53">
        <v>7.7</v>
      </c>
      <c r="Y10" s="31">
        <v>8.3000000000000007</v>
      </c>
      <c r="Z10" s="53">
        <v>3.7</v>
      </c>
      <c r="AA10" s="47">
        <v>4.4000000000000004</v>
      </c>
      <c r="AB10" s="53">
        <v>3.2</v>
      </c>
      <c r="AC10" s="29">
        <v>488.8</v>
      </c>
      <c r="AD10" s="51">
        <v>37.4</v>
      </c>
    </row>
    <row r="11" spans="1:30" ht="16.5" customHeight="1" x14ac:dyDescent="0.25">
      <c r="A11" s="7"/>
      <c r="B11" s="7"/>
      <c r="C11" s="7"/>
      <c r="D11" s="7" t="s">
        <v>767</v>
      </c>
      <c r="E11" s="7"/>
      <c r="F11" s="7"/>
      <c r="G11" s="7"/>
      <c r="H11" s="7"/>
      <c r="I11" s="7"/>
      <c r="J11" s="7"/>
      <c r="K11" s="7"/>
      <c r="L11" s="9" t="s">
        <v>300</v>
      </c>
      <c r="M11" s="29">
        <v>447.3</v>
      </c>
      <c r="N11" s="51">
        <v>30.7</v>
      </c>
      <c r="O11" s="29">
        <v>393.5</v>
      </c>
      <c r="P11" s="51">
        <v>32.4</v>
      </c>
      <c r="Q11" s="29">
        <v>345.2</v>
      </c>
      <c r="R11" s="51">
        <v>24.4</v>
      </c>
      <c r="S11" s="29">
        <v>155.1</v>
      </c>
      <c r="T11" s="51">
        <v>13.4</v>
      </c>
      <c r="U11" s="29">
        <v>116</v>
      </c>
      <c r="V11" s="51">
        <v>24.3</v>
      </c>
      <c r="W11" s="32">
        <v>45.7</v>
      </c>
      <c r="X11" s="51">
        <v>10.6</v>
      </c>
      <c r="Y11" s="32">
        <v>34.9</v>
      </c>
      <c r="Z11" s="53">
        <v>5.5</v>
      </c>
      <c r="AA11" s="31">
        <v>9.6</v>
      </c>
      <c r="AB11" s="53">
        <v>4.3</v>
      </c>
      <c r="AC11" s="41">
        <v>1548</v>
      </c>
      <c r="AD11" s="51">
        <v>63.7</v>
      </c>
    </row>
    <row r="12" spans="1:30" ht="16.5" customHeight="1" x14ac:dyDescent="0.25">
      <c r="A12" s="7"/>
      <c r="B12" s="7"/>
      <c r="C12" s="7"/>
      <c r="D12" s="7" t="s">
        <v>768</v>
      </c>
      <c r="E12" s="7"/>
      <c r="F12" s="7"/>
      <c r="G12" s="7"/>
      <c r="H12" s="7"/>
      <c r="I12" s="7"/>
      <c r="J12" s="7"/>
      <c r="K12" s="7"/>
      <c r="L12" s="9" t="s">
        <v>300</v>
      </c>
      <c r="M12" s="29">
        <v>597.79999999999995</v>
      </c>
      <c r="N12" s="51">
        <v>38.700000000000003</v>
      </c>
      <c r="O12" s="29">
        <v>520.4</v>
      </c>
      <c r="P12" s="51">
        <v>38.799999999999997</v>
      </c>
      <c r="Q12" s="29">
        <v>458.7</v>
      </c>
      <c r="R12" s="51">
        <v>36.9</v>
      </c>
      <c r="S12" s="29">
        <v>195.4</v>
      </c>
      <c r="T12" s="51">
        <v>14.9</v>
      </c>
      <c r="U12" s="29">
        <v>144.30000000000001</v>
      </c>
      <c r="V12" s="51">
        <v>26.6</v>
      </c>
      <c r="W12" s="32">
        <v>66</v>
      </c>
      <c r="X12" s="51">
        <v>13.2</v>
      </c>
      <c r="Y12" s="32">
        <v>43.3</v>
      </c>
      <c r="Z12" s="53">
        <v>6.1</v>
      </c>
      <c r="AA12" s="44">
        <v>11</v>
      </c>
      <c r="AB12" s="53">
        <v>5.7</v>
      </c>
      <c r="AC12" s="41">
        <v>2036.3</v>
      </c>
      <c r="AD12" s="51">
        <v>75.8</v>
      </c>
    </row>
    <row r="13" spans="1:30" ht="16.5" customHeight="1" x14ac:dyDescent="0.25">
      <c r="A13" s="7"/>
      <c r="B13" s="7" t="s">
        <v>301</v>
      </c>
      <c r="C13" s="7"/>
      <c r="D13" s="7"/>
      <c r="E13" s="7"/>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5">
      <c r="A14" s="7"/>
      <c r="B14" s="7"/>
      <c r="C14" s="7" t="s">
        <v>879</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29.4" customHeight="1" x14ac:dyDescent="0.25">
      <c r="A15" s="7"/>
      <c r="B15" s="7"/>
      <c r="C15" s="7"/>
      <c r="D15" s="74" t="s">
        <v>766</v>
      </c>
      <c r="E15" s="74"/>
      <c r="F15" s="74"/>
      <c r="G15" s="74"/>
      <c r="H15" s="74"/>
      <c r="I15" s="74"/>
      <c r="J15" s="74"/>
      <c r="K15" s="74"/>
      <c r="L15" s="9" t="s">
        <v>216</v>
      </c>
      <c r="M15" s="32">
        <v>38.700000000000003</v>
      </c>
      <c r="N15" s="53">
        <v>6.1</v>
      </c>
      <c r="O15" s="32">
        <v>29.3</v>
      </c>
      <c r="P15" s="53">
        <v>7.2</v>
      </c>
      <c r="Q15" s="32">
        <v>45.9</v>
      </c>
      <c r="R15" s="53">
        <v>7.1</v>
      </c>
      <c r="S15" s="32">
        <v>44.7</v>
      </c>
      <c r="T15" s="53">
        <v>9.1</v>
      </c>
      <c r="U15" s="32">
        <v>52.4</v>
      </c>
      <c r="V15" s="51">
        <v>19</v>
      </c>
      <c r="W15" s="32">
        <v>44.4</v>
      </c>
      <c r="X15" s="51">
        <v>14.8</v>
      </c>
      <c r="Y15" s="48">
        <v>18.100000000000001</v>
      </c>
      <c r="Z15" s="50" t="s">
        <v>337</v>
      </c>
      <c r="AA15" s="44">
        <v>63.6</v>
      </c>
      <c r="AB15" s="51">
        <v>43.3</v>
      </c>
      <c r="AC15" s="32">
        <v>39.200000000000003</v>
      </c>
      <c r="AD15" s="53">
        <v>3.5</v>
      </c>
    </row>
    <row r="16" spans="1:30" ht="16.5" customHeight="1" x14ac:dyDescent="0.25">
      <c r="A16" s="7"/>
      <c r="B16" s="7"/>
      <c r="C16" s="7"/>
      <c r="D16" s="7" t="s">
        <v>767</v>
      </c>
      <c r="E16" s="7"/>
      <c r="F16" s="7"/>
      <c r="G16" s="7"/>
      <c r="H16" s="7"/>
      <c r="I16" s="7"/>
      <c r="J16" s="7"/>
      <c r="K16" s="7"/>
      <c r="L16" s="9" t="s">
        <v>216</v>
      </c>
      <c r="M16" s="31">
        <v>7</v>
      </c>
      <c r="N16" s="53">
        <v>1.7</v>
      </c>
      <c r="O16" s="31">
        <v>7</v>
      </c>
      <c r="P16" s="53">
        <v>2.1</v>
      </c>
      <c r="Q16" s="31">
        <v>7.2</v>
      </c>
      <c r="R16" s="53">
        <v>2.2999999999999998</v>
      </c>
      <c r="S16" s="31">
        <v>7.8</v>
      </c>
      <c r="T16" s="53">
        <v>2.7</v>
      </c>
      <c r="U16" s="32">
        <v>19.7</v>
      </c>
      <c r="V16" s="53">
        <v>7.5</v>
      </c>
      <c r="W16" s="47">
        <v>7.4</v>
      </c>
      <c r="X16" s="53">
        <v>5.7</v>
      </c>
      <c r="Y16" s="47">
        <v>5.7</v>
      </c>
      <c r="Z16" s="53">
        <v>5.0999999999999996</v>
      </c>
      <c r="AA16" s="46">
        <v>9.4</v>
      </c>
      <c r="AB16" s="50" t="s">
        <v>337</v>
      </c>
      <c r="AC16" s="31">
        <v>8.1</v>
      </c>
      <c r="AD16" s="53">
        <v>1</v>
      </c>
    </row>
    <row r="17" spans="1:30" ht="16.5" customHeight="1" x14ac:dyDescent="0.25">
      <c r="A17" s="7"/>
      <c r="B17" s="7"/>
      <c r="C17" s="7"/>
      <c r="D17" s="7" t="s">
        <v>768</v>
      </c>
      <c r="E17" s="7"/>
      <c r="F17" s="7"/>
      <c r="G17" s="7"/>
      <c r="H17" s="7"/>
      <c r="I17" s="7"/>
      <c r="J17" s="7"/>
      <c r="K17" s="7"/>
      <c r="L17" s="9" t="s">
        <v>216</v>
      </c>
      <c r="M17" s="32">
        <v>14.8</v>
      </c>
      <c r="N17" s="53">
        <v>2.2999999999999998</v>
      </c>
      <c r="O17" s="32">
        <v>12.9</v>
      </c>
      <c r="P17" s="53">
        <v>2.6</v>
      </c>
      <c r="Q17" s="32">
        <v>16.399999999999999</v>
      </c>
      <c r="R17" s="53">
        <v>3.2</v>
      </c>
      <c r="S17" s="32">
        <v>15.2</v>
      </c>
      <c r="T17" s="53">
        <v>2.9</v>
      </c>
      <c r="U17" s="32">
        <v>22.7</v>
      </c>
      <c r="V17" s="53">
        <v>7.7</v>
      </c>
      <c r="W17" s="32">
        <v>19.100000000000001</v>
      </c>
      <c r="X17" s="53">
        <v>6.5</v>
      </c>
      <c r="Y17" s="47">
        <v>8.1</v>
      </c>
      <c r="Z17" s="53">
        <v>5.0999999999999996</v>
      </c>
      <c r="AA17" s="44">
        <v>38.200000000000003</v>
      </c>
      <c r="AB17" s="51">
        <v>21.5</v>
      </c>
      <c r="AC17" s="32">
        <v>15.6</v>
      </c>
      <c r="AD17" s="53">
        <v>1.2</v>
      </c>
    </row>
    <row r="18" spans="1:30" ht="16.5" customHeight="1" x14ac:dyDescent="0.25">
      <c r="A18" s="7" t="s">
        <v>305</v>
      </c>
      <c r="B18" s="7"/>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t="s">
        <v>825</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879</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29.4" customHeight="1" x14ac:dyDescent="0.25">
      <c r="A21" s="7"/>
      <c r="B21" s="7"/>
      <c r="C21" s="7"/>
      <c r="D21" s="74" t="s">
        <v>766</v>
      </c>
      <c r="E21" s="74"/>
      <c r="F21" s="74"/>
      <c r="G21" s="74"/>
      <c r="H21" s="74"/>
      <c r="I21" s="74"/>
      <c r="J21" s="74"/>
      <c r="K21" s="74"/>
      <c r="L21" s="9" t="s">
        <v>300</v>
      </c>
      <c r="M21" s="32">
        <v>68.2</v>
      </c>
      <c r="N21" s="51">
        <v>11.6</v>
      </c>
      <c r="O21" s="32">
        <v>53.7</v>
      </c>
      <c r="P21" s="51">
        <v>10.199999999999999</v>
      </c>
      <c r="Q21" s="32">
        <v>48.2</v>
      </c>
      <c r="R21" s="51">
        <v>11.6</v>
      </c>
      <c r="S21" s="32">
        <v>16.100000000000001</v>
      </c>
      <c r="T21" s="53">
        <v>5.3</v>
      </c>
      <c r="U21" s="32">
        <v>19</v>
      </c>
      <c r="V21" s="53">
        <v>4.4000000000000004</v>
      </c>
      <c r="W21" s="31">
        <v>7.1</v>
      </c>
      <c r="X21" s="53">
        <v>2.1</v>
      </c>
      <c r="Y21" s="31">
        <v>3</v>
      </c>
      <c r="Z21" s="53">
        <v>1.2</v>
      </c>
      <c r="AA21" s="47">
        <v>0.6</v>
      </c>
      <c r="AB21" s="53">
        <v>0.5</v>
      </c>
      <c r="AC21" s="29">
        <v>214.7</v>
      </c>
      <c r="AD21" s="51">
        <v>18.5</v>
      </c>
    </row>
    <row r="22" spans="1:30" ht="16.5" customHeight="1" x14ac:dyDescent="0.25">
      <c r="A22" s="7"/>
      <c r="B22" s="7"/>
      <c r="C22" s="7"/>
      <c r="D22" s="7" t="s">
        <v>767</v>
      </c>
      <c r="E22" s="7"/>
      <c r="F22" s="7"/>
      <c r="G22" s="7"/>
      <c r="H22" s="7"/>
      <c r="I22" s="7"/>
      <c r="J22" s="7"/>
      <c r="K22" s="7"/>
      <c r="L22" s="9" t="s">
        <v>300</v>
      </c>
      <c r="M22" s="32">
        <v>35.6</v>
      </c>
      <c r="N22" s="53">
        <v>9.4</v>
      </c>
      <c r="O22" s="32">
        <v>32.9</v>
      </c>
      <c r="P22" s="53">
        <v>8.4</v>
      </c>
      <c r="Q22" s="32">
        <v>30.8</v>
      </c>
      <c r="R22" s="53">
        <v>8.1999999999999993</v>
      </c>
      <c r="S22" s="31">
        <v>7.4</v>
      </c>
      <c r="T22" s="53">
        <v>3.5</v>
      </c>
      <c r="U22" s="32">
        <v>16.2</v>
      </c>
      <c r="V22" s="53">
        <v>3.7</v>
      </c>
      <c r="W22" s="31">
        <v>3.3</v>
      </c>
      <c r="X22" s="53">
        <v>1.4</v>
      </c>
      <c r="Y22" s="47">
        <v>0.9</v>
      </c>
      <c r="Z22" s="53">
        <v>0.6</v>
      </c>
      <c r="AA22" s="47">
        <v>1.5</v>
      </c>
      <c r="AB22" s="53">
        <v>0.8</v>
      </c>
      <c r="AC22" s="29">
        <v>126.3</v>
      </c>
      <c r="AD22" s="51">
        <v>17.100000000000001</v>
      </c>
    </row>
    <row r="23" spans="1:30" ht="16.5" customHeight="1" x14ac:dyDescent="0.25">
      <c r="A23" s="7"/>
      <c r="B23" s="7"/>
      <c r="C23" s="7"/>
      <c r="D23" s="7" t="s">
        <v>768</v>
      </c>
      <c r="E23" s="7"/>
      <c r="F23" s="7"/>
      <c r="G23" s="7"/>
      <c r="H23" s="7"/>
      <c r="I23" s="7"/>
      <c r="J23" s="7"/>
      <c r="K23" s="7"/>
      <c r="L23" s="9" t="s">
        <v>300</v>
      </c>
      <c r="M23" s="29">
        <v>101.1</v>
      </c>
      <c r="N23" s="51">
        <v>14.9</v>
      </c>
      <c r="O23" s="32">
        <v>88.5</v>
      </c>
      <c r="P23" s="51">
        <v>13.4</v>
      </c>
      <c r="Q23" s="32">
        <v>77.400000000000006</v>
      </c>
      <c r="R23" s="51">
        <v>15.3</v>
      </c>
      <c r="S23" s="32">
        <v>23.1</v>
      </c>
      <c r="T23" s="53">
        <v>6.5</v>
      </c>
      <c r="U23" s="32">
        <v>35.299999999999997</v>
      </c>
      <c r="V23" s="53">
        <v>6.2</v>
      </c>
      <c r="W23" s="32">
        <v>10.199999999999999</v>
      </c>
      <c r="X23" s="53">
        <v>2.4</v>
      </c>
      <c r="Y23" s="31">
        <v>3.4</v>
      </c>
      <c r="Z23" s="53">
        <v>1.3</v>
      </c>
      <c r="AA23" s="47">
        <v>2</v>
      </c>
      <c r="AB23" s="53">
        <v>1</v>
      </c>
      <c r="AC23" s="29">
        <v>343.1</v>
      </c>
      <c r="AD23" s="51">
        <v>23.5</v>
      </c>
    </row>
    <row r="24" spans="1:30" ht="16.5" customHeight="1" x14ac:dyDescent="0.25">
      <c r="A24" s="7"/>
      <c r="B24" s="7"/>
      <c r="C24" s="7" t="s">
        <v>880</v>
      </c>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29.4" customHeight="1" x14ac:dyDescent="0.25">
      <c r="A25" s="7"/>
      <c r="B25" s="7"/>
      <c r="C25" s="7"/>
      <c r="D25" s="74" t="s">
        <v>766</v>
      </c>
      <c r="E25" s="74"/>
      <c r="F25" s="74"/>
      <c r="G25" s="74"/>
      <c r="H25" s="74"/>
      <c r="I25" s="74"/>
      <c r="J25" s="74"/>
      <c r="K25" s="74"/>
      <c r="L25" s="9" t="s">
        <v>300</v>
      </c>
      <c r="M25" s="29">
        <v>168</v>
      </c>
      <c r="N25" s="51">
        <v>20.100000000000001</v>
      </c>
      <c r="O25" s="29">
        <v>145.69999999999999</v>
      </c>
      <c r="P25" s="51">
        <v>21.7</v>
      </c>
      <c r="Q25" s="32">
        <v>98.7</v>
      </c>
      <c r="R25" s="51">
        <v>15.3</v>
      </c>
      <c r="S25" s="32">
        <v>35.4</v>
      </c>
      <c r="T25" s="53">
        <v>8.1</v>
      </c>
      <c r="U25" s="32">
        <v>46</v>
      </c>
      <c r="V25" s="53">
        <v>7</v>
      </c>
      <c r="W25" s="32">
        <v>16.100000000000001</v>
      </c>
      <c r="X25" s="53">
        <v>3.3</v>
      </c>
      <c r="Y25" s="31">
        <v>6.6</v>
      </c>
      <c r="Z25" s="53">
        <v>1.6</v>
      </c>
      <c r="AA25" s="31">
        <v>2.2000000000000002</v>
      </c>
      <c r="AB25" s="53">
        <v>0.7</v>
      </c>
      <c r="AC25" s="29">
        <v>518.9</v>
      </c>
      <c r="AD25" s="51">
        <v>30.5</v>
      </c>
    </row>
    <row r="26" spans="1:30" ht="16.5" customHeight="1" x14ac:dyDescent="0.25">
      <c r="A26" s="7"/>
      <c r="B26" s="7"/>
      <c r="C26" s="7"/>
      <c r="D26" s="7" t="s">
        <v>767</v>
      </c>
      <c r="E26" s="7"/>
      <c r="F26" s="7"/>
      <c r="G26" s="7"/>
      <c r="H26" s="7"/>
      <c r="I26" s="7"/>
      <c r="J26" s="7"/>
      <c r="K26" s="7"/>
      <c r="L26" s="9" t="s">
        <v>300</v>
      </c>
      <c r="M26" s="29">
        <v>492.9</v>
      </c>
      <c r="N26" s="51">
        <v>36.700000000000003</v>
      </c>
      <c r="O26" s="29">
        <v>416.3</v>
      </c>
      <c r="P26" s="51">
        <v>31</v>
      </c>
      <c r="Q26" s="29">
        <v>342.3</v>
      </c>
      <c r="R26" s="51">
        <v>28.8</v>
      </c>
      <c r="S26" s="29">
        <v>139.19999999999999</v>
      </c>
      <c r="T26" s="51">
        <v>14.7</v>
      </c>
      <c r="U26" s="29">
        <v>141.80000000000001</v>
      </c>
      <c r="V26" s="51">
        <v>10.8</v>
      </c>
      <c r="W26" s="32">
        <v>51.1</v>
      </c>
      <c r="X26" s="53">
        <v>4.7</v>
      </c>
      <c r="Y26" s="32">
        <v>27.4</v>
      </c>
      <c r="Z26" s="53">
        <v>3</v>
      </c>
      <c r="AA26" s="31">
        <v>9.6</v>
      </c>
      <c r="AB26" s="53">
        <v>1.4</v>
      </c>
      <c r="AC26" s="41">
        <v>1619.4</v>
      </c>
      <c r="AD26" s="51">
        <v>60.3</v>
      </c>
    </row>
    <row r="27" spans="1:30" ht="16.5" customHeight="1" x14ac:dyDescent="0.25">
      <c r="A27" s="7"/>
      <c r="B27" s="7"/>
      <c r="C27" s="7"/>
      <c r="D27" s="7" t="s">
        <v>768</v>
      </c>
      <c r="E27" s="7"/>
      <c r="F27" s="7"/>
      <c r="G27" s="7"/>
      <c r="H27" s="7"/>
      <c r="I27" s="7"/>
      <c r="J27" s="7"/>
      <c r="K27" s="7"/>
      <c r="L27" s="9" t="s">
        <v>300</v>
      </c>
      <c r="M27" s="29">
        <v>660.4</v>
      </c>
      <c r="N27" s="51">
        <v>46.6</v>
      </c>
      <c r="O27" s="29">
        <v>561.5</v>
      </c>
      <c r="P27" s="51">
        <v>37.4</v>
      </c>
      <c r="Q27" s="29">
        <v>441</v>
      </c>
      <c r="R27" s="51">
        <v>34.6</v>
      </c>
      <c r="S27" s="29">
        <v>175.7</v>
      </c>
      <c r="T27" s="51">
        <v>17.2</v>
      </c>
      <c r="U27" s="29">
        <v>187.8</v>
      </c>
      <c r="V27" s="51">
        <v>13.6</v>
      </c>
      <c r="W27" s="32">
        <v>67.5</v>
      </c>
      <c r="X27" s="53">
        <v>5.6</v>
      </c>
      <c r="Y27" s="32">
        <v>34.299999999999997</v>
      </c>
      <c r="Z27" s="53">
        <v>3.6</v>
      </c>
      <c r="AA27" s="32">
        <v>11.8</v>
      </c>
      <c r="AB27" s="53">
        <v>1.6</v>
      </c>
      <c r="AC27" s="41">
        <v>2139.4</v>
      </c>
      <c r="AD27" s="51">
        <v>67.099999999999994</v>
      </c>
    </row>
    <row r="28" spans="1:30" ht="16.5" customHeight="1" x14ac:dyDescent="0.25">
      <c r="A28" s="7"/>
      <c r="B28" s="7" t="s">
        <v>301</v>
      </c>
      <c r="C28" s="7"/>
      <c r="D28" s="7"/>
      <c r="E28" s="7"/>
      <c r="F28" s="7"/>
      <c r="G28" s="7"/>
      <c r="H28" s="7"/>
      <c r="I28" s="7"/>
      <c r="J28" s="7"/>
      <c r="K28" s="7"/>
      <c r="L28" s="9"/>
      <c r="M28" s="10"/>
      <c r="N28" s="7"/>
      <c r="O28" s="10"/>
      <c r="P28" s="7"/>
      <c r="Q28" s="10"/>
      <c r="R28" s="7"/>
      <c r="S28" s="10"/>
      <c r="T28" s="7"/>
      <c r="U28" s="10"/>
      <c r="V28" s="7"/>
      <c r="W28" s="10"/>
      <c r="X28" s="7"/>
      <c r="Y28" s="10"/>
      <c r="Z28" s="7"/>
      <c r="AA28" s="10"/>
      <c r="AB28" s="7"/>
      <c r="AC28" s="10"/>
      <c r="AD28" s="7"/>
    </row>
    <row r="29" spans="1:30" ht="16.5" customHeight="1" x14ac:dyDescent="0.25">
      <c r="A29" s="7"/>
      <c r="B29" s="7"/>
      <c r="C29" s="7" t="s">
        <v>879</v>
      </c>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29.4" customHeight="1" x14ac:dyDescent="0.25">
      <c r="A30" s="7"/>
      <c r="B30" s="7"/>
      <c r="C30" s="7"/>
      <c r="D30" s="74" t="s">
        <v>766</v>
      </c>
      <c r="E30" s="74"/>
      <c r="F30" s="74"/>
      <c r="G30" s="74"/>
      <c r="H30" s="74"/>
      <c r="I30" s="74"/>
      <c r="J30" s="74"/>
      <c r="K30" s="74"/>
      <c r="L30" s="9" t="s">
        <v>216</v>
      </c>
      <c r="M30" s="32">
        <v>40.6</v>
      </c>
      <c r="N30" s="53">
        <v>4.9000000000000004</v>
      </c>
      <c r="O30" s="32">
        <v>36.9</v>
      </c>
      <c r="P30" s="53">
        <v>4.3</v>
      </c>
      <c r="Q30" s="32">
        <v>48.8</v>
      </c>
      <c r="R30" s="53">
        <v>9</v>
      </c>
      <c r="S30" s="32">
        <v>45.5</v>
      </c>
      <c r="T30" s="51">
        <v>10.9</v>
      </c>
      <c r="U30" s="32">
        <v>41.3</v>
      </c>
      <c r="V30" s="53">
        <v>7.3</v>
      </c>
      <c r="W30" s="32">
        <v>44.1</v>
      </c>
      <c r="X30" s="53">
        <v>8.9</v>
      </c>
      <c r="Y30" s="32">
        <v>45.5</v>
      </c>
      <c r="Z30" s="51">
        <v>14.3</v>
      </c>
      <c r="AA30" s="44">
        <v>27.3</v>
      </c>
      <c r="AB30" s="51">
        <v>19.3</v>
      </c>
      <c r="AC30" s="32">
        <v>41.4</v>
      </c>
      <c r="AD30" s="53">
        <v>2.6</v>
      </c>
    </row>
    <row r="31" spans="1:30" ht="16.5" customHeight="1" x14ac:dyDescent="0.25">
      <c r="A31" s="7"/>
      <c r="B31" s="7"/>
      <c r="C31" s="7"/>
      <c r="D31" s="7" t="s">
        <v>767</v>
      </c>
      <c r="E31" s="7"/>
      <c r="F31" s="7"/>
      <c r="G31" s="7"/>
      <c r="H31" s="7"/>
      <c r="I31" s="7"/>
      <c r="J31" s="7"/>
      <c r="K31" s="7"/>
      <c r="L31" s="9" t="s">
        <v>216</v>
      </c>
      <c r="M31" s="31">
        <v>7.2</v>
      </c>
      <c r="N31" s="53">
        <v>1.8</v>
      </c>
      <c r="O31" s="31">
        <v>7.9</v>
      </c>
      <c r="P31" s="53">
        <v>1.9</v>
      </c>
      <c r="Q31" s="31">
        <v>9</v>
      </c>
      <c r="R31" s="53">
        <v>2.2999999999999998</v>
      </c>
      <c r="S31" s="31">
        <v>5.3</v>
      </c>
      <c r="T31" s="53">
        <v>2.5</v>
      </c>
      <c r="U31" s="32">
        <v>11.4</v>
      </c>
      <c r="V31" s="53">
        <v>2.4</v>
      </c>
      <c r="W31" s="31">
        <v>6.5</v>
      </c>
      <c r="X31" s="53">
        <v>2.6</v>
      </c>
      <c r="Y31" s="47">
        <v>3.3</v>
      </c>
      <c r="Z31" s="53">
        <v>2.2999999999999998</v>
      </c>
      <c r="AA31" s="44">
        <v>15.6</v>
      </c>
      <c r="AB31" s="53">
        <v>8.5</v>
      </c>
      <c r="AC31" s="31">
        <v>7.8</v>
      </c>
      <c r="AD31" s="53">
        <v>1</v>
      </c>
    </row>
    <row r="32" spans="1:30" ht="16.5" customHeight="1" x14ac:dyDescent="0.25">
      <c r="A32" s="14"/>
      <c r="B32" s="14"/>
      <c r="C32" s="14"/>
      <c r="D32" s="14" t="s">
        <v>768</v>
      </c>
      <c r="E32" s="14"/>
      <c r="F32" s="14"/>
      <c r="G32" s="14"/>
      <c r="H32" s="14"/>
      <c r="I32" s="14"/>
      <c r="J32" s="14"/>
      <c r="K32" s="14"/>
      <c r="L32" s="15" t="s">
        <v>216</v>
      </c>
      <c r="M32" s="33">
        <v>15.3</v>
      </c>
      <c r="N32" s="54">
        <v>2</v>
      </c>
      <c r="O32" s="33">
        <v>15.8</v>
      </c>
      <c r="P32" s="54">
        <v>2.1</v>
      </c>
      <c r="Q32" s="33">
        <v>17.600000000000001</v>
      </c>
      <c r="R32" s="54">
        <v>3.2</v>
      </c>
      <c r="S32" s="33">
        <v>13.1</v>
      </c>
      <c r="T32" s="54">
        <v>3.4</v>
      </c>
      <c r="U32" s="33">
        <v>18.8</v>
      </c>
      <c r="V32" s="54">
        <v>3</v>
      </c>
      <c r="W32" s="33">
        <v>15.1</v>
      </c>
      <c r="X32" s="54">
        <v>3.3</v>
      </c>
      <c r="Y32" s="36">
        <v>9.9</v>
      </c>
      <c r="Z32" s="54">
        <v>3.8</v>
      </c>
      <c r="AA32" s="33">
        <v>16.899999999999999</v>
      </c>
      <c r="AB32" s="54">
        <v>8.1</v>
      </c>
      <c r="AC32" s="33">
        <v>16</v>
      </c>
      <c r="AD32" s="54">
        <v>1</v>
      </c>
    </row>
    <row r="33" spans="1:30" ht="4.5" customHeight="1" x14ac:dyDescent="0.25">
      <c r="A33" s="27"/>
      <c r="B33" s="27"/>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16.5" customHeight="1" x14ac:dyDescent="0.25">
      <c r="A34" s="27"/>
      <c r="B34" s="27"/>
      <c r="C34" s="67" t="s">
        <v>689</v>
      </c>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ht="4.5" customHeight="1" x14ac:dyDescent="0.25">
      <c r="A35" s="27"/>
      <c r="B35" s="27"/>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6.5" customHeight="1" x14ac:dyDescent="0.25">
      <c r="A36" s="55"/>
      <c r="B36" s="55"/>
      <c r="C36" s="67" t="s">
        <v>456</v>
      </c>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ht="16.5" customHeight="1" x14ac:dyDescent="0.25">
      <c r="A37" s="55"/>
      <c r="B37" s="55"/>
      <c r="C37" s="67" t="s">
        <v>457</v>
      </c>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ht="4.5" customHeight="1" x14ac:dyDescent="0.25">
      <c r="A38" s="27"/>
      <c r="B38" s="27"/>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29.4" customHeight="1" x14ac:dyDescent="0.25">
      <c r="A39" s="27" t="s">
        <v>139</v>
      </c>
      <c r="B39" s="27"/>
      <c r="C39" s="67" t="s">
        <v>307</v>
      </c>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ht="16.5" customHeight="1" x14ac:dyDescent="0.25">
      <c r="A40" s="27" t="s">
        <v>141</v>
      </c>
      <c r="B40" s="27"/>
      <c r="C40" s="67" t="s">
        <v>308</v>
      </c>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ht="16.5" customHeight="1" x14ac:dyDescent="0.25">
      <c r="A41" s="27" t="s">
        <v>144</v>
      </c>
      <c r="B41" s="27"/>
      <c r="C41" s="67" t="s">
        <v>881</v>
      </c>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ht="16.5" customHeight="1" x14ac:dyDescent="0.25">
      <c r="A42" s="27" t="s">
        <v>146</v>
      </c>
      <c r="B42" s="27"/>
      <c r="C42" s="67" t="s">
        <v>882</v>
      </c>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ht="29.4" customHeight="1" x14ac:dyDescent="0.25">
      <c r="A43" s="27" t="s">
        <v>150</v>
      </c>
      <c r="B43" s="27"/>
      <c r="C43" s="67" t="s">
        <v>463</v>
      </c>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ht="29.4" customHeight="1" x14ac:dyDescent="0.25">
      <c r="A44" s="27" t="s">
        <v>152</v>
      </c>
      <c r="B44" s="27"/>
      <c r="C44" s="67" t="s">
        <v>309</v>
      </c>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ht="29.4" customHeight="1" x14ac:dyDescent="0.25">
      <c r="A45" s="27" t="s">
        <v>155</v>
      </c>
      <c r="B45" s="27"/>
      <c r="C45" s="67" t="s">
        <v>774</v>
      </c>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ht="16.5" customHeight="1" x14ac:dyDescent="0.25">
      <c r="A46" s="27" t="s">
        <v>157</v>
      </c>
      <c r="B46" s="27"/>
      <c r="C46" s="67" t="s">
        <v>775</v>
      </c>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ht="16.5" customHeight="1" x14ac:dyDescent="0.25">
      <c r="A47" s="27" t="s">
        <v>159</v>
      </c>
      <c r="B47" s="27"/>
      <c r="C47" s="67" t="s">
        <v>776</v>
      </c>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ht="16.5" customHeight="1" x14ac:dyDescent="0.25">
      <c r="A48" s="27" t="s">
        <v>467</v>
      </c>
      <c r="B48" s="27"/>
      <c r="C48" s="67" t="s">
        <v>468</v>
      </c>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ht="16.5" customHeight="1" x14ac:dyDescent="0.25">
      <c r="A49" s="27" t="s">
        <v>469</v>
      </c>
      <c r="B49" s="27"/>
      <c r="C49" s="67" t="s">
        <v>470</v>
      </c>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ht="4.5" customHeight="1" x14ac:dyDescent="0.25"/>
    <row r="51" spans="1:30" ht="16.5" customHeight="1" x14ac:dyDescent="0.25">
      <c r="A51" s="28" t="s">
        <v>167</v>
      </c>
      <c r="B51" s="27"/>
      <c r="C51" s="27"/>
      <c r="D51" s="27"/>
      <c r="E51" s="67" t="s">
        <v>311</v>
      </c>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sheetData>
  <mergeCells count="31">
    <mergeCell ref="S2:T2"/>
    <mergeCell ref="U2:V2"/>
    <mergeCell ref="K1:AD1"/>
    <mergeCell ref="W2:X2"/>
    <mergeCell ref="Y2:Z2"/>
    <mergeCell ref="AA2:AB2"/>
    <mergeCell ref="AC2:AD2"/>
    <mergeCell ref="D6:K6"/>
    <mergeCell ref="M2:N2"/>
    <mergeCell ref="C40:AD40"/>
    <mergeCell ref="C41:AD41"/>
    <mergeCell ref="C42:AD42"/>
    <mergeCell ref="C34:AD34"/>
    <mergeCell ref="C36:AD36"/>
    <mergeCell ref="C37:AD37"/>
    <mergeCell ref="C39:AD39"/>
    <mergeCell ref="D10:K10"/>
    <mergeCell ref="D15:K15"/>
    <mergeCell ref="D21:K21"/>
    <mergeCell ref="D25:K25"/>
    <mergeCell ref="D30:K30"/>
    <mergeCell ref="O2:P2"/>
    <mergeCell ref="Q2:R2"/>
    <mergeCell ref="C43:AD43"/>
    <mergeCell ref="C44:AD44"/>
    <mergeCell ref="E51:AD51"/>
    <mergeCell ref="C45:AD45"/>
    <mergeCell ref="C46:AD46"/>
    <mergeCell ref="C47:AD47"/>
    <mergeCell ref="C48:AD48"/>
    <mergeCell ref="C49:AD49"/>
  </mergeCells>
  <pageMargins left="0.7" right="0.7" top="0.75" bottom="0.75" header="0.3" footer="0.3"/>
  <pageSetup paperSize="9" fitToHeight="0" orientation="landscape" horizontalDpi="300" verticalDpi="300"/>
  <headerFooter scaleWithDoc="0" alignWithMargins="0">
    <oddHeader>&amp;C&amp;"Arial"&amp;8TABLE 15A.71</oddHeader>
    <oddFooter>&amp;L&amp;"Arial"&amp;8REPORT ON
GOVERNMENT
SERVICES 2022&amp;R&amp;"Arial"&amp;8SERVICES FOR PEOPLE
WITH DISABILITY
PAGE &amp;B&amp;P&amp;B</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U88"/>
  <sheetViews>
    <sheetView showGridLines="0" workbookViewId="0"/>
  </sheetViews>
  <sheetFormatPr defaultRowHeight="13.2" x14ac:dyDescent="0.25"/>
  <cols>
    <col min="1" max="10" width="1.6640625" customWidth="1"/>
    <col min="11" max="11" width="12.44140625" customWidth="1"/>
    <col min="12" max="12" width="5.44140625" customWidth="1"/>
    <col min="13" max="21" width="8.5546875" customWidth="1"/>
  </cols>
  <sheetData>
    <row r="1" spans="1:21" ht="33.9" customHeight="1" x14ac:dyDescent="0.25">
      <c r="A1" s="8" t="s">
        <v>883</v>
      </c>
      <c r="B1" s="8"/>
      <c r="C1" s="8"/>
      <c r="D1" s="8"/>
      <c r="E1" s="8"/>
      <c r="F1" s="8"/>
      <c r="G1" s="8"/>
      <c r="H1" s="8"/>
      <c r="I1" s="8"/>
      <c r="J1" s="8"/>
      <c r="K1" s="72" t="s">
        <v>884</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249</v>
      </c>
      <c r="Q2" s="13" t="s">
        <v>293</v>
      </c>
      <c r="R2" s="13" t="s">
        <v>294</v>
      </c>
      <c r="S2" s="13" t="s">
        <v>99</v>
      </c>
      <c r="T2" s="13" t="s">
        <v>100</v>
      </c>
      <c r="U2" s="13" t="s">
        <v>103</v>
      </c>
    </row>
    <row r="3" spans="1:21" ht="16.5" customHeight="1" x14ac:dyDescent="0.25">
      <c r="A3" s="7" t="s">
        <v>885</v>
      </c>
      <c r="B3" s="7"/>
      <c r="C3" s="7"/>
      <c r="D3" s="7"/>
      <c r="E3" s="7"/>
      <c r="F3" s="7"/>
      <c r="G3" s="7"/>
      <c r="H3" s="7"/>
      <c r="I3" s="7"/>
      <c r="J3" s="7"/>
      <c r="K3" s="7"/>
      <c r="L3" s="9"/>
      <c r="M3" s="10"/>
      <c r="N3" s="10"/>
      <c r="O3" s="10"/>
      <c r="P3" s="10"/>
      <c r="Q3" s="10"/>
      <c r="R3" s="10"/>
      <c r="S3" s="10"/>
      <c r="T3" s="10"/>
      <c r="U3" s="10"/>
    </row>
    <row r="4" spans="1:21" ht="16.5" customHeight="1" x14ac:dyDescent="0.25">
      <c r="A4" s="7"/>
      <c r="B4" s="7" t="s">
        <v>315</v>
      </c>
      <c r="C4" s="7"/>
      <c r="D4" s="7"/>
      <c r="E4" s="7"/>
      <c r="F4" s="7"/>
      <c r="G4" s="7"/>
      <c r="H4" s="7"/>
      <c r="I4" s="7"/>
      <c r="J4" s="7"/>
      <c r="K4" s="7"/>
      <c r="L4" s="9"/>
      <c r="M4" s="10"/>
      <c r="N4" s="10"/>
      <c r="O4" s="10"/>
      <c r="P4" s="10"/>
      <c r="Q4" s="10"/>
      <c r="R4" s="10"/>
      <c r="S4" s="10"/>
      <c r="T4" s="10"/>
      <c r="U4" s="10"/>
    </row>
    <row r="5" spans="1:21" ht="16.5" customHeight="1" x14ac:dyDescent="0.25">
      <c r="A5" s="7"/>
      <c r="B5" s="7"/>
      <c r="C5" s="7" t="s">
        <v>886</v>
      </c>
      <c r="D5" s="7"/>
      <c r="E5" s="7"/>
      <c r="F5" s="7"/>
      <c r="G5" s="7"/>
      <c r="H5" s="7"/>
      <c r="I5" s="7"/>
      <c r="J5" s="7"/>
      <c r="K5" s="7"/>
      <c r="L5" s="9" t="s">
        <v>317</v>
      </c>
      <c r="M5" s="21">
        <v>15156</v>
      </c>
      <c r="N5" s="21">
        <v>15043</v>
      </c>
      <c r="O5" s="21">
        <v>14445</v>
      </c>
      <c r="P5" s="23">
        <v>4215</v>
      </c>
      <c r="Q5" s="23">
        <v>2850</v>
      </c>
      <c r="R5" s="23">
        <v>1053</v>
      </c>
      <c r="S5" s="20">
        <v>449</v>
      </c>
      <c r="T5" s="20">
        <v>603</v>
      </c>
      <c r="U5" s="21">
        <v>53817</v>
      </c>
    </row>
    <row r="6" spans="1:21" ht="16.5" customHeight="1" x14ac:dyDescent="0.25">
      <c r="A6" s="7"/>
      <c r="B6" s="7"/>
      <c r="C6" s="7" t="s">
        <v>887</v>
      </c>
      <c r="D6" s="7"/>
      <c r="E6" s="7"/>
      <c r="F6" s="7"/>
      <c r="G6" s="7"/>
      <c r="H6" s="7"/>
      <c r="I6" s="7"/>
      <c r="J6" s="7"/>
      <c r="K6" s="7"/>
      <c r="L6" s="9" t="s">
        <v>317</v>
      </c>
      <c r="M6" s="21">
        <v>87673</v>
      </c>
      <c r="N6" s="21">
        <v>59478</v>
      </c>
      <c r="O6" s="21">
        <v>51552</v>
      </c>
      <c r="P6" s="21">
        <v>23622</v>
      </c>
      <c r="Q6" s="21">
        <v>17488</v>
      </c>
      <c r="R6" s="23">
        <v>5564</v>
      </c>
      <c r="S6" s="23">
        <v>3541</v>
      </c>
      <c r="T6" s="23">
        <v>1846</v>
      </c>
      <c r="U6" s="18">
        <v>250799</v>
      </c>
    </row>
    <row r="7" spans="1:21" ht="16.5" customHeight="1" x14ac:dyDescent="0.25">
      <c r="A7" s="7"/>
      <c r="B7" s="7"/>
      <c r="C7" s="7" t="s">
        <v>888</v>
      </c>
      <c r="D7" s="7"/>
      <c r="E7" s="7"/>
      <c r="F7" s="7"/>
      <c r="G7" s="7"/>
      <c r="H7" s="7"/>
      <c r="I7" s="7"/>
      <c r="J7" s="7"/>
      <c r="K7" s="7"/>
      <c r="L7" s="9" t="s">
        <v>317</v>
      </c>
      <c r="M7" s="21">
        <v>28612</v>
      </c>
      <c r="N7" s="21">
        <v>18379</v>
      </c>
      <c r="O7" s="21">
        <v>16492</v>
      </c>
      <c r="P7" s="23">
        <v>9728</v>
      </c>
      <c r="Q7" s="23">
        <v>7166</v>
      </c>
      <c r="R7" s="23">
        <v>1853</v>
      </c>
      <c r="S7" s="23">
        <v>1598</v>
      </c>
      <c r="T7" s="20">
        <v>527</v>
      </c>
      <c r="U7" s="21">
        <v>84370</v>
      </c>
    </row>
    <row r="8" spans="1:21" ht="16.5" customHeight="1" x14ac:dyDescent="0.25">
      <c r="A8" s="7"/>
      <c r="B8" s="7"/>
      <c r="C8" s="7" t="s">
        <v>889</v>
      </c>
      <c r="D8" s="7"/>
      <c r="E8" s="7"/>
      <c r="F8" s="7"/>
      <c r="G8" s="7"/>
      <c r="H8" s="7"/>
      <c r="I8" s="7"/>
      <c r="J8" s="7"/>
      <c r="K8" s="7"/>
      <c r="L8" s="9" t="s">
        <v>317</v>
      </c>
      <c r="M8" s="21">
        <v>19619</v>
      </c>
      <c r="N8" s="21">
        <v>16319</v>
      </c>
      <c r="O8" s="21">
        <v>12204</v>
      </c>
      <c r="P8" s="23">
        <v>8465</v>
      </c>
      <c r="Q8" s="23">
        <v>4760</v>
      </c>
      <c r="R8" s="23">
        <v>1827</v>
      </c>
      <c r="S8" s="23">
        <v>1142</v>
      </c>
      <c r="T8" s="20">
        <v>731</v>
      </c>
      <c r="U8" s="21">
        <v>65073</v>
      </c>
    </row>
    <row r="9" spans="1:21" ht="16.5" customHeight="1" x14ac:dyDescent="0.25">
      <c r="A9" s="7"/>
      <c r="B9" s="7"/>
      <c r="C9" s="7" t="s">
        <v>890</v>
      </c>
      <c r="D9" s="7"/>
      <c r="E9" s="7"/>
      <c r="F9" s="7"/>
      <c r="G9" s="7"/>
      <c r="H9" s="7"/>
      <c r="I9" s="7"/>
      <c r="J9" s="7"/>
      <c r="K9" s="7"/>
      <c r="L9" s="9" t="s">
        <v>317</v>
      </c>
      <c r="M9" s="21">
        <v>27897</v>
      </c>
      <c r="N9" s="21">
        <v>35213</v>
      </c>
      <c r="O9" s="21">
        <v>25005</v>
      </c>
      <c r="P9" s="23">
        <v>6956</v>
      </c>
      <c r="Q9" s="21">
        <v>10563</v>
      </c>
      <c r="R9" s="23">
        <v>2562</v>
      </c>
      <c r="S9" s="20">
        <v>908</v>
      </c>
      <c r="T9" s="20">
        <v>924</v>
      </c>
      <c r="U9" s="18">
        <v>110040</v>
      </c>
    </row>
    <row r="10" spans="1:21" ht="16.5" customHeight="1" x14ac:dyDescent="0.25">
      <c r="A10" s="7"/>
      <c r="B10" s="7"/>
      <c r="C10" s="7" t="s">
        <v>891</v>
      </c>
      <c r="D10" s="7"/>
      <c r="E10" s="7"/>
      <c r="F10" s="7"/>
      <c r="G10" s="7"/>
      <c r="H10" s="7"/>
      <c r="I10" s="7"/>
      <c r="J10" s="7"/>
      <c r="K10" s="7"/>
      <c r="L10" s="9" t="s">
        <v>317</v>
      </c>
      <c r="M10" s="18">
        <v>130855</v>
      </c>
      <c r="N10" s="18">
        <v>113509</v>
      </c>
      <c r="O10" s="21">
        <v>87138</v>
      </c>
      <c r="P10" s="21">
        <v>35841</v>
      </c>
      <c r="Q10" s="21">
        <v>32755</v>
      </c>
      <c r="R10" s="23">
        <v>9107</v>
      </c>
      <c r="S10" s="23">
        <v>5226</v>
      </c>
      <c r="T10" s="23">
        <v>3879</v>
      </c>
      <c r="U10" s="18">
        <v>418365</v>
      </c>
    </row>
    <row r="11" spans="1:21" ht="16.5" customHeight="1" x14ac:dyDescent="0.25">
      <c r="A11" s="7"/>
      <c r="B11" s="7" t="s">
        <v>324</v>
      </c>
      <c r="C11" s="7"/>
      <c r="D11" s="7"/>
      <c r="E11" s="7"/>
      <c r="F11" s="7"/>
      <c r="G11" s="7"/>
      <c r="H11" s="7"/>
      <c r="I11" s="7"/>
      <c r="J11" s="7"/>
      <c r="K11" s="7"/>
      <c r="L11" s="9"/>
      <c r="M11" s="10"/>
      <c r="N11" s="10"/>
      <c r="O11" s="10"/>
      <c r="P11" s="10"/>
      <c r="Q11" s="10"/>
      <c r="R11" s="10"/>
      <c r="S11" s="10"/>
      <c r="T11" s="10"/>
      <c r="U11" s="10"/>
    </row>
    <row r="12" spans="1:21" ht="16.5" customHeight="1" x14ac:dyDescent="0.25">
      <c r="A12" s="7"/>
      <c r="B12" s="7"/>
      <c r="C12" s="7" t="s">
        <v>886</v>
      </c>
      <c r="D12" s="7"/>
      <c r="E12" s="7"/>
      <c r="F12" s="7"/>
      <c r="G12" s="7"/>
      <c r="H12" s="7"/>
      <c r="I12" s="7"/>
      <c r="J12" s="7"/>
      <c r="K12" s="7"/>
      <c r="L12" s="9" t="s">
        <v>216</v>
      </c>
      <c r="M12" s="32">
        <v>11.1</v>
      </c>
      <c r="N12" s="32">
        <v>12.6</v>
      </c>
      <c r="O12" s="32">
        <v>15.7</v>
      </c>
      <c r="P12" s="32">
        <v>11.2</v>
      </c>
      <c r="Q12" s="31">
        <v>8.1999999999999993</v>
      </c>
      <c r="R12" s="32">
        <v>11</v>
      </c>
      <c r="S12" s="31">
        <v>8.1</v>
      </c>
      <c r="T12" s="32">
        <v>14.9</v>
      </c>
      <c r="U12" s="32">
        <v>12.2</v>
      </c>
    </row>
    <row r="13" spans="1:21" ht="16.5" customHeight="1" x14ac:dyDescent="0.25">
      <c r="A13" s="7"/>
      <c r="B13" s="7"/>
      <c r="C13" s="7" t="s">
        <v>887</v>
      </c>
      <c r="D13" s="7"/>
      <c r="E13" s="7"/>
      <c r="F13" s="7"/>
      <c r="G13" s="7"/>
      <c r="H13" s="7"/>
      <c r="I13" s="7"/>
      <c r="J13" s="7"/>
      <c r="K13" s="7"/>
      <c r="L13" s="9" t="s">
        <v>216</v>
      </c>
      <c r="M13" s="32">
        <v>64.3</v>
      </c>
      <c r="N13" s="32">
        <v>49.7</v>
      </c>
      <c r="O13" s="32">
        <v>56</v>
      </c>
      <c r="P13" s="32">
        <v>62.8</v>
      </c>
      <c r="Q13" s="32">
        <v>50.2</v>
      </c>
      <c r="R13" s="32">
        <v>58.2</v>
      </c>
      <c r="S13" s="32">
        <v>64</v>
      </c>
      <c r="T13" s="32">
        <v>45.6</v>
      </c>
      <c r="U13" s="32">
        <v>57</v>
      </c>
    </row>
    <row r="14" spans="1:21" ht="16.5" customHeight="1" x14ac:dyDescent="0.25">
      <c r="A14" s="7"/>
      <c r="B14" s="7"/>
      <c r="C14" s="7" t="s">
        <v>888</v>
      </c>
      <c r="D14" s="7"/>
      <c r="E14" s="7"/>
      <c r="F14" s="7"/>
      <c r="G14" s="7"/>
      <c r="H14" s="7"/>
      <c r="I14" s="7"/>
      <c r="J14" s="7"/>
      <c r="K14" s="7"/>
      <c r="L14" s="9" t="s">
        <v>216</v>
      </c>
      <c r="M14" s="32">
        <v>21</v>
      </c>
      <c r="N14" s="32">
        <v>15.3</v>
      </c>
      <c r="O14" s="32">
        <v>17.899999999999999</v>
      </c>
      <c r="P14" s="32">
        <v>25.9</v>
      </c>
      <c r="Q14" s="32">
        <v>20.6</v>
      </c>
      <c r="R14" s="32">
        <v>19.399999999999999</v>
      </c>
      <c r="S14" s="32">
        <v>28.9</v>
      </c>
      <c r="T14" s="32">
        <v>13</v>
      </c>
      <c r="U14" s="32">
        <v>19.2</v>
      </c>
    </row>
    <row r="15" spans="1:21" ht="16.5" customHeight="1" x14ac:dyDescent="0.25">
      <c r="A15" s="7"/>
      <c r="B15" s="7"/>
      <c r="C15" s="7" t="s">
        <v>889</v>
      </c>
      <c r="D15" s="7"/>
      <c r="E15" s="7"/>
      <c r="F15" s="7"/>
      <c r="G15" s="7"/>
      <c r="H15" s="7"/>
      <c r="I15" s="7"/>
      <c r="J15" s="7"/>
      <c r="K15" s="7"/>
      <c r="L15" s="9" t="s">
        <v>216</v>
      </c>
      <c r="M15" s="32">
        <v>14.4</v>
      </c>
      <c r="N15" s="32">
        <v>13.6</v>
      </c>
      <c r="O15" s="32">
        <v>13.3</v>
      </c>
      <c r="P15" s="32">
        <v>22.5</v>
      </c>
      <c r="Q15" s="32">
        <v>13.7</v>
      </c>
      <c r="R15" s="32">
        <v>19.100000000000001</v>
      </c>
      <c r="S15" s="32">
        <v>20.6</v>
      </c>
      <c r="T15" s="32">
        <v>18</v>
      </c>
      <c r="U15" s="32">
        <v>14.8</v>
      </c>
    </row>
    <row r="16" spans="1:21" ht="16.5" customHeight="1" x14ac:dyDescent="0.25">
      <c r="A16" s="7"/>
      <c r="B16" s="7"/>
      <c r="C16" s="7" t="s">
        <v>890</v>
      </c>
      <c r="D16" s="7"/>
      <c r="E16" s="7"/>
      <c r="F16" s="7"/>
      <c r="G16" s="7"/>
      <c r="H16" s="7"/>
      <c r="I16" s="7"/>
      <c r="J16" s="7"/>
      <c r="K16" s="7"/>
      <c r="L16" s="9" t="s">
        <v>216</v>
      </c>
      <c r="M16" s="32">
        <v>20.5</v>
      </c>
      <c r="N16" s="32">
        <v>29.4</v>
      </c>
      <c r="O16" s="32">
        <v>27.2</v>
      </c>
      <c r="P16" s="32">
        <v>18.5</v>
      </c>
      <c r="Q16" s="32">
        <v>30.3</v>
      </c>
      <c r="R16" s="32">
        <v>26.8</v>
      </c>
      <c r="S16" s="32">
        <v>16.399999999999999</v>
      </c>
      <c r="T16" s="32">
        <v>22.8</v>
      </c>
      <c r="U16" s="32">
        <v>25</v>
      </c>
    </row>
    <row r="17" spans="1:21" ht="16.5" customHeight="1" x14ac:dyDescent="0.25">
      <c r="A17" s="7"/>
      <c r="B17" s="7"/>
      <c r="C17" s="7" t="s">
        <v>891</v>
      </c>
      <c r="D17" s="7"/>
      <c r="E17" s="7"/>
      <c r="F17" s="7"/>
      <c r="G17" s="7"/>
      <c r="H17" s="7"/>
      <c r="I17" s="7"/>
      <c r="J17" s="7"/>
      <c r="K17" s="7"/>
      <c r="L17" s="9" t="s">
        <v>216</v>
      </c>
      <c r="M17" s="32">
        <v>96</v>
      </c>
      <c r="N17" s="32">
        <v>94.8</v>
      </c>
      <c r="O17" s="32">
        <v>94.7</v>
      </c>
      <c r="P17" s="32">
        <v>95.3</v>
      </c>
      <c r="Q17" s="32">
        <v>94</v>
      </c>
      <c r="R17" s="32">
        <v>95.2</v>
      </c>
      <c r="S17" s="32">
        <v>94.5</v>
      </c>
      <c r="T17" s="32">
        <v>95.8</v>
      </c>
      <c r="U17" s="32">
        <v>95.2</v>
      </c>
    </row>
    <row r="18" spans="1:21" ht="16.5" customHeight="1" x14ac:dyDescent="0.25">
      <c r="A18" s="7" t="s">
        <v>892</v>
      </c>
      <c r="B18" s="7"/>
      <c r="C18" s="7"/>
      <c r="D18" s="7"/>
      <c r="E18" s="7"/>
      <c r="F18" s="7"/>
      <c r="G18" s="7"/>
      <c r="H18" s="7"/>
      <c r="I18" s="7"/>
      <c r="J18" s="7"/>
      <c r="K18" s="7"/>
      <c r="L18" s="9"/>
      <c r="M18" s="10"/>
      <c r="N18" s="10"/>
      <c r="O18" s="10"/>
      <c r="P18" s="10"/>
      <c r="Q18" s="10"/>
      <c r="R18" s="10"/>
      <c r="S18" s="10"/>
      <c r="T18" s="10"/>
      <c r="U18" s="10"/>
    </row>
    <row r="19" spans="1:21" ht="16.5" customHeight="1" x14ac:dyDescent="0.25">
      <c r="A19" s="7"/>
      <c r="B19" s="7" t="s">
        <v>315</v>
      </c>
      <c r="C19" s="7"/>
      <c r="D19" s="7"/>
      <c r="E19" s="7"/>
      <c r="F19" s="7"/>
      <c r="G19" s="7"/>
      <c r="H19" s="7"/>
      <c r="I19" s="7"/>
      <c r="J19" s="7"/>
      <c r="K19" s="7"/>
      <c r="L19" s="9"/>
      <c r="M19" s="10"/>
      <c r="N19" s="10"/>
      <c r="O19" s="10"/>
      <c r="P19" s="10"/>
      <c r="Q19" s="10"/>
      <c r="R19" s="10"/>
      <c r="S19" s="10"/>
      <c r="T19" s="10"/>
      <c r="U19" s="10"/>
    </row>
    <row r="20" spans="1:21" ht="16.5" customHeight="1" x14ac:dyDescent="0.25">
      <c r="A20" s="7"/>
      <c r="B20" s="7"/>
      <c r="C20" s="7" t="s">
        <v>886</v>
      </c>
      <c r="D20" s="7"/>
      <c r="E20" s="7"/>
      <c r="F20" s="7"/>
      <c r="G20" s="7"/>
      <c r="H20" s="7"/>
      <c r="I20" s="7"/>
      <c r="J20" s="7"/>
      <c r="K20" s="7"/>
      <c r="L20" s="9" t="s">
        <v>317</v>
      </c>
      <c r="M20" s="21">
        <v>11303</v>
      </c>
      <c r="N20" s="21">
        <v>11108</v>
      </c>
      <c r="O20" s="21">
        <v>10882</v>
      </c>
      <c r="P20" s="23">
        <v>2720</v>
      </c>
      <c r="Q20" s="23">
        <v>2171</v>
      </c>
      <c r="R20" s="20">
        <v>702</v>
      </c>
      <c r="S20" s="20">
        <v>356</v>
      </c>
      <c r="T20" s="20">
        <v>483</v>
      </c>
      <c r="U20" s="21">
        <v>39732</v>
      </c>
    </row>
    <row r="21" spans="1:21" ht="16.5" customHeight="1" x14ac:dyDescent="0.25">
      <c r="A21" s="7"/>
      <c r="B21" s="7"/>
      <c r="C21" s="7" t="s">
        <v>887</v>
      </c>
      <c r="D21" s="7"/>
      <c r="E21" s="7"/>
      <c r="F21" s="7"/>
      <c r="G21" s="7"/>
      <c r="H21" s="7"/>
      <c r="I21" s="7"/>
      <c r="J21" s="7"/>
      <c r="K21" s="7"/>
      <c r="L21" s="9" t="s">
        <v>317</v>
      </c>
      <c r="M21" s="21">
        <v>63031</v>
      </c>
      <c r="N21" s="21">
        <v>42804</v>
      </c>
      <c r="O21" s="21">
        <v>36930</v>
      </c>
      <c r="P21" s="21">
        <v>16488</v>
      </c>
      <c r="Q21" s="21">
        <v>12911</v>
      </c>
      <c r="R21" s="23">
        <v>4329</v>
      </c>
      <c r="S21" s="23">
        <v>2499</v>
      </c>
      <c r="T21" s="23">
        <v>1269</v>
      </c>
      <c r="U21" s="18">
        <v>180280</v>
      </c>
    </row>
    <row r="22" spans="1:21" ht="16.5" customHeight="1" x14ac:dyDescent="0.25">
      <c r="A22" s="7"/>
      <c r="B22" s="7"/>
      <c r="C22" s="7" t="s">
        <v>888</v>
      </c>
      <c r="D22" s="7"/>
      <c r="E22" s="7"/>
      <c r="F22" s="7"/>
      <c r="G22" s="7"/>
      <c r="H22" s="7"/>
      <c r="I22" s="7"/>
      <c r="J22" s="7"/>
      <c r="K22" s="7"/>
      <c r="L22" s="9" t="s">
        <v>317</v>
      </c>
      <c r="M22" s="21">
        <v>15411</v>
      </c>
      <c r="N22" s="21">
        <v>10446</v>
      </c>
      <c r="O22" s="23">
        <v>9841</v>
      </c>
      <c r="P22" s="23">
        <v>6655</v>
      </c>
      <c r="Q22" s="23">
        <v>5229</v>
      </c>
      <c r="R22" s="23">
        <v>1366</v>
      </c>
      <c r="S22" s="20">
        <v>994</v>
      </c>
      <c r="T22" s="20">
        <v>259</v>
      </c>
      <c r="U22" s="21">
        <v>50207</v>
      </c>
    </row>
    <row r="23" spans="1:21" ht="16.5" customHeight="1" x14ac:dyDescent="0.25">
      <c r="A23" s="7"/>
      <c r="B23" s="7"/>
      <c r="C23" s="7" t="s">
        <v>889</v>
      </c>
      <c r="D23" s="7"/>
      <c r="E23" s="7"/>
      <c r="F23" s="7"/>
      <c r="G23" s="7"/>
      <c r="H23" s="7"/>
      <c r="I23" s="7"/>
      <c r="J23" s="7"/>
      <c r="K23" s="7"/>
      <c r="L23" s="9" t="s">
        <v>317</v>
      </c>
      <c r="M23" s="21">
        <v>11312</v>
      </c>
      <c r="N23" s="21">
        <v>10535</v>
      </c>
      <c r="O23" s="23">
        <v>7750</v>
      </c>
      <c r="P23" s="23">
        <v>5286</v>
      </c>
      <c r="Q23" s="23">
        <v>3543</v>
      </c>
      <c r="R23" s="23">
        <v>1191</v>
      </c>
      <c r="S23" s="20">
        <v>687</v>
      </c>
      <c r="T23" s="20">
        <v>545</v>
      </c>
      <c r="U23" s="21">
        <v>40856</v>
      </c>
    </row>
    <row r="24" spans="1:21" ht="16.5" customHeight="1" x14ac:dyDescent="0.25">
      <c r="A24" s="7"/>
      <c r="B24" s="7"/>
      <c r="C24" s="7" t="s">
        <v>890</v>
      </c>
      <c r="D24" s="7"/>
      <c r="E24" s="7"/>
      <c r="F24" s="7"/>
      <c r="G24" s="7"/>
      <c r="H24" s="7"/>
      <c r="I24" s="7"/>
      <c r="J24" s="7"/>
      <c r="K24" s="7"/>
      <c r="L24" s="9" t="s">
        <v>317</v>
      </c>
      <c r="M24" s="21">
        <v>34079</v>
      </c>
      <c r="N24" s="21">
        <v>34358</v>
      </c>
      <c r="O24" s="21">
        <v>22603</v>
      </c>
      <c r="P24" s="23">
        <v>7105</v>
      </c>
      <c r="Q24" s="23">
        <v>9850</v>
      </c>
      <c r="R24" s="23">
        <v>2098</v>
      </c>
      <c r="S24" s="20">
        <v>997</v>
      </c>
      <c r="T24" s="20">
        <v>873</v>
      </c>
      <c r="U24" s="18">
        <v>111969</v>
      </c>
    </row>
    <row r="25" spans="1:21" ht="16.5" customHeight="1" x14ac:dyDescent="0.25">
      <c r="A25" s="7"/>
      <c r="B25" s="7"/>
      <c r="C25" s="7" t="s">
        <v>891</v>
      </c>
      <c r="D25" s="7"/>
      <c r="E25" s="7"/>
      <c r="F25" s="7"/>
      <c r="G25" s="7"/>
      <c r="H25" s="7"/>
      <c r="I25" s="7"/>
      <c r="J25" s="7"/>
      <c r="K25" s="7"/>
      <c r="L25" s="9" t="s">
        <v>317</v>
      </c>
      <c r="M25" s="18">
        <v>109948</v>
      </c>
      <c r="N25" s="21">
        <v>93654</v>
      </c>
      <c r="O25" s="21">
        <v>68377</v>
      </c>
      <c r="P25" s="21">
        <v>28081</v>
      </c>
      <c r="Q25" s="21">
        <v>26935</v>
      </c>
      <c r="R25" s="23">
        <v>7281</v>
      </c>
      <c r="S25" s="23">
        <v>4212</v>
      </c>
      <c r="T25" s="23">
        <v>3134</v>
      </c>
      <c r="U25" s="18">
        <v>341655</v>
      </c>
    </row>
    <row r="26" spans="1:21" ht="16.5" customHeight="1" x14ac:dyDescent="0.25">
      <c r="A26" s="7"/>
      <c r="B26" s="7" t="s">
        <v>324</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886</v>
      </c>
      <c r="D27" s="7"/>
      <c r="E27" s="7"/>
      <c r="F27" s="7"/>
      <c r="G27" s="7"/>
      <c r="H27" s="7"/>
      <c r="I27" s="7"/>
      <c r="J27" s="7"/>
      <c r="K27" s="7"/>
      <c r="L27" s="9" t="s">
        <v>216</v>
      </c>
      <c r="M27" s="31">
        <v>9.8000000000000007</v>
      </c>
      <c r="N27" s="32">
        <v>11</v>
      </c>
      <c r="O27" s="32">
        <v>14.9</v>
      </c>
      <c r="P27" s="31">
        <v>9.1</v>
      </c>
      <c r="Q27" s="31">
        <v>7.5</v>
      </c>
      <c r="R27" s="31">
        <v>9.1</v>
      </c>
      <c r="S27" s="31">
        <v>7.8</v>
      </c>
      <c r="T27" s="32">
        <v>14.8</v>
      </c>
      <c r="U27" s="32">
        <v>10.9</v>
      </c>
    </row>
    <row r="28" spans="1:21" ht="16.5" customHeight="1" x14ac:dyDescent="0.25">
      <c r="A28" s="7"/>
      <c r="B28" s="7"/>
      <c r="C28" s="7" t="s">
        <v>887</v>
      </c>
      <c r="D28" s="7"/>
      <c r="E28" s="7"/>
      <c r="F28" s="7"/>
      <c r="G28" s="7"/>
      <c r="H28" s="7"/>
      <c r="I28" s="7"/>
      <c r="J28" s="7"/>
      <c r="K28" s="7"/>
      <c r="L28" s="9" t="s">
        <v>216</v>
      </c>
      <c r="M28" s="32">
        <v>54.4</v>
      </c>
      <c r="N28" s="32">
        <v>42.3</v>
      </c>
      <c r="O28" s="32">
        <v>50.6</v>
      </c>
      <c r="P28" s="32">
        <v>55</v>
      </c>
      <c r="Q28" s="32">
        <v>44.5</v>
      </c>
      <c r="R28" s="32">
        <v>55.9</v>
      </c>
      <c r="S28" s="32">
        <v>54.7</v>
      </c>
      <c r="T28" s="32">
        <v>38.799999999999997</v>
      </c>
      <c r="U28" s="32">
        <v>49.4</v>
      </c>
    </row>
    <row r="29" spans="1:21" ht="16.5" customHeight="1" x14ac:dyDescent="0.25">
      <c r="A29" s="7"/>
      <c r="B29" s="7"/>
      <c r="C29" s="7" t="s">
        <v>888</v>
      </c>
      <c r="D29" s="7"/>
      <c r="E29" s="7"/>
      <c r="F29" s="7"/>
      <c r="G29" s="7"/>
      <c r="H29" s="7"/>
      <c r="I29" s="7"/>
      <c r="J29" s="7"/>
      <c r="K29" s="7"/>
      <c r="L29" s="9" t="s">
        <v>216</v>
      </c>
      <c r="M29" s="32">
        <v>13.3</v>
      </c>
      <c r="N29" s="32">
        <v>10.3</v>
      </c>
      <c r="O29" s="32">
        <v>13.5</v>
      </c>
      <c r="P29" s="32">
        <v>22.2</v>
      </c>
      <c r="Q29" s="32">
        <v>18</v>
      </c>
      <c r="R29" s="32">
        <v>17.600000000000001</v>
      </c>
      <c r="S29" s="32">
        <v>21.8</v>
      </c>
      <c r="T29" s="31">
        <v>7.9</v>
      </c>
      <c r="U29" s="32">
        <v>13.8</v>
      </c>
    </row>
    <row r="30" spans="1:21" ht="16.5" customHeight="1" x14ac:dyDescent="0.25">
      <c r="A30" s="7"/>
      <c r="B30" s="7"/>
      <c r="C30" s="7" t="s">
        <v>889</v>
      </c>
      <c r="D30" s="7"/>
      <c r="E30" s="7"/>
      <c r="F30" s="7"/>
      <c r="G30" s="7"/>
      <c r="H30" s="7"/>
      <c r="I30" s="7"/>
      <c r="J30" s="7"/>
      <c r="K30" s="7"/>
      <c r="L30" s="9" t="s">
        <v>216</v>
      </c>
      <c r="M30" s="31">
        <v>9.8000000000000007</v>
      </c>
      <c r="N30" s="32">
        <v>10.4</v>
      </c>
      <c r="O30" s="32">
        <v>10.6</v>
      </c>
      <c r="P30" s="32">
        <v>17.600000000000001</v>
      </c>
      <c r="Q30" s="32">
        <v>12.2</v>
      </c>
      <c r="R30" s="32">
        <v>15.4</v>
      </c>
      <c r="S30" s="32">
        <v>15</v>
      </c>
      <c r="T30" s="32">
        <v>16.600000000000001</v>
      </c>
      <c r="U30" s="32">
        <v>11.2</v>
      </c>
    </row>
    <row r="31" spans="1:21" ht="16.5" customHeight="1" x14ac:dyDescent="0.25">
      <c r="A31" s="7"/>
      <c r="B31" s="7"/>
      <c r="C31" s="7" t="s">
        <v>890</v>
      </c>
      <c r="D31" s="7"/>
      <c r="E31" s="7"/>
      <c r="F31" s="7"/>
      <c r="G31" s="7"/>
      <c r="H31" s="7"/>
      <c r="I31" s="7"/>
      <c r="J31" s="7"/>
      <c r="K31" s="7"/>
      <c r="L31" s="9" t="s">
        <v>216</v>
      </c>
      <c r="M31" s="32">
        <v>29.4</v>
      </c>
      <c r="N31" s="32">
        <v>33.9</v>
      </c>
      <c r="O31" s="32">
        <v>30.9</v>
      </c>
      <c r="P31" s="32">
        <v>23.7</v>
      </c>
      <c r="Q31" s="32">
        <v>34</v>
      </c>
      <c r="R31" s="32">
        <v>27.1</v>
      </c>
      <c r="S31" s="32">
        <v>21.8</v>
      </c>
      <c r="T31" s="32">
        <v>26.7</v>
      </c>
      <c r="U31" s="32">
        <v>30.7</v>
      </c>
    </row>
    <row r="32" spans="1:21" ht="16.5" customHeight="1" x14ac:dyDescent="0.25">
      <c r="A32" s="7"/>
      <c r="B32" s="7"/>
      <c r="C32" s="7" t="s">
        <v>891</v>
      </c>
      <c r="D32" s="7"/>
      <c r="E32" s="7"/>
      <c r="F32" s="7"/>
      <c r="G32" s="7"/>
      <c r="H32" s="7"/>
      <c r="I32" s="7"/>
      <c r="J32" s="7"/>
      <c r="K32" s="7"/>
      <c r="L32" s="9" t="s">
        <v>216</v>
      </c>
      <c r="M32" s="32">
        <v>94.9</v>
      </c>
      <c r="N32" s="32">
        <v>92.5</v>
      </c>
      <c r="O32" s="32">
        <v>93.6</v>
      </c>
      <c r="P32" s="32">
        <v>93.7</v>
      </c>
      <c r="Q32" s="32">
        <v>92.9</v>
      </c>
      <c r="R32" s="32">
        <v>94</v>
      </c>
      <c r="S32" s="32">
        <v>92.2</v>
      </c>
      <c r="T32" s="32">
        <v>95.7</v>
      </c>
      <c r="U32" s="32">
        <v>93.7</v>
      </c>
    </row>
    <row r="33" spans="1:21" ht="16.5" customHeight="1" x14ac:dyDescent="0.25">
      <c r="A33" s="7" t="s">
        <v>893</v>
      </c>
      <c r="B33" s="7"/>
      <c r="C33" s="7"/>
      <c r="D33" s="7"/>
      <c r="E33" s="7"/>
      <c r="F33" s="7"/>
      <c r="G33" s="7"/>
      <c r="H33" s="7"/>
      <c r="I33" s="7"/>
      <c r="J33" s="7"/>
      <c r="K33" s="7"/>
      <c r="L33" s="9"/>
      <c r="M33" s="10"/>
      <c r="N33" s="10"/>
      <c r="O33" s="10"/>
      <c r="P33" s="10"/>
      <c r="Q33" s="10"/>
      <c r="R33" s="10"/>
      <c r="S33" s="10"/>
      <c r="T33" s="10"/>
      <c r="U33" s="10"/>
    </row>
    <row r="34" spans="1:21" ht="16.5" customHeight="1" x14ac:dyDescent="0.25">
      <c r="A34" s="7"/>
      <c r="B34" s="7" t="s">
        <v>315</v>
      </c>
      <c r="C34" s="7"/>
      <c r="D34" s="7"/>
      <c r="E34" s="7"/>
      <c r="F34" s="7"/>
      <c r="G34" s="7"/>
      <c r="H34" s="7"/>
      <c r="I34" s="7"/>
      <c r="J34" s="7"/>
      <c r="K34" s="7"/>
      <c r="L34" s="9"/>
      <c r="M34" s="10"/>
      <c r="N34" s="10"/>
      <c r="O34" s="10"/>
      <c r="P34" s="10"/>
      <c r="Q34" s="10"/>
      <c r="R34" s="10"/>
      <c r="S34" s="10"/>
      <c r="T34" s="10"/>
      <c r="U34" s="10"/>
    </row>
    <row r="35" spans="1:21" ht="16.5" customHeight="1" x14ac:dyDescent="0.25">
      <c r="A35" s="7"/>
      <c r="B35" s="7"/>
      <c r="C35" s="7" t="s">
        <v>886</v>
      </c>
      <c r="D35" s="7"/>
      <c r="E35" s="7"/>
      <c r="F35" s="7"/>
      <c r="G35" s="7"/>
      <c r="H35" s="7"/>
      <c r="I35" s="7"/>
      <c r="J35" s="7"/>
      <c r="K35" s="7"/>
      <c r="L35" s="9" t="s">
        <v>317</v>
      </c>
      <c r="M35" s="23">
        <v>8029</v>
      </c>
      <c r="N35" s="23">
        <v>7357</v>
      </c>
      <c r="O35" s="23">
        <v>6566</v>
      </c>
      <c r="P35" s="20">
        <v>723</v>
      </c>
      <c r="Q35" s="23">
        <v>1653</v>
      </c>
      <c r="R35" s="20">
        <v>463</v>
      </c>
      <c r="S35" s="20">
        <v>230</v>
      </c>
      <c r="T35" s="20">
        <v>278</v>
      </c>
      <c r="U35" s="21">
        <v>25299</v>
      </c>
    </row>
    <row r="36" spans="1:21" ht="16.5" customHeight="1" x14ac:dyDescent="0.25">
      <c r="A36" s="7"/>
      <c r="B36" s="7"/>
      <c r="C36" s="7" t="s">
        <v>887</v>
      </c>
      <c r="D36" s="7"/>
      <c r="E36" s="7"/>
      <c r="F36" s="7"/>
      <c r="G36" s="7"/>
      <c r="H36" s="7"/>
      <c r="I36" s="7"/>
      <c r="J36" s="7"/>
      <c r="K36" s="7"/>
      <c r="L36" s="9" t="s">
        <v>317</v>
      </c>
      <c r="M36" s="21">
        <v>49209</v>
      </c>
      <c r="N36" s="21">
        <v>30054</v>
      </c>
      <c r="O36" s="21">
        <v>20624</v>
      </c>
      <c r="P36" s="23">
        <v>6578</v>
      </c>
      <c r="Q36" s="23">
        <v>8604</v>
      </c>
      <c r="R36" s="23">
        <v>3020</v>
      </c>
      <c r="S36" s="23">
        <v>1696</v>
      </c>
      <c r="T36" s="20">
        <v>846</v>
      </c>
      <c r="U36" s="18">
        <v>120631</v>
      </c>
    </row>
    <row r="37" spans="1:21" ht="16.5" customHeight="1" x14ac:dyDescent="0.25">
      <c r="A37" s="7"/>
      <c r="B37" s="7"/>
      <c r="C37" s="7" t="s">
        <v>888</v>
      </c>
      <c r="D37" s="7"/>
      <c r="E37" s="7"/>
      <c r="F37" s="7"/>
      <c r="G37" s="7"/>
      <c r="H37" s="7"/>
      <c r="I37" s="7"/>
      <c r="J37" s="7"/>
      <c r="K37" s="7"/>
      <c r="L37" s="9" t="s">
        <v>317</v>
      </c>
      <c r="M37" s="21">
        <v>10523</v>
      </c>
      <c r="N37" s="23">
        <v>6509</v>
      </c>
      <c r="O37" s="23">
        <v>4389</v>
      </c>
      <c r="P37" s="23">
        <v>2988</v>
      </c>
      <c r="Q37" s="23">
        <v>3807</v>
      </c>
      <c r="R37" s="23">
        <v>1061</v>
      </c>
      <c r="S37" s="20">
        <v>655</v>
      </c>
      <c r="T37" s="20">
        <v>169</v>
      </c>
      <c r="U37" s="21">
        <v>30101</v>
      </c>
    </row>
    <row r="38" spans="1:21" ht="16.5" customHeight="1" x14ac:dyDescent="0.25">
      <c r="A38" s="7"/>
      <c r="B38" s="7"/>
      <c r="C38" s="7" t="s">
        <v>889</v>
      </c>
      <c r="D38" s="7"/>
      <c r="E38" s="7"/>
      <c r="F38" s="7"/>
      <c r="G38" s="7"/>
      <c r="H38" s="7"/>
      <c r="I38" s="7"/>
      <c r="J38" s="7"/>
      <c r="K38" s="7"/>
      <c r="L38" s="9" t="s">
        <v>317</v>
      </c>
      <c r="M38" s="23">
        <v>9221</v>
      </c>
      <c r="N38" s="23">
        <v>7805</v>
      </c>
      <c r="O38" s="23">
        <v>5020</v>
      </c>
      <c r="P38" s="23">
        <v>2171</v>
      </c>
      <c r="Q38" s="23">
        <v>2461</v>
      </c>
      <c r="R38" s="20">
        <v>820</v>
      </c>
      <c r="S38" s="20">
        <v>521</v>
      </c>
      <c r="T38" s="20">
        <v>332</v>
      </c>
      <c r="U38" s="21">
        <v>28351</v>
      </c>
    </row>
    <row r="39" spans="1:21" ht="16.5" customHeight="1" x14ac:dyDescent="0.25">
      <c r="A39" s="7"/>
      <c r="B39" s="7"/>
      <c r="C39" s="7" t="s">
        <v>890</v>
      </c>
      <c r="D39" s="7"/>
      <c r="E39" s="7"/>
      <c r="F39" s="7"/>
      <c r="G39" s="7"/>
      <c r="H39" s="7"/>
      <c r="I39" s="7"/>
      <c r="J39" s="7"/>
      <c r="K39" s="7"/>
      <c r="L39" s="9" t="s">
        <v>317</v>
      </c>
      <c r="M39" s="21">
        <v>28533</v>
      </c>
      <c r="N39" s="21">
        <v>23759</v>
      </c>
      <c r="O39" s="21">
        <v>18194</v>
      </c>
      <c r="P39" s="23">
        <v>3811</v>
      </c>
      <c r="Q39" s="23">
        <v>7326</v>
      </c>
      <c r="R39" s="23">
        <v>1469</v>
      </c>
      <c r="S39" s="20">
        <v>886</v>
      </c>
      <c r="T39" s="20">
        <v>645</v>
      </c>
      <c r="U39" s="21">
        <v>84623</v>
      </c>
    </row>
    <row r="40" spans="1:21" ht="16.5" customHeight="1" x14ac:dyDescent="0.25">
      <c r="A40" s="7"/>
      <c r="B40" s="7"/>
      <c r="C40" s="7" t="s">
        <v>891</v>
      </c>
      <c r="D40" s="7"/>
      <c r="E40" s="7"/>
      <c r="F40" s="7"/>
      <c r="G40" s="7"/>
      <c r="H40" s="7"/>
      <c r="I40" s="7"/>
      <c r="J40" s="7"/>
      <c r="K40" s="7"/>
      <c r="L40" s="9" t="s">
        <v>317</v>
      </c>
      <c r="M40" s="21">
        <v>86646</v>
      </c>
      <c r="N40" s="21">
        <v>64759</v>
      </c>
      <c r="O40" s="21">
        <v>44389</v>
      </c>
      <c r="P40" s="21">
        <v>12456</v>
      </c>
      <c r="Q40" s="21">
        <v>19560</v>
      </c>
      <c r="R40" s="23">
        <v>5035</v>
      </c>
      <c r="S40" s="23">
        <v>3140</v>
      </c>
      <c r="T40" s="23">
        <v>2038</v>
      </c>
      <c r="U40" s="18">
        <v>238023</v>
      </c>
    </row>
    <row r="41" spans="1:21" ht="16.5" customHeight="1" x14ac:dyDescent="0.25">
      <c r="A41" s="7"/>
      <c r="B41" s="7" t="s">
        <v>324</v>
      </c>
      <c r="C41" s="7"/>
      <c r="D41" s="7"/>
      <c r="E41" s="7"/>
      <c r="F41" s="7"/>
      <c r="G41" s="7"/>
      <c r="H41" s="7"/>
      <c r="I41" s="7"/>
      <c r="J41" s="7"/>
      <c r="K41" s="7"/>
      <c r="L41" s="9"/>
      <c r="M41" s="10"/>
      <c r="N41" s="10"/>
      <c r="O41" s="10"/>
      <c r="P41" s="10"/>
      <c r="Q41" s="10"/>
      <c r="R41" s="10"/>
      <c r="S41" s="10"/>
      <c r="T41" s="10"/>
      <c r="U41" s="10"/>
    </row>
    <row r="42" spans="1:21" ht="16.5" customHeight="1" x14ac:dyDescent="0.25">
      <c r="A42" s="7"/>
      <c r="B42" s="7"/>
      <c r="C42" s="7" t="s">
        <v>886</v>
      </c>
      <c r="D42" s="7"/>
      <c r="E42" s="7"/>
      <c r="F42" s="7"/>
      <c r="G42" s="7"/>
      <c r="H42" s="7"/>
      <c r="I42" s="7"/>
      <c r="J42" s="7"/>
      <c r="K42" s="7"/>
      <c r="L42" s="9" t="s">
        <v>216</v>
      </c>
      <c r="M42" s="31">
        <v>8.6999999999999993</v>
      </c>
      <c r="N42" s="32">
        <v>10.4</v>
      </c>
      <c r="O42" s="32">
        <v>13.5</v>
      </c>
      <c r="P42" s="31">
        <v>5.2</v>
      </c>
      <c r="Q42" s="31">
        <v>7.7</v>
      </c>
      <c r="R42" s="31">
        <v>8.6</v>
      </c>
      <c r="S42" s="31">
        <v>6.6</v>
      </c>
      <c r="T42" s="32">
        <v>13</v>
      </c>
      <c r="U42" s="31">
        <v>9.8000000000000007</v>
      </c>
    </row>
    <row r="43" spans="1:21" ht="16.5" customHeight="1" x14ac:dyDescent="0.25">
      <c r="A43" s="7"/>
      <c r="B43" s="7"/>
      <c r="C43" s="7" t="s">
        <v>887</v>
      </c>
      <c r="D43" s="7"/>
      <c r="E43" s="7"/>
      <c r="F43" s="7"/>
      <c r="G43" s="7"/>
      <c r="H43" s="7"/>
      <c r="I43" s="7"/>
      <c r="J43" s="7"/>
      <c r="K43" s="7"/>
      <c r="L43" s="9" t="s">
        <v>216</v>
      </c>
      <c r="M43" s="32">
        <v>53.3</v>
      </c>
      <c r="N43" s="32">
        <v>42.4</v>
      </c>
      <c r="O43" s="32">
        <v>42.4</v>
      </c>
      <c r="P43" s="32">
        <v>47.4</v>
      </c>
      <c r="Q43" s="32">
        <v>40.299999999999997</v>
      </c>
      <c r="R43" s="32">
        <v>56.1</v>
      </c>
      <c r="S43" s="32">
        <v>48.6</v>
      </c>
      <c r="T43" s="32">
        <v>39.5</v>
      </c>
      <c r="U43" s="32">
        <v>46.7</v>
      </c>
    </row>
    <row r="44" spans="1:21" ht="16.5" customHeight="1" x14ac:dyDescent="0.25">
      <c r="A44" s="7"/>
      <c r="B44" s="7"/>
      <c r="C44" s="7" t="s">
        <v>888</v>
      </c>
      <c r="D44" s="7"/>
      <c r="E44" s="7"/>
      <c r="F44" s="7"/>
      <c r="G44" s="7"/>
      <c r="H44" s="7"/>
      <c r="I44" s="7"/>
      <c r="J44" s="7"/>
      <c r="K44" s="7"/>
      <c r="L44" s="9" t="s">
        <v>216</v>
      </c>
      <c r="M44" s="32">
        <v>11.4</v>
      </c>
      <c r="N44" s="31">
        <v>9.1999999999999993</v>
      </c>
      <c r="O44" s="31">
        <v>9</v>
      </c>
      <c r="P44" s="32">
        <v>21.5</v>
      </c>
      <c r="Q44" s="32">
        <v>17.8</v>
      </c>
      <c r="R44" s="32">
        <v>19.7</v>
      </c>
      <c r="S44" s="32">
        <v>18.8</v>
      </c>
      <c r="T44" s="31">
        <v>7.9</v>
      </c>
      <c r="U44" s="32">
        <v>11.7</v>
      </c>
    </row>
    <row r="45" spans="1:21" ht="16.5" customHeight="1" x14ac:dyDescent="0.25">
      <c r="A45" s="7"/>
      <c r="B45" s="7"/>
      <c r="C45" s="7" t="s">
        <v>889</v>
      </c>
      <c r="D45" s="7"/>
      <c r="E45" s="7"/>
      <c r="F45" s="7"/>
      <c r="G45" s="7"/>
      <c r="H45" s="7"/>
      <c r="I45" s="7"/>
      <c r="J45" s="7"/>
      <c r="K45" s="7"/>
      <c r="L45" s="9" t="s">
        <v>216</v>
      </c>
      <c r="M45" s="32">
        <v>10</v>
      </c>
      <c r="N45" s="32">
        <v>11</v>
      </c>
      <c r="O45" s="32">
        <v>10.3</v>
      </c>
      <c r="P45" s="32">
        <v>15.6</v>
      </c>
      <c r="Q45" s="32">
        <v>11.5</v>
      </c>
      <c r="R45" s="32">
        <v>15.2</v>
      </c>
      <c r="S45" s="32">
        <v>14.9</v>
      </c>
      <c r="T45" s="32">
        <v>15.5</v>
      </c>
      <c r="U45" s="32">
        <v>11</v>
      </c>
    </row>
    <row r="46" spans="1:21" ht="16.5" customHeight="1" x14ac:dyDescent="0.25">
      <c r="A46" s="7"/>
      <c r="B46" s="7"/>
      <c r="C46" s="7" t="s">
        <v>890</v>
      </c>
      <c r="D46" s="7"/>
      <c r="E46" s="7"/>
      <c r="F46" s="7"/>
      <c r="G46" s="7"/>
      <c r="H46" s="7"/>
      <c r="I46" s="7"/>
      <c r="J46" s="7"/>
      <c r="K46" s="7"/>
      <c r="L46" s="9" t="s">
        <v>216</v>
      </c>
      <c r="M46" s="32">
        <v>30.9</v>
      </c>
      <c r="N46" s="32">
        <v>33.5</v>
      </c>
      <c r="O46" s="32">
        <v>37.4</v>
      </c>
      <c r="P46" s="32">
        <v>27.5</v>
      </c>
      <c r="Q46" s="32">
        <v>34.299999999999997</v>
      </c>
      <c r="R46" s="32">
        <v>27.3</v>
      </c>
      <c r="S46" s="32">
        <v>25.4</v>
      </c>
      <c r="T46" s="32">
        <v>30.1</v>
      </c>
      <c r="U46" s="32">
        <v>32.799999999999997</v>
      </c>
    </row>
    <row r="47" spans="1:21" ht="16.5" customHeight="1" x14ac:dyDescent="0.25">
      <c r="A47" s="7"/>
      <c r="B47" s="7"/>
      <c r="C47" s="7" t="s">
        <v>891</v>
      </c>
      <c r="D47" s="7"/>
      <c r="E47" s="7"/>
      <c r="F47" s="7"/>
      <c r="G47" s="7"/>
      <c r="H47" s="7"/>
      <c r="I47" s="7"/>
      <c r="J47" s="7"/>
      <c r="K47" s="7"/>
      <c r="L47" s="9" t="s">
        <v>216</v>
      </c>
      <c r="M47" s="32">
        <v>93.8</v>
      </c>
      <c r="N47" s="32">
        <v>91.3</v>
      </c>
      <c r="O47" s="32">
        <v>91.2</v>
      </c>
      <c r="P47" s="32">
        <v>89.7</v>
      </c>
      <c r="Q47" s="32">
        <v>91.6</v>
      </c>
      <c r="R47" s="32">
        <v>93.5</v>
      </c>
      <c r="S47" s="32">
        <v>90</v>
      </c>
      <c r="T47" s="32">
        <v>95.1</v>
      </c>
      <c r="U47" s="32">
        <v>92.2</v>
      </c>
    </row>
    <row r="48" spans="1:21" ht="16.5" customHeight="1" x14ac:dyDescent="0.25">
      <c r="A48" s="7" t="s">
        <v>297</v>
      </c>
      <c r="B48" s="7"/>
      <c r="C48" s="7"/>
      <c r="D48" s="7"/>
      <c r="E48" s="7"/>
      <c r="F48" s="7"/>
      <c r="G48" s="7"/>
      <c r="H48" s="7"/>
      <c r="I48" s="7"/>
      <c r="J48" s="7"/>
      <c r="K48" s="7"/>
      <c r="L48" s="9"/>
      <c r="M48" s="10"/>
      <c r="N48" s="10"/>
      <c r="O48" s="10"/>
      <c r="P48" s="10"/>
      <c r="Q48" s="10"/>
      <c r="R48" s="10"/>
      <c r="S48" s="10"/>
      <c r="T48" s="10"/>
      <c r="U48" s="10"/>
    </row>
    <row r="49" spans="1:21" ht="16.5" customHeight="1" x14ac:dyDescent="0.25">
      <c r="A49" s="7"/>
      <c r="B49" s="7" t="s">
        <v>315</v>
      </c>
      <c r="C49" s="7"/>
      <c r="D49" s="7"/>
      <c r="E49" s="7"/>
      <c r="F49" s="7"/>
      <c r="G49" s="7"/>
      <c r="H49" s="7"/>
      <c r="I49" s="7"/>
      <c r="J49" s="7"/>
      <c r="K49" s="7"/>
      <c r="L49" s="9"/>
      <c r="M49" s="10"/>
      <c r="N49" s="10"/>
      <c r="O49" s="10"/>
      <c r="P49" s="10"/>
      <c r="Q49" s="10"/>
      <c r="R49" s="10"/>
      <c r="S49" s="10"/>
      <c r="T49" s="10"/>
      <c r="U49" s="10"/>
    </row>
    <row r="50" spans="1:21" ht="16.5" customHeight="1" x14ac:dyDescent="0.25">
      <c r="A50" s="7"/>
      <c r="B50" s="7"/>
      <c r="C50" s="7" t="s">
        <v>886</v>
      </c>
      <c r="D50" s="7"/>
      <c r="E50" s="7"/>
      <c r="F50" s="7"/>
      <c r="G50" s="7"/>
      <c r="H50" s="7"/>
      <c r="I50" s="7"/>
      <c r="J50" s="7"/>
      <c r="K50" s="7"/>
      <c r="L50" s="9" t="s">
        <v>317</v>
      </c>
      <c r="M50" s="23">
        <v>4772</v>
      </c>
      <c r="N50" s="23">
        <v>3036</v>
      </c>
      <c r="O50" s="23">
        <v>2389</v>
      </c>
      <c r="P50" s="20">
        <v>155</v>
      </c>
      <c r="Q50" s="20">
        <v>862</v>
      </c>
      <c r="R50" s="20">
        <v>219</v>
      </c>
      <c r="S50" s="20">
        <v>157</v>
      </c>
      <c r="T50" s="20">
        <v>100</v>
      </c>
      <c r="U50" s="21">
        <v>11690</v>
      </c>
    </row>
    <row r="51" spans="1:21" ht="16.5" customHeight="1" x14ac:dyDescent="0.25">
      <c r="A51" s="7"/>
      <c r="B51" s="7"/>
      <c r="C51" s="7" t="s">
        <v>887</v>
      </c>
      <c r="D51" s="7"/>
      <c r="E51" s="7"/>
      <c r="F51" s="7"/>
      <c r="G51" s="7"/>
      <c r="H51" s="7"/>
      <c r="I51" s="7"/>
      <c r="J51" s="7"/>
      <c r="K51" s="7"/>
      <c r="L51" s="9" t="s">
        <v>317</v>
      </c>
      <c r="M51" s="21">
        <v>40539</v>
      </c>
      <c r="N51" s="21">
        <v>14270</v>
      </c>
      <c r="O51" s="23">
        <v>7534</v>
      </c>
      <c r="P51" s="20">
        <v>925</v>
      </c>
      <c r="Q51" s="23">
        <v>3839</v>
      </c>
      <c r="R51" s="23">
        <v>1588</v>
      </c>
      <c r="S51" s="23">
        <v>1131</v>
      </c>
      <c r="T51" s="20">
        <v>361</v>
      </c>
      <c r="U51" s="21">
        <v>70187</v>
      </c>
    </row>
    <row r="52" spans="1:21" ht="16.5" customHeight="1" x14ac:dyDescent="0.25">
      <c r="A52" s="7"/>
      <c r="B52" s="7"/>
      <c r="C52" s="7" t="s">
        <v>888</v>
      </c>
      <c r="D52" s="7"/>
      <c r="E52" s="7"/>
      <c r="F52" s="7"/>
      <c r="G52" s="7"/>
      <c r="H52" s="7"/>
      <c r="I52" s="7"/>
      <c r="J52" s="7"/>
      <c r="K52" s="7"/>
      <c r="L52" s="9" t="s">
        <v>317</v>
      </c>
      <c r="M52" s="23">
        <v>7858</v>
      </c>
      <c r="N52" s="23">
        <v>3375</v>
      </c>
      <c r="O52" s="23">
        <v>1536</v>
      </c>
      <c r="P52" s="20">
        <v>440</v>
      </c>
      <c r="Q52" s="23">
        <v>3094</v>
      </c>
      <c r="R52" s="20">
        <v>876</v>
      </c>
      <c r="S52" s="20">
        <v>368</v>
      </c>
      <c r="T52" s="34">
        <v>39</v>
      </c>
      <c r="U52" s="21">
        <v>17586</v>
      </c>
    </row>
    <row r="53" spans="1:21" ht="16.5" customHeight="1" x14ac:dyDescent="0.25">
      <c r="A53" s="7"/>
      <c r="B53" s="7"/>
      <c r="C53" s="7" t="s">
        <v>889</v>
      </c>
      <c r="D53" s="7"/>
      <c r="E53" s="7"/>
      <c r="F53" s="7"/>
      <c r="G53" s="7"/>
      <c r="H53" s="7"/>
      <c r="I53" s="7"/>
      <c r="J53" s="7"/>
      <c r="K53" s="7"/>
      <c r="L53" s="9" t="s">
        <v>317</v>
      </c>
      <c r="M53" s="23">
        <v>7560</v>
      </c>
      <c r="N53" s="23">
        <v>4158</v>
      </c>
      <c r="O53" s="23">
        <v>2056</v>
      </c>
      <c r="P53" s="20">
        <v>413</v>
      </c>
      <c r="Q53" s="23">
        <v>1036</v>
      </c>
      <c r="R53" s="20">
        <v>393</v>
      </c>
      <c r="S53" s="20">
        <v>380</v>
      </c>
      <c r="T53" s="20">
        <v>108</v>
      </c>
      <c r="U53" s="21">
        <v>16104</v>
      </c>
    </row>
    <row r="54" spans="1:21" ht="16.5" customHeight="1" x14ac:dyDescent="0.25">
      <c r="A54" s="7"/>
      <c r="B54" s="7"/>
      <c r="C54" s="7" t="s">
        <v>890</v>
      </c>
      <c r="D54" s="7"/>
      <c r="E54" s="7"/>
      <c r="F54" s="7"/>
      <c r="G54" s="7"/>
      <c r="H54" s="7"/>
      <c r="I54" s="7"/>
      <c r="J54" s="7"/>
      <c r="K54" s="7"/>
      <c r="L54" s="9" t="s">
        <v>317</v>
      </c>
      <c r="M54" s="21">
        <v>22265</v>
      </c>
      <c r="N54" s="21">
        <v>10542</v>
      </c>
      <c r="O54" s="23">
        <v>5228</v>
      </c>
      <c r="P54" s="20">
        <v>595</v>
      </c>
      <c r="Q54" s="23">
        <v>3450</v>
      </c>
      <c r="R54" s="20">
        <v>617</v>
      </c>
      <c r="S54" s="20">
        <v>656</v>
      </c>
      <c r="T54" s="20">
        <v>151</v>
      </c>
      <c r="U54" s="21">
        <v>43504</v>
      </c>
    </row>
    <row r="55" spans="1:21" ht="16.5" customHeight="1" x14ac:dyDescent="0.25">
      <c r="A55" s="7"/>
      <c r="B55" s="7"/>
      <c r="C55" s="7" t="s">
        <v>891</v>
      </c>
      <c r="D55" s="7"/>
      <c r="E55" s="7"/>
      <c r="F55" s="7"/>
      <c r="G55" s="7"/>
      <c r="H55" s="7"/>
      <c r="I55" s="7"/>
      <c r="J55" s="7"/>
      <c r="K55" s="7"/>
      <c r="L55" s="9" t="s">
        <v>317</v>
      </c>
      <c r="M55" s="21">
        <v>69031</v>
      </c>
      <c r="N55" s="21">
        <v>29665</v>
      </c>
      <c r="O55" s="21">
        <v>14836</v>
      </c>
      <c r="P55" s="23">
        <v>1855</v>
      </c>
      <c r="Q55" s="23">
        <v>9979</v>
      </c>
      <c r="R55" s="23">
        <v>2538</v>
      </c>
      <c r="S55" s="23">
        <v>2190</v>
      </c>
      <c r="T55" s="20">
        <v>639</v>
      </c>
      <c r="U55" s="18">
        <v>130733</v>
      </c>
    </row>
    <row r="56" spans="1:21" ht="16.5" customHeight="1" x14ac:dyDescent="0.25">
      <c r="A56" s="7"/>
      <c r="B56" s="7" t="s">
        <v>324</v>
      </c>
      <c r="C56" s="7"/>
      <c r="D56" s="7"/>
      <c r="E56" s="7"/>
      <c r="F56" s="7"/>
      <c r="G56" s="7"/>
      <c r="H56" s="7"/>
      <c r="I56" s="7"/>
      <c r="J56" s="7"/>
      <c r="K56" s="7"/>
      <c r="L56" s="9"/>
      <c r="M56" s="10"/>
      <c r="N56" s="10"/>
      <c r="O56" s="10"/>
      <c r="P56" s="10"/>
      <c r="Q56" s="10"/>
      <c r="R56" s="10"/>
      <c r="S56" s="10"/>
      <c r="T56" s="10"/>
      <c r="U56" s="10"/>
    </row>
    <row r="57" spans="1:21" ht="16.5" customHeight="1" x14ac:dyDescent="0.25">
      <c r="A57" s="7"/>
      <c r="B57" s="7"/>
      <c r="C57" s="7" t="s">
        <v>886</v>
      </c>
      <c r="D57" s="7"/>
      <c r="E57" s="7"/>
      <c r="F57" s="7"/>
      <c r="G57" s="7"/>
      <c r="H57" s="7"/>
      <c r="I57" s="7"/>
      <c r="J57" s="7"/>
      <c r="K57" s="7"/>
      <c r="L57" s="9" t="s">
        <v>216</v>
      </c>
      <c r="M57" s="31">
        <v>6.3</v>
      </c>
      <c r="N57" s="31">
        <v>9</v>
      </c>
      <c r="O57" s="32">
        <v>15</v>
      </c>
      <c r="P57" s="31">
        <v>7.8</v>
      </c>
      <c r="Q57" s="31">
        <v>7.8</v>
      </c>
      <c r="R57" s="31">
        <v>8.1</v>
      </c>
      <c r="S57" s="31">
        <v>6.2</v>
      </c>
      <c r="T57" s="32">
        <v>14.7</v>
      </c>
      <c r="U57" s="31">
        <v>8.1</v>
      </c>
    </row>
    <row r="58" spans="1:21" ht="16.5" customHeight="1" x14ac:dyDescent="0.25">
      <c r="A58" s="7"/>
      <c r="B58" s="7"/>
      <c r="C58" s="7" t="s">
        <v>887</v>
      </c>
      <c r="D58" s="7"/>
      <c r="E58" s="7"/>
      <c r="F58" s="7"/>
      <c r="G58" s="7"/>
      <c r="H58" s="7"/>
      <c r="I58" s="7"/>
      <c r="J58" s="7"/>
      <c r="K58" s="7"/>
      <c r="L58" s="9" t="s">
        <v>216</v>
      </c>
      <c r="M58" s="32">
        <v>53.7</v>
      </c>
      <c r="N58" s="32">
        <v>42.5</v>
      </c>
      <c r="O58" s="32">
        <v>47.4</v>
      </c>
      <c r="P58" s="32">
        <v>46.3</v>
      </c>
      <c r="Q58" s="32">
        <v>34.6</v>
      </c>
      <c r="R58" s="32">
        <v>59</v>
      </c>
      <c r="S58" s="32">
        <v>44.5</v>
      </c>
      <c r="T58" s="32">
        <v>53.2</v>
      </c>
      <c r="U58" s="32">
        <v>48.8</v>
      </c>
    </row>
    <row r="59" spans="1:21" ht="16.5" customHeight="1" x14ac:dyDescent="0.25">
      <c r="A59" s="7"/>
      <c r="B59" s="7"/>
      <c r="C59" s="7" t="s">
        <v>888</v>
      </c>
      <c r="D59" s="7"/>
      <c r="E59" s="7"/>
      <c r="F59" s="7"/>
      <c r="G59" s="7"/>
      <c r="H59" s="7"/>
      <c r="I59" s="7"/>
      <c r="J59" s="7"/>
      <c r="K59" s="7"/>
      <c r="L59" s="9" t="s">
        <v>216</v>
      </c>
      <c r="M59" s="32">
        <v>10.4</v>
      </c>
      <c r="N59" s="32">
        <v>10</v>
      </c>
      <c r="O59" s="31">
        <v>9.6999999999999993</v>
      </c>
      <c r="P59" s="32">
        <v>22</v>
      </c>
      <c r="Q59" s="32">
        <v>27.9</v>
      </c>
      <c r="R59" s="32">
        <v>32.6</v>
      </c>
      <c r="S59" s="32">
        <v>14.5</v>
      </c>
      <c r="T59" s="31">
        <v>5.7</v>
      </c>
      <c r="U59" s="32">
        <v>12.2</v>
      </c>
    </row>
    <row r="60" spans="1:21" ht="16.5" customHeight="1" x14ac:dyDescent="0.25">
      <c r="A60" s="7"/>
      <c r="B60" s="7"/>
      <c r="C60" s="7" t="s">
        <v>889</v>
      </c>
      <c r="D60" s="7"/>
      <c r="E60" s="7"/>
      <c r="F60" s="7"/>
      <c r="G60" s="7"/>
      <c r="H60" s="7"/>
      <c r="I60" s="7"/>
      <c r="J60" s="7"/>
      <c r="K60" s="7"/>
      <c r="L60" s="9" t="s">
        <v>216</v>
      </c>
      <c r="M60" s="32">
        <v>10</v>
      </c>
      <c r="N60" s="32">
        <v>12.4</v>
      </c>
      <c r="O60" s="32">
        <v>12.9</v>
      </c>
      <c r="P60" s="32">
        <v>20.7</v>
      </c>
      <c r="Q60" s="31">
        <v>9.3000000000000007</v>
      </c>
      <c r="R60" s="32">
        <v>14.6</v>
      </c>
      <c r="S60" s="32">
        <v>14.9</v>
      </c>
      <c r="T60" s="32">
        <v>15.9</v>
      </c>
      <c r="U60" s="32">
        <v>11.2</v>
      </c>
    </row>
    <row r="61" spans="1:21" ht="16.5" customHeight="1" x14ac:dyDescent="0.25">
      <c r="A61" s="7"/>
      <c r="B61" s="7"/>
      <c r="C61" s="7" t="s">
        <v>890</v>
      </c>
      <c r="D61" s="7"/>
      <c r="E61" s="7"/>
      <c r="F61" s="7"/>
      <c r="G61" s="7"/>
      <c r="H61" s="7"/>
      <c r="I61" s="7"/>
      <c r="J61" s="7"/>
      <c r="K61" s="7"/>
      <c r="L61" s="9" t="s">
        <v>216</v>
      </c>
      <c r="M61" s="32">
        <v>29.5</v>
      </c>
      <c r="N61" s="32">
        <v>31.4</v>
      </c>
      <c r="O61" s="32">
        <v>32.9</v>
      </c>
      <c r="P61" s="32">
        <v>29.8</v>
      </c>
      <c r="Q61" s="32">
        <v>31.1</v>
      </c>
      <c r="R61" s="32">
        <v>22.9</v>
      </c>
      <c r="S61" s="32">
        <v>25.8</v>
      </c>
      <c r="T61" s="32">
        <v>22.2</v>
      </c>
      <c r="U61" s="32">
        <v>30.2</v>
      </c>
    </row>
    <row r="62" spans="1:21" ht="16.5" customHeight="1" x14ac:dyDescent="0.25">
      <c r="A62" s="7"/>
      <c r="B62" s="7"/>
      <c r="C62" s="7" t="s">
        <v>891</v>
      </c>
      <c r="D62" s="7"/>
      <c r="E62" s="7"/>
      <c r="F62" s="7"/>
      <c r="G62" s="7"/>
      <c r="H62" s="7"/>
      <c r="I62" s="7"/>
      <c r="J62" s="7"/>
      <c r="K62" s="7"/>
      <c r="L62" s="9" t="s">
        <v>216</v>
      </c>
      <c r="M62" s="32">
        <v>91.5</v>
      </c>
      <c r="N62" s="32">
        <v>88.3</v>
      </c>
      <c r="O62" s="32">
        <v>93.4</v>
      </c>
      <c r="P62" s="32">
        <v>92.9</v>
      </c>
      <c r="Q62" s="32">
        <v>89.9</v>
      </c>
      <c r="R62" s="32">
        <v>94.3</v>
      </c>
      <c r="S62" s="32">
        <v>86.2</v>
      </c>
      <c r="T62" s="32">
        <v>94.1</v>
      </c>
      <c r="U62" s="32">
        <v>90.8</v>
      </c>
    </row>
    <row r="63" spans="1:21" ht="16.5" customHeight="1" x14ac:dyDescent="0.25">
      <c r="A63" s="7" t="s">
        <v>423</v>
      </c>
      <c r="B63" s="7"/>
      <c r="C63" s="7"/>
      <c r="D63" s="7"/>
      <c r="E63" s="7"/>
      <c r="F63" s="7"/>
      <c r="G63" s="7"/>
      <c r="H63" s="7"/>
      <c r="I63" s="7"/>
      <c r="J63" s="7"/>
      <c r="K63" s="7"/>
      <c r="L63" s="9"/>
      <c r="M63" s="10"/>
      <c r="N63" s="10"/>
      <c r="O63" s="10"/>
      <c r="P63" s="10"/>
      <c r="Q63" s="10"/>
      <c r="R63" s="10"/>
      <c r="S63" s="10"/>
      <c r="T63" s="10"/>
      <c r="U63" s="10"/>
    </row>
    <row r="64" spans="1:21" ht="16.5" customHeight="1" x14ac:dyDescent="0.25">
      <c r="A64" s="7"/>
      <c r="B64" s="7" t="s">
        <v>315</v>
      </c>
      <c r="C64" s="7"/>
      <c r="D64" s="7"/>
      <c r="E64" s="7"/>
      <c r="F64" s="7"/>
      <c r="G64" s="7"/>
      <c r="H64" s="7"/>
      <c r="I64" s="7"/>
      <c r="J64" s="7"/>
      <c r="K64" s="7"/>
      <c r="L64" s="9"/>
      <c r="M64" s="10"/>
      <c r="N64" s="10"/>
      <c r="O64" s="10"/>
      <c r="P64" s="10"/>
      <c r="Q64" s="10"/>
      <c r="R64" s="10"/>
      <c r="S64" s="10"/>
      <c r="T64" s="10"/>
      <c r="U64" s="10"/>
    </row>
    <row r="65" spans="1:21" ht="16.5" customHeight="1" x14ac:dyDescent="0.25">
      <c r="A65" s="7"/>
      <c r="B65" s="7"/>
      <c r="C65" s="7" t="s">
        <v>886</v>
      </c>
      <c r="D65" s="7"/>
      <c r="E65" s="7"/>
      <c r="F65" s="7"/>
      <c r="G65" s="7"/>
      <c r="H65" s="7"/>
      <c r="I65" s="7"/>
      <c r="J65" s="7"/>
      <c r="K65" s="7"/>
      <c r="L65" s="9" t="s">
        <v>317</v>
      </c>
      <c r="M65" s="23">
        <v>1688</v>
      </c>
      <c r="N65" s="20">
        <v>961</v>
      </c>
      <c r="O65" s="20">
        <v>750</v>
      </c>
      <c r="P65" s="34">
        <v>92</v>
      </c>
      <c r="Q65" s="20">
        <v>382</v>
      </c>
      <c r="R65" s="34">
        <v>79</v>
      </c>
      <c r="S65" s="20">
        <v>103</v>
      </c>
      <c r="T65" s="34">
        <v>18</v>
      </c>
      <c r="U65" s="23">
        <v>4073</v>
      </c>
    </row>
    <row r="66" spans="1:21" ht="16.5" customHeight="1" x14ac:dyDescent="0.25">
      <c r="A66" s="7"/>
      <c r="B66" s="7"/>
      <c r="C66" s="7" t="s">
        <v>887</v>
      </c>
      <c r="D66" s="7"/>
      <c r="E66" s="7"/>
      <c r="F66" s="7"/>
      <c r="G66" s="7"/>
      <c r="H66" s="7"/>
      <c r="I66" s="7"/>
      <c r="J66" s="7"/>
      <c r="K66" s="7"/>
      <c r="L66" s="9" t="s">
        <v>317</v>
      </c>
      <c r="M66" s="21">
        <v>19001</v>
      </c>
      <c r="N66" s="23">
        <v>4006</v>
      </c>
      <c r="O66" s="23">
        <v>2449</v>
      </c>
      <c r="P66" s="20">
        <v>471</v>
      </c>
      <c r="Q66" s="20">
        <v>793</v>
      </c>
      <c r="R66" s="20">
        <v>561</v>
      </c>
      <c r="S66" s="20">
        <v>777</v>
      </c>
      <c r="T66" s="20">
        <v>133</v>
      </c>
      <c r="U66" s="21">
        <v>28191</v>
      </c>
    </row>
    <row r="67" spans="1:21" ht="16.5" customHeight="1" x14ac:dyDescent="0.25">
      <c r="A67" s="7"/>
      <c r="B67" s="7"/>
      <c r="C67" s="7" t="s">
        <v>888</v>
      </c>
      <c r="D67" s="7"/>
      <c r="E67" s="7"/>
      <c r="F67" s="7"/>
      <c r="G67" s="7"/>
      <c r="H67" s="7"/>
      <c r="I67" s="7"/>
      <c r="J67" s="7"/>
      <c r="K67" s="7"/>
      <c r="L67" s="9" t="s">
        <v>317</v>
      </c>
      <c r="M67" s="23">
        <v>3363</v>
      </c>
      <c r="N67" s="23">
        <v>1087</v>
      </c>
      <c r="O67" s="20">
        <v>606</v>
      </c>
      <c r="P67" s="20">
        <v>241</v>
      </c>
      <c r="Q67" s="23">
        <v>1958</v>
      </c>
      <c r="R67" s="20">
        <v>444</v>
      </c>
      <c r="S67" s="20">
        <v>254</v>
      </c>
      <c r="T67" s="34">
        <v>10</v>
      </c>
      <c r="U67" s="23">
        <v>7963</v>
      </c>
    </row>
    <row r="68" spans="1:21" ht="16.5" customHeight="1" x14ac:dyDescent="0.25">
      <c r="A68" s="7"/>
      <c r="B68" s="7"/>
      <c r="C68" s="7" t="s">
        <v>889</v>
      </c>
      <c r="D68" s="7"/>
      <c r="E68" s="7"/>
      <c r="F68" s="7"/>
      <c r="G68" s="7"/>
      <c r="H68" s="7"/>
      <c r="I68" s="7"/>
      <c r="J68" s="7"/>
      <c r="K68" s="7"/>
      <c r="L68" s="9" t="s">
        <v>317</v>
      </c>
      <c r="M68" s="23">
        <v>3074</v>
      </c>
      <c r="N68" s="23">
        <v>1293</v>
      </c>
      <c r="O68" s="20">
        <v>908</v>
      </c>
      <c r="P68" s="20">
        <v>241</v>
      </c>
      <c r="Q68" s="20">
        <v>405</v>
      </c>
      <c r="R68" s="20">
        <v>209</v>
      </c>
      <c r="S68" s="20">
        <v>317</v>
      </c>
      <c r="T68" s="34">
        <v>23</v>
      </c>
      <c r="U68" s="23">
        <v>6470</v>
      </c>
    </row>
    <row r="69" spans="1:21" ht="16.5" customHeight="1" x14ac:dyDescent="0.25">
      <c r="A69" s="7"/>
      <c r="B69" s="7"/>
      <c r="C69" s="7" t="s">
        <v>890</v>
      </c>
      <c r="D69" s="7"/>
      <c r="E69" s="7"/>
      <c r="F69" s="7"/>
      <c r="G69" s="7"/>
      <c r="H69" s="7"/>
      <c r="I69" s="7"/>
      <c r="J69" s="7"/>
      <c r="K69" s="7"/>
      <c r="L69" s="9" t="s">
        <v>317</v>
      </c>
      <c r="M69" s="23">
        <v>6494</v>
      </c>
      <c r="N69" s="23">
        <v>2254</v>
      </c>
      <c r="O69" s="23">
        <v>1762</v>
      </c>
      <c r="P69" s="20">
        <v>448</v>
      </c>
      <c r="Q69" s="23">
        <v>1528</v>
      </c>
      <c r="R69" s="20">
        <v>192</v>
      </c>
      <c r="S69" s="20">
        <v>432</v>
      </c>
      <c r="T69" s="34">
        <v>43</v>
      </c>
      <c r="U69" s="21">
        <v>13153</v>
      </c>
    </row>
    <row r="70" spans="1:21" ht="16.5" customHeight="1" x14ac:dyDescent="0.25">
      <c r="A70" s="7"/>
      <c r="B70" s="7"/>
      <c r="C70" s="7" t="s">
        <v>891</v>
      </c>
      <c r="D70" s="7"/>
      <c r="E70" s="7"/>
      <c r="F70" s="7"/>
      <c r="G70" s="7"/>
      <c r="H70" s="7"/>
      <c r="I70" s="7"/>
      <c r="J70" s="7"/>
      <c r="K70" s="7"/>
      <c r="L70" s="9" t="s">
        <v>317</v>
      </c>
      <c r="M70" s="21">
        <v>28226</v>
      </c>
      <c r="N70" s="23">
        <v>7764</v>
      </c>
      <c r="O70" s="23">
        <v>5243</v>
      </c>
      <c r="P70" s="23">
        <v>1180</v>
      </c>
      <c r="Q70" s="23">
        <v>3994</v>
      </c>
      <c r="R70" s="20">
        <v>946</v>
      </c>
      <c r="S70" s="23">
        <v>1531</v>
      </c>
      <c r="T70" s="20">
        <v>205</v>
      </c>
      <c r="U70" s="21">
        <v>49089</v>
      </c>
    </row>
    <row r="71" spans="1:21" ht="16.5" customHeight="1" x14ac:dyDescent="0.25">
      <c r="A71" s="7"/>
      <c r="B71" s="7" t="s">
        <v>324</v>
      </c>
      <c r="C71" s="7"/>
      <c r="D71" s="7"/>
      <c r="E71" s="7"/>
      <c r="F71" s="7"/>
      <c r="G71" s="7"/>
      <c r="H71" s="7"/>
      <c r="I71" s="7"/>
      <c r="J71" s="7"/>
      <c r="K71" s="7"/>
      <c r="L71" s="9"/>
      <c r="M71" s="10"/>
      <c r="N71" s="10"/>
      <c r="O71" s="10"/>
      <c r="P71" s="10"/>
      <c r="Q71" s="10"/>
      <c r="R71" s="10"/>
      <c r="S71" s="10"/>
      <c r="T71" s="10"/>
      <c r="U71" s="10"/>
    </row>
    <row r="72" spans="1:21" ht="16.5" customHeight="1" x14ac:dyDescent="0.25">
      <c r="A72" s="7"/>
      <c r="B72" s="7"/>
      <c r="C72" s="7" t="s">
        <v>886</v>
      </c>
      <c r="D72" s="7"/>
      <c r="E72" s="7"/>
      <c r="F72" s="7"/>
      <c r="G72" s="7"/>
      <c r="H72" s="7"/>
      <c r="I72" s="7"/>
      <c r="J72" s="7"/>
      <c r="K72" s="7"/>
      <c r="L72" s="9" t="s">
        <v>216</v>
      </c>
      <c r="M72" s="31">
        <v>4.9000000000000004</v>
      </c>
      <c r="N72" s="31">
        <v>9.5</v>
      </c>
      <c r="O72" s="32">
        <v>11</v>
      </c>
      <c r="P72" s="31">
        <v>7.2</v>
      </c>
      <c r="Q72" s="31">
        <v>8.5</v>
      </c>
      <c r="R72" s="31">
        <v>7.4</v>
      </c>
      <c r="S72" s="31">
        <v>5.3</v>
      </c>
      <c r="T72" s="31">
        <v>7.8</v>
      </c>
      <c r="U72" s="31">
        <v>6.8</v>
      </c>
    </row>
    <row r="73" spans="1:21" ht="16.5" customHeight="1" x14ac:dyDescent="0.25">
      <c r="A73" s="7"/>
      <c r="B73" s="7"/>
      <c r="C73" s="7" t="s">
        <v>887</v>
      </c>
      <c r="D73" s="7"/>
      <c r="E73" s="7"/>
      <c r="F73" s="7"/>
      <c r="G73" s="7"/>
      <c r="H73" s="7"/>
      <c r="I73" s="7"/>
      <c r="J73" s="7"/>
      <c r="K73" s="7"/>
      <c r="L73" s="9" t="s">
        <v>216</v>
      </c>
      <c r="M73" s="32">
        <v>55.6</v>
      </c>
      <c r="N73" s="32">
        <v>39.6</v>
      </c>
      <c r="O73" s="32">
        <v>36</v>
      </c>
      <c r="P73" s="32">
        <v>36.6</v>
      </c>
      <c r="Q73" s="32">
        <v>17.600000000000001</v>
      </c>
      <c r="R73" s="32">
        <v>52.7</v>
      </c>
      <c r="S73" s="32">
        <v>40.1</v>
      </c>
      <c r="T73" s="32">
        <v>57.6</v>
      </c>
      <c r="U73" s="32">
        <v>46.9</v>
      </c>
    </row>
    <row r="74" spans="1:21" ht="16.5" customHeight="1" x14ac:dyDescent="0.25">
      <c r="A74" s="7"/>
      <c r="B74" s="7"/>
      <c r="C74" s="7" t="s">
        <v>888</v>
      </c>
      <c r="D74" s="7"/>
      <c r="E74" s="7"/>
      <c r="F74" s="7"/>
      <c r="G74" s="7"/>
      <c r="H74" s="7"/>
      <c r="I74" s="7"/>
      <c r="J74" s="7"/>
      <c r="K74" s="7"/>
      <c r="L74" s="9" t="s">
        <v>216</v>
      </c>
      <c r="M74" s="31">
        <v>9.8000000000000007</v>
      </c>
      <c r="N74" s="32">
        <v>10.8</v>
      </c>
      <c r="O74" s="31">
        <v>8.9</v>
      </c>
      <c r="P74" s="32">
        <v>18.7</v>
      </c>
      <c r="Q74" s="32">
        <v>43.4</v>
      </c>
      <c r="R74" s="32">
        <v>41.7</v>
      </c>
      <c r="S74" s="32">
        <v>13.1</v>
      </c>
      <c r="T74" s="31">
        <v>4.3</v>
      </c>
      <c r="U74" s="32">
        <v>13.2</v>
      </c>
    </row>
    <row r="75" spans="1:21" ht="16.5" customHeight="1" x14ac:dyDescent="0.25">
      <c r="A75" s="7"/>
      <c r="B75" s="7"/>
      <c r="C75" s="7" t="s">
        <v>889</v>
      </c>
      <c r="D75" s="7"/>
      <c r="E75" s="7"/>
      <c r="F75" s="7"/>
      <c r="G75" s="7"/>
      <c r="H75" s="7"/>
      <c r="I75" s="7"/>
      <c r="J75" s="7"/>
      <c r="K75" s="7"/>
      <c r="L75" s="9" t="s">
        <v>216</v>
      </c>
      <c r="M75" s="31">
        <v>9</v>
      </c>
      <c r="N75" s="32">
        <v>12.8</v>
      </c>
      <c r="O75" s="32">
        <v>13.4</v>
      </c>
      <c r="P75" s="32">
        <v>18.7</v>
      </c>
      <c r="Q75" s="31">
        <v>9</v>
      </c>
      <c r="R75" s="32">
        <v>19.600000000000001</v>
      </c>
      <c r="S75" s="32">
        <v>16.3</v>
      </c>
      <c r="T75" s="32">
        <v>10</v>
      </c>
      <c r="U75" s="32">
        <v>10.8</v>
      </c>
    </row>
    <row r="76" spans="1:21" ht="16.5" customHeight="1" x14ac:dyDescent="0.25">
      <c r="A76" s="7"/>
      <c r="B76" s="7"/>
      <c r="C76" s="7" t="s">
        <v>890</v>
      </c>
      <c r="D76" s="7"/>
      <c r="E76" s="7"/>
      <c r="F76" s="7"/>
      <c r="G76" s="7"/>
      <c r="H76" s="7"/>
      <c r="I76" s="7"/>
      <c r="J76" s="7"/>
      <c r="K76" s="7"/>
      <c r="L76" s="9" t="s">
        <v>216</v>
      </c>
      <c r="M76" s="32">
        <v>19</v>
      </c>
      <c r="N76" s="32">
        <v>22.3</v>
      </c>
      <c r="O76" s="32">
        <v>25.9</v>
      </c>
      <c r="P76" s="32">
        <v>34.799999999999997</v>
      </c>
      <c r="Q76" s="32">
        <v>33.9</v>
      </c>
      <c r="R76" s="32">
        <v>18</v>
      </c>
      <c r="S76" s="32">
        <v>22.3</v>
      </c>
      <c r="T76" s="32">
        <v>18.600000000000001</v>
      </c>
      <c r="U76" s="32">
        <v>21.9</v>
      </c>
    </row>
    <row r="77" spans="1:21" ht="16.5" customHeight="1" x14ac:dyDescent="0.25">
      <c r="A77" s="14"/>
      <c r="B77" s="14"/>
      <c r="C77" s="14" t="s">
        <v>891</v>
      </c>
      <c r="D77" s="14"/>
      <c r="E77" s="14"/>
      <c r="F77" s="14"/>
      <c r="G77" s="14"/>
      <c r="H77" s="14"/>
      <c r="I77" s="14"/>
      <c r="J77" s="14"/>
      <c r="K77" s="14"/>
      <c r="L77" s="15" t="s">
        <v>216</v>
      </c>
      <c r="M77" s="33">
        <v>82.6</v>
      </c>
      <c r="N77" s="33">
        <v>76.8</v>
      </c>
      <c r="O77" s="33">
        <v>77.099999999999994</v>
      </c>
      <c r="P77" s="33">
        <v>91.8</v>
      </c>
      <c r="Q77" s="33">
        <v>88.6</v>
      </c>
      <c r="R77" s="33">
        <v>88.9</v>
      </c>
      <c r="S77" s="33">
        <v>79</v>
      </c>
      <c r="T77" s="33">
        <v>88.7</v>
      </c>
      <c r="U77" s="33">
        <v>81.599999999999994</v>
      </c>
    </row>
    <row r="78" spans="1:21" ht="4.5" customHeight="1" x14ac:dyDescent="0.25">
      <c r="A78" s="27"/>
      <c r="B78" s="27"/>
      <c r="C78" s="2"/>
      <c r="D78" s="2"/>
      <c r="E78" s="2"/>
      <c r="F78" s="2"/>
      <c r="G78" s="2"/>
      <c r="H78" s="2"/>
      <c r="I78" s="2"/>
      <c r="J78" s="2"/>
      <c r="K78" s="2"/>
      <c r="L78" s="2"/>
      <c r="M78" s="2"/>
      <c r="N78" s="2"/>
      <c r="O78" s="2"/>
      <c r="P78" s="2"/>
      <c r="Q78" s="2"/>
      <c r="R78" s="2"/>
      <c r="S78" s="2"/>
      <c r="T78" s="2"/>
      <c r="U78" s="2"/>
    </row>
    <row r="79" spans="1:21" ht="29.4" customHeight="1" x14ac:dyDescent="0.25">
      <c r="A79" s="27" t="s">
        <v>139</v>
      </c>
      <c r="B79" s="27"/>
      <c r="C79" s="67" t="s">
        <v>894</v>
      </c>
      <c r="D79" s="67"/>
      <c r="E79" s="67"/>
      <c r="F79" s="67"/>
      <c r="G79" s="67"/>
      <c r="H79" s="67"/>
      <c r="I79" s="67"/>
      <c r="J79" s="67"/>
      <c r="K79" s="67"/>
      <c r="L79" s="67"/>
      <c r="M79" s="67"/>
      <c r="N79" s="67"/>
      <c r="O79" s="67"/>
      <c r="P79" s="67"/>
      <c r="Q79" s="67"/>
      <c r="R79" s="67"/>
      <c r="S79" s="67"/>
      <c r="T79" s="67"/>
      <c r="U79" s="67"/>
    </row>
    <row r="80" spans="1:21" ht="16.5" customHeight="1" x14ac:dyDescent="0.25">
      <c r="A80" s="27" t="s">
        <v>141</v>
      </c>
      <c r="B80" s="27"/>
      <c r="C80" s="67" t="s">
        <v>328</v>
      </c>
      <c r="D80" s="67"/>
      <c r="E80" s="67"/>
      <c r="F80" s="67"/>
      <c r="G80" s="67"/>
      <c r="H80" s="67"/>
      <c r="I80" s="67"/>
      <c r="J80" s="67"/>
      <c r="K80" s="67"/>
      <c r="L80" s="67"/>
      <c r="M80" s="67"/>
      <c r="N80" s="67"/>
      <c r="O80" s="67"/>
      <c r="P80" s="67"/>
      <c r="Q80" s="67"/>
      <c r="R80" s="67"/>
      <c r="S80" s="67"/>
      <c r="T80" s="67"/>
      <c r="U80" s="67"/>
    </row>
    <row r="81" spans="1:21" ht="16.5" customHeight="1" x14ac:dyDescent="0.25">
      <c r="A81" s="27" t="s">
        <v>144</v>
      </c>
      <c r="B81" s="27"/>
      <c r="C81" s="67" t="s">
        <v>895</v>
      </c>
      <c r="D81" s="67"/>
      <c r="E81" s="67"/>
      <c r="F81" s="67"/>
      <c r="G81" s="67"/>
      <c r="H81" s="67"/>
      <c r="I81" s="67"/>
      <c r="J81" s="67"/>
      <c r="K81" s="67"/>
      <c r="L81" s="67"/>
      <c r="M81" s="67"/>
      <c r="N81" s="67"/>
      <c r="O81" s="67"/>
      <c r="P81" s="67"/>
      <c r="Q81" s="67"/>
      <c r="R81" s="67"/>
      <c r="S81" s="67"/>
      <c r="T81" s="67"/>
      <c r="U81" s="67"/>
    </row>
    <row r="82" spans="1:21" ht="68.099999999999994" customHeight="1" x14ac:dyDescent="0.25">
      <c r="A82" s="27" t="s">
        <v>146</v>
      </c>
      <c r="B82" s="27"/>
      <c r="C82" s="67" t="s">
        <v>896</v>
      </c>
      <c r="D82" s="67"/>
      <c r="E82" s="67"/>
      <c r="F82" s="67"/>
      <c r="G82" s="67"/>
      <c r="H82" s="67"/>
      <c r="I82" s="67"/>
      <c r="J82" s="67"/>
      <c r="K82" s="67"/>
      <c r="L82" s="67"/>
      <c r="M82" s="67"/>
      <c r="N82" s="67"/>
      <c r="O82" s="67"/>
      <c r="P82" s="67"/>
      <c r="Q82" s="67"/>
      <c r="R82" s="67"/>
      <c r="S82" s="67"/>
      <c r="T82" s="67"/>
      <c r="U82" s="67"/>
    </row>
    <row r="83" spans="1:21" ht="16.5" customHeight="1" x14ac:dyDescent="0.25">
      <c r="A83" s="27" t="s">
        <v>150</v>
      </c>
      <c r="B83" s="27"/>
      <c r="C83" s="67" t="s">
        <v>897</v>
      </c>
      <c r="D83" s="67"/>
      <c r="E83" s="67"/>
      <c r="F83" s="67"/>
      <c r="G83" s="67"/>
      <c r="H83" s="67"/>
      <c r="I83" s="67"/>
      <c r="J83" s="67"/>
      <c r="K83" s="67"/>
      <c r="L83" s="67"/>
      <c r="M83" s="67"/>
      <c r="N83" s="67"/>
      <c r="O83" s="67"/>
      <c r="P83" s="67"/>
      <c r="Q83" s="67"/>
      <c r="R83" s="67"/>
      <c r="S83" s="67"/>
      <c r="T83" s="67"/>
      <c r="U83" s="67"/>
    </row>
    <row r="84" spans="1:21" ht="42.45" customHeight="1" x14ac:dyDescent="0.25">
      <c r="A84" s="27" t="s">
        <v>152</v>
      </c>
      <c r="B84" s="27"/>
      <c r="C84" s="67" t="s">
        <v>327</v>
      </c>
      <c r="D84" s="67"/>
      <c r="E84" s="67"/>
      <c r="F84" s="67"/>
      <c r="G84" s="67"/>
      <c r="H84" s="67"/>
      <c r="I84" s="67"/>
      <c r="J84" s="67"/>
      <c r="K84" s="67"/>
      <c r="L84" s="67"/>
      <c r="M84" s="67"/>
      <c r="N84" s="67"/>
      <c r="O84" s="67"/>
      <c r="P84" s="67"/>
      <c r="Q84" s="67"/>
      <c r="R84" s="67"/>
      <c r="S84" s="67"/>
      <c r="T84" s="67"/>
      <c r="U84" s="67"/>
    </row>
    <row r="85" spans="1:21" ht="55.2" customHeight="1" x14ac:dyDescent="0.25">
      <c r="A85" s="27" t="s">
        <v>155</v>
      </c>
      <c r="B85" s="27"/>
      <c r="C85" s="67" t="s">
        <v>329</v>
      </c>
      <c r="D85" s="67"/>
      <c r="E85" s="67"/>
      <c r="F85" s="67"/>
      <c r="G85" s="67"/>
      <c r="H85" s="67"/>
      <c r="I85" s="67"/>
      <c r="J85" s="67"/>
      <c r="K85" s="67"/>
      <c r="L85" s="67"/>
      <c r="M85" s="67"/>
      <c r="N85" s="67"/>
      <c r="O85" s="67"/>
      <c r="P85" s="67"/>
      <c r="Q85" s="67"/>
      <c r="R85" s="67"/>
      <c r="S85" s="67"/>
      <c r="T85" s="67"/>
      <c r="U85" s="67"/>
    </row>
    <row r="86" spans="1:21" ht="42.45" customHeight="1" x14ac:dyDescent="0.25">
      <c r="A86" s="27" t="s">
        <v>157</v>
      </c>
      <c r="B86" s="27"/>
      <c r="C86" s="67" t="s">
        <v>898</v>
      </c>
      <c r="D86" s="67"/>
      <c r="E86" s="67"/>
      <c r="F86" s="67"/>
      <c r="G86" s="67"/>
      <c r="H86" s="67"/>
      <c r="I86" s="67"/>
      <c r="J86" s="67"/>
      <c r="K86" s="67"/>
      <c r="L86" s="67"/>
      <c r="M86" s="67"/>
      <c r="N86" s="67"/>
      <c r="O86" s="67"/>
      <c r="P86" s="67"/>
      <c r="Q86" s="67"/>
      <c r="R86" s="67"/>
      <c r="S86" s="67"/>
      <c r="T86" s="67"/>
      <c r="U86" s="67"/>
    </row>
    <row r="87" spans="1:21" ht="4.5" customHeight="1" x14ac:dyDescent="0.25"/>
    <row r="88" spans="1:21" ht="16.5" customHeight="1" x14ac:dyDescent="0.25">
      <c r="A88" s="28" t="s">
        <v>167</v>
      </c>
      <c r="B88" s="27"/>
      <c r="C88" s="27"/>
      <c r="D88" s="27"/>
      <c r="E88" s="67" t="s">
        <v>342</v>
      </c>
      <c r="F88" s="67"/>
      <c r="G88" s="67"/>
      <c r="H88" s="67"/>
      <c r="I88" s="67"/>
      <c r="J88" s="67"/>
      <c r="K88" s="67"/>
      <c r="L88" s="67"/>
      <c r="M88" s="67"/>
      <c r="N88" s="67"/>
      <c r="O88" s="67"/>
      <c r="P88" s="67"/>
      <c r="Q88" s="67"/>
      <c r="R88" s="67"/>
      <c r="S88" s="67"/>
      <c r="T88" s="67"/>
      <c r="U88" s="67"/>
    </row>
  </sheetData>
  <mergeCells count="10">
    <mergeCell ref="K1:U1"/>
    <mergeCell ref="C79:U79"/>
    <mergeCell ref="C80:U80"/>
    <mergeCell ref="C81:U81"/>
    <mergeCell ref="C82:U82"/>
    <mergeCell ref="C83:U83"/>
    <mergeCell ref="C84:U84"/>
    <mergeCell ref="C85:U85"/>
    <mergeCell ref="C86:U86"/>
    <mergeCell ref="E88:U88"/>
  </mergeCells>
  <pageMargins left="0.7" right="0.7" top="0.75" bottom="0.75" header="0.3" footer="0.3"/>
  <pageSetup paperSize="9" fitToHeight="0" orientation="landscape" horizontalDpi="300" verticalDpi="300"/>
  <headerFooter scaleWithDoc="0" alignWithMargins="0">
    <oddHeader>&amp;C&amp;"Arial"&amp;8TABLE 15A.72</oddHeader>
    <oddFooter>&amp;L&amp;"Arial"&amp;8REPORT ON
GOVERNMENT
SERVICES 2022&amp;R&amp;"Arial"&amp;8SERVICES FOR PEOPLE
WITH DISABILITY
PAGE &amp;B&amp;P&amp;B</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U26"/>
  <sheetViews>
    <sheetView showGridLines="0" workbookViewId="0"/>
  </sheetViews>
  <sheetFormatPr defaultRowHeight="13.2" x14ac:dyDescent="0.25"/>
  <cols>
    <col min="1" max="11" width="1.6640625" customWidth="1"/>
    <col min="12" max="12" width="5.44140625" customWidth="1"/>
    <col min="13" max="21" width="6.6640625" customWidth="1"/>
  </cols>
  <sheetData>
    <row r="1" spans="1:21" ht="33.9" customHeight="1" x14ac:dyDescent="0.25">
      <c r="A1" s="8" t="s">
        <v>899</v>
      </c>
      <c r="B1" s="8"/>
      <c r="C1" s="8"/>
      <c r="D1" s="8"/>
      <c r="E1" s="8"/>
      <c r="F1" s="8"/>
      <c r="G1" s="8"/>
      <c r="H1" s="8"/>
      <c r="I1" s="8"/>
      <c r="J1" s="8"/>
      <c r="K1" s="72" t="s">
        <v>900</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205</v>
      </c>
      <c r="N2" s="13" t="s">
        <v>206</v>
      </c>
      <c r="O2" s="13" t="s">
        <v>207</v>
      </c>
      <c r="P2" s="13" t="s">
        <v>208</v>
      </c>
      <c r="Q2" s="13" t="s">
        <v>209</v>
      </c>
      <c r="R2" s="13" t="s">
        <v>210</v>
      </c>
      <c r="S2" s="13" t="s">
        <v>211</v>
      </c>
      <c r="T2" s="13" t="s">
        <v>212</v>
      </c>
      <c r="U2" s="13" t="s">
        <v>214</v>
      </c>
    </row>
    <row r="3" spans="1:21" ht="16.5" customHeight="1" x14ac:dyDescent="0.25">
      <c r="A3" s="7" t="s">
        <v>314</v>
      </c>
      <c r="B3" s="7"/>
      <c r="C3" s="7"/>
      <c r="D3" s="7"/>
      <c r="E3" s="7"/>
      <c r="F3" s="7"/>
      <c r="G3" s="7"/>
      <c r="H3" s="7"/>
      <c r="I3" s="7"/>
      <c r="J3" s="7"/>
      <c r="K3" s="7"/>
      <c r="L3" s="9"/>
      <c r="M3" s="10"/>
      <c r="N3" s="10"/>
      <c r="O3" s="10"/>
      <c r="P3" s="10"/>
      <c r="Q3" s="10"/>
      <c r="R3" s="10"/>
      <c r="S3" s="10"/>
      <c r="T3" s="10"/>
      <c r="U3" s="10"/>
    </row>
    <row r="4" spans="1:21" ht="16.5" customHeight="1" x14ac:dyDescent="0.25">
      <c r="A4" s="7"/>
      <c r="B4" s="7" t="s">
        <v>901</v>
      </c>
      <c r="C4" s="7"/>
      <c r="D4" s="7"/>
      <c r="E4" s="7"/>
      <c r="F4" s="7"/>
      <c r="G4" s="7"/>
      <c r="H4" s="7"/>
      <c r="I4" s="7"/>
      <c r="J4" s="7"/>
      <c r="K4" s="7"/>
      <c r="L4" s="9" t="s">
        <v>216</v>
      </c>
      <c r="M4" s="32">
        <v>80.099999999999994</v>
      </c>
      <c r="N4" s="32">
        <v>80</v>
      </c>
      <c r="O4" s="32">
        <v>76.900000000000006</v>
      </c>
      <c r="P4" s="32">
        <v>73.099999999999994</v>
      </c>
      <c r="Q4" s="32">
        <v>73.3</v>
      </c>
      <c r="R4" s="32">
        <v>71.400000000000006</v>
      </c>
      <c r="S4" s="30" t="s">
        <v>364</v>
      </c>
      <c r="T4" s="30" t="s">
        <v>364</v>
      </c>
      <c r="U4" s="32">
        <v>77</v>
      </c>
    </row>
    <row r="5" spans="1:21" ht="16.5" customHeight="1" x14ac:dyDescent="0.25">
      <c r="A5" s="7"/>
      <c r="B5" s="7" t="s">
        <v>902</v>
      </c>
      <c r="C5" s="7"/>
      <c r="D5" s="7"/>
      <c r="E5" s="7"/>
      <c r="F5" s="7"/>
      <c r="G5" s="7"/>
      <c r="H5" s="7"/>
      <c r="I5" s="7"/>
      <c r="J5" s="7"/>
      <c r="K5" s="7"/>
      <c r="L5" s="9" t="s">
        <v>216</v>
      </c>
      <c r="M5" s="32">
        <v>82.9</v>
      </c>
      <c r="N5" s="32">
        <v>76.5</v>
      </c>
      <c r="O5" s="32">
        <v>75.8</v>
      </c>
      <c r="P5" s="32">
        <v>68.5</v>
      </c>
      <c r="Q5" s="32">
        <v>79.3</v>
      </c>
      <c r="R5" s="32">
        <v>70.400000000000006</v>
      </c>
      <c r="S5" s="30" t="s">
        <v>364</v>
      </c>
      <c r="T5" s="30" t="s">
        <v>364</v>
      </c>
      <c r="U5" s="32">
        <v>77.2</v>
      </c>
    </row>
    <row r="6" spans="1:21" ht="16.5" customHeight="1" x14ac:dyDescent="0.25">
      <c r="A6" s="7"/>
      <c r="B6" s="7" t="s">
        <v>903</v>
      </c>
      <c r="C6" s="7"/>
      <c r="D6" s="7"/>
      <c r="E6" s="7"/>
      <c r="F6" s="7"/>
      <c r="G6" s="7"/>
      <c r="H6" s="7"/>
      <c r="I6" s="7"/>
      <c r="J6" s="7"/>
      <c r="K6" s="7"/>
      <c r="L6" s="9" t="s">
        <v>216</v>
      </c>
      <c r="M6" s="32">
        <v>86.1</v>
      </c>
      <c r="N6" s="32">
        <v>84.3</v>
      </c>
      <c r="O6" s="32">
        <v>82.6</v>
      </c>
      <c r="P6" s="32">
        <v>79.5</v>
      </c>
      <c r="Q6" s="32">
        <v>79.8</v>
      </c>
      <c r="R6" s="32">
        <v>78.400000000000006</v>
      </c>
      <c r="S6" s="32">
        <v>72.3</v>
      </c>
      <c r="T6" s="32">
        <v>65.2</v>
      </c>
      <c r="U6" s="32">
        <v>83</v>
      </c>
    </row>
    <row r="7" spans="1:21" ht="16.5" customHeight="1" x14ac:dyDescent="0.25">
      <c r="A7" s="7"/>
      <c r="B7" s="7" t="s">
        <v>904</v>
      </c>
      <c r="C7" s="7"/>
      <c r="D7" s="7"/>
      <c r="E7" s="7"/>
      <c r="F7" s="7"/>
      <c r="G7" s="7"/>
      <c r="H7" s="7"/>
      <c r="I7" s="7"/>
      <c r="J7" s="7"/>
      <c r="K7" s="7"/>
      <c r="L7" s="9" t="s">
        <v>216</v>
      </c>
      <c r="M7" s="32">
        <v>71.8</v>
      </c>
      <c r="N7" s="32">
        <v>75.599999999999994</v>
      </c>
      <c r="O7" s="32">
        <v>72.099999999999994</v>
      </c>
      <c r="P7" s="32">
        <v>64.3</v>
      </c>
      <c r="Q7" s="32">
        <v>68.7</v>
      </c>
      <c r="R7" s="32">
        <v>73.7</v>
      </c>
      <c r="S7" s="32">
        <v>66.900000000000006</v>
      </c>
      <c r="T7" s="32">
        <v>64.599999999999994</v>
      </c>
      <c r="U7" s="32">
        <v>71.5</v>
      </c>
    </row>
    <row r="8" spans="1:21" ht="16.5" customHeight="1" x14ac:dyDescent="0.25">
      <c r="A8" s="7" t="s">
        <v>325</v>
      </c>
      <c r="B8" s="7"/>
      <c r="C8" s="7"/>
      <c r="D8" s="7"/>
      <c r="E8" s="7"/>
      <c r="F8" s="7"/>
      <c r="G8" s="7"/>
      <c r="H8" s="7"/>
      <c r="I8" s="7"/>
      <c r="J8" s="7"/>
      <c r="K8" s="7"/>
      <c r="L8" s="9"/>
      <c r="M8" s="10"/>
      <c r="N8" s="10"/>
      <c r="O8" s="10"/>
      <c r="P8" s="10"/>
      <c r="Q8" s="10"/>
      <c r="R8" s="10"/>
      <c r="S8" s="10"/>
      <c r="T8" s="10"/>
      <c r="U8" s="10"/>
    </row>
    <row r="9" spans="1:21" ht="16.5" customHeight="1" x14ac:dyDescent="0.25">
      <c r="A9" s="7"/>
      <c r="B9" s="7" t="s">
        <v>901</v>
      </c>
      <c r="C9" s="7"/>
      <c r="D9" s="7"/>
      <c r="E9" s="7"/>
      <c r="F9" s="7"/>
      <c r="G9" s="7"/>
      <c r="H9" s="7"/>
      <c r="I9" s="7"/>
      <c r="J9" s="7"/>
      <c r="K9" s="7"/>
      <c r="L9" s="9" t="s">
        <v>216</v>
      </c>
      <c r="M9" s="32">
        <v>85.7</v>
      </c>
      <c r="N9" s="32">
        <v>82.1</v>
      </c>
      <c r="O9" s="32">
        <v>84.4</v>
      </c>
      <c r="P9" s="32">
        <v>71.3</v>
      </c>
      <c r="Q9" s="32">
        <v>78.2</v>
      </c>
      <c r="R9" s="30" t="s">
        <v>364</v>
      </c>
      <c r="S9" s="30" t="s">
        <v>364</v>
      </c>
      <c r="T9" s="30" t="s">
        <v>364</v>
      </c>
      <c r="U9" s="32">
        <v>81.3</v>
      </c>
    </row>
    <row r="10" spans="1:21" ht="16.5" customHeight="1" x14ac:dyDescent="0.25">
      <c r="A10" s="7"/>
      <c r="B10" s="7" t="s">
        <v>902</v>
      </c>
      <c r="C10" s="7"/>
      <c r="D10" s="7"/>
      <c r="E10" s="7"/>
      <c r="F10" s="7"/>
      <c r="G10" s="7"/>
      <c r="H10" s="7"/>
      <c r="I10" s="7"/>
      <c r="J10" s="7"/>
      <c r="K10" s="7"/>
      <c r="L10" s="9" t="s">
        <v>216</v>
      </c>
      <c r="M10" s="32">
        <v>83.7</v>
      </c>
      <c r="N10" s="32">
        <v>83</v>
      </c>
      <c r="O10" s="32">
        <v>83.5</v>
      </c>
      <c r="P10" s="32">
        <v>72.599999999999994</v>
      </c>
      <c r="Q10" s="32">
        <v>84</v>
      </c>
      <c r="R10" s="32">
        <v>78.3</v>
      </c>
      <c r="S10" s="32">
        <v>76.099999999999994</v>
      </c>
      <c r="T10" s="30" t="s">
        <v>364</v>
      </c>
      <c r="U10" s="32">
        <v>82.7</v>
      </c>
    </row>
    <row r="11" spans="1:21" ht="16.5" customHeight="1" x14ac:dyDescent="0.25">
      <c r="A11" s="7"/>
      <c r="B11" s="7" t="s">
        <v>903</v>
      </c>
      <c r="C11" s="7"/>
      <c r="D11" s="7"/>
      <c r="E11" s="7"/>
      <c r="F11" s="7"/>
      <c r="G11" s="7"/>
      <c r="H11" s="7"/>
      <c r="I11" s="7"/>
      <c r="J11" s="7"/>
      <c r="K11" s="7"/>
      <c r="L11" s="9" t="s">
        <v>216</v>
      </c>
      <c r="M11" s="32">
        <v>83.2</v>
      </c>
      <c r="N11" s="32">
        <v>86.3</v>
      </c>
      <c r="O11" s="32">
        <v>79.8</v>
      </c>
      <c r="P11" s="32">
        <v>85.7</v>
      </c>
      <c r="Q11" s="32">
        <v>80.8</v>
      </c>
      <c r="R11" s="32">
        <v>81</v>
      </c>
      <c r="S11" s="32">
        <v>87.2</v>
      </c>
      <c r="T11" s="30" t="s">
        <v>364</v>
      </c>
      <c r="U11" s="32">
        <v>83.7</v>
      </c>
    </row>
    <row r="12" spans="1:21" ht="16.5" customHeight="1" x14ac:dyDescent="0.25">
      <c r="A12" s="7"/>
      <c r="B12" s="7" t="s">
        <v>904</v>
      </c>
      <c r="C12" s="7"/>
      <c r="D12" s="7"/>
      <c r="E12" s="7"/>
      <c r="F12" s="7"/>
      <c r="G12" s="7"/>
      <c r="H12" s="7"/>
      <c r="I12" s="7"/>
      <c r="J12" s="7"/>
      <c r="K12" s="7"/>
      <c r="L12" s="9" t="s">
        <v>216</v>
      </c>
      <c r="M12" s="32">
        <v>85.3</v>
      </c>
      <c r="N12" s="32">
        <v>87.5</v>
      </c>
      <c r="O12" s="32">
        <v>82.7</v>
      </c>
      <c r="P12" s="32">
        <v>77.8</v>
      </c>
      <c r="Q12" s="32">
        <v>88.2</v>
      </c>
      <c r="R12" s="30" t="s">
        <v>364</v>
      </c>
      <c r="S12" s="30" t="s">
        <v>364</v>
      </c>
      <c r="T12" s="30" t="s">
        <v>364</v>
      </c>
      <c r="U12" s="32">
        <v>85.1</v>
      </c>
    </row>
    <row r="13" spans="1:21" ht="16.5" customHeight="1" x14ac:dyDescent="0.25">
      <c r="A13" s="7" t="s">
        <v>326</v>
      </c>
      <c r="B13" s="7"/>
      <c r="C13" s="7"/>
      <c r="D13" s="7"/>
      <c r="E13" s="7"/>
      <c r="F13" s="7"/>
      <c r="G13" s="7"/>
      <c r="H13" s="7"/>
      <c r="I13" s="7"/>
      <c r="J13" s="7"/>
      <c r="K13" s="7"/>
      <c r="L13" s="9"/>
      <c r="M13" s="10"/>
      <c r="N13" s="10"/>
      <c r="O13" s="10"/>
      <c r="P13" s="10"/>
      <c r="Q13" s="10"/>
      <c r="R13" s="10"/>
      <c r="S13" s="10"/>
      <c r="T13" s="10"/>
      <c r="U13" s="10"/>
    </row>
    <row r="14" spans="1:21" ht="16.5" customHeight="1" x14ac:dyDescent="0.25">
      <c r="A14" s="7"/>
      <c r="B14" s="7" t="s">
        <v>901</v>
      </c>
      <c r="C14" s="7"/>
      <c r="D14" s="7"/>
      <c r="E14" s="7"/>
      <c r="F14" s="7"/>
      <c r="G14" s="7"/>
      <c r="H14" s="7"/>
      <c r="I14" s="7"/>
      <c r="J14" s="7"/>
      <c r="K14" s="7"/>
      <c r="L14" s="9" t="s">
        <v>216</v>
      </c>
      <c r="M14" s="32">
        <v>73.5</v>
      </c>
      <c r="N14" s="32">
        <v>69.5</v>
      </c>
      <c r="O14" s="32">
        <v>71.099999999999994</v>
      </c>
      <c r="P14" s="32">
        <v>67.5</v>
      </c>
      <c r="Q14" s="32">
        <v>52.9</v>
      </c>
      <c r="R14" s="32">
        <v>77.400000000000006</v>
      </c>
      <c r="S14" s="30" t="s">
        <v>364</v>
      </c>
      <c r="T14" s="30" t="s">
        <v>364</v>
      </c>
      <c r="U14" s="32">
        <v>69.400000000000006</v>
      </c>
    </row>
    <row r="15" spans="1:21" ht="16.5" customHeight="1" x14ac:dyDescent="0.25">
      <c r="A15" s="7"/>
      <c r="B15" s="7" t="s">
        <v>902</v>
      </c>
      <c r="C15" s="7"/>
      <c r="D15" s="7"/>
      <c r="E15" s="7"/>
      <c r="F15" s="7"/>
      <c r="G15" s="7"/>
      <c r="H15" s="7"/>
      <c r="I15" s="7"/>
      <c r="J15" s="7"/>
      <c r="K15" s="7"/>
      <c r="L15" s="9" t="s">
        <v>216</v>
      </c>
      <c r="M15" s="32">
        <v>84.8</v>
      </c>
      <c r="N15" s="32">
        <v>83.6</v>
      </c>
      <c r="O15" s="32">
        <v>84.1</v>
      </c>
      <c r="P15" s="32">
        <v>68.599999999999994</v>
      </c>
      <c r="Q15" s="32">
        <v>81.8</v>
      </c>
      <c r="R15" s="32">
        <v>84.2</v>
      </c>
      <c r="S15" s="30" t="s">
        <v>364</v>
      </c>
      <c r="T15" s="30" t="s">
        <v>364</v>
      </c>
      <c r="U15" s="32">
        <v>82.3</v>
      </c>
    </row>
    <row r="16" spans="1:21" ht="16.5" customHeight="1" x14ac:dyDescent="0.25">
      <c r="A16" s="7"/>
      <c r="B16" s="7" t="s">
        <v>903</v>
      </c>
      <c r="C16" s="7"/>
      <c r="D16" s="7"/>
      <c r="E16" s="7"/>
      <c r="F16" s="7"/>
      <c r="G16" s="7"/>
      <c r="H16" s="7"/>
      <c r="I16" s="7"/>
      <c r="J16" s="7"/>
      <c r="K16" s="7"/>
      <c r="L16" s="9" t="s">
        <v>216</v>
      </c>
      <c r="M16" s="32">
        <v>83</v>
      </c>
      <c r="N16" s="32">
        <v>82.7</v>
      </c>
      <c r="O16" s="32">
        <v>78.8</v>
      </c>
      <c r="P16" s="32">
        <v>71.5</v>
      </c>
      <c r="Q16" s="32">
        <v>78.3</v>
      </c>
      <c r="R16" s="32">
        <v>60</v>
      </c>
      <c r="S16" s="30" t="s">
        <v>364</v>
      </c>
      <c r="T16" s="30" t="s">
        <v>364</v>
      </c>
      <c r="U16" s="32">
        <v>80</v>
      </c>
    </row>
    <row r="17" spans="1:21" ht="16.5" customHeight="1" x14ac:dyDescent="0.25">
      <c r="A17" s="14"/>
      <c r="B17" s="14" t="s">
        <v>904</v>
      </c>
      <c r="C17" s="14"/>
      <c r="D17" s="14"/>
      <c r="E17" s="14"/>
      <c r="F17" s="14"/>
      <c r="G17" s="14"/>
      <c r="H17" s="14"/>
      <c r="I17" s="14"/>
      <c r="J17" s="14"/>
      <c r="K17" s="14"/>
      <c r="L17" s="15" t="s">
        <v>216</v>
      </c>
      <c r="M17" s="33">
        <v>68.900000000000006</v>
      </c>
      <c r="N17" s="33">
        <v>74.099999999999994</v>
      </c>
      <c r="O17" s="33">
        <v>81</v>
      </c>
      <c r="P17" s="33">
        <v>77.8</v>
      </c>
      <c r="Q17" s="33">
        <v>72</v>
      </c>
      <c r="R17" s="33">
        <v>77.8</v>
      </c>
      <c r="S17" s="33">
        <v>75.900000000000006</v>
      </c>
      <c r="T17" s="56" t="s">
        <v>364</v>
      </c>
      <c r="U17" s="33">
        <v>72.599999999999994</v>
      </c>
    </row>
    <row r="18" spans="1:21" ht="4.5" customHeight="1" x14ac:dyDescent="0.25">
      <c r="A18" s="27"/>
      <c r="B18" s="27"/>
      <c r="C18" s="2"/>
      <c r="D18" s="2"/>
      <c r="E18" s="2"/>
      <c r="F18" s="2"/>
      <c r="G18" s="2"/>
      <c r="H18" s="2"/>
      <c r="I18" s="2"/>
      <c r="J18" s="2"/>
      <c r="K18" s="2"/>
      <c r="L18" s="2"/>
      <c r="M18" s="2"/>
      <c r="N18" s="2"/>
      <c r="O18" s="2"/>
      <c r="P18" s="2"/>
      <c r="Q18" s="2"/>
      <c r="R18" s="2"/>
      <c r="S18" s="2"/>
      <c r="T18" s="2"/>
      <c r="U18" s="2"/>
    </row>
    <row r="19" spans="1:21" ht="16.5" customHeight="1" x14ac:dyDescent="0.25">
      <c r="A19" s="27"/>
      <c r="B19" s="27"/>
      <c r="C19" s="67" t="s">
        <v>820</v>
      </c>
      <c r="D19" s="67"/>
      <c r="E19" s="67"/>
      <c r="F19" s="67"/>
      <c r="G19" s="67"/>
      <c r="H19" s="67"/>
      <c r="I19" s="67"/>
      <c r="J19" s="67"/>
      <c r="K19" s="67"/>
      <c r="L19" s="67"/>
      <c r="M19" s="67"/>
      <c r="N19" s="67"/>
      <c r="O19" s="67"/>
      <c r="P19" s="67"/>
      <c r="Q19" s="67"/>
      <c r="R19" s="67"/>
      <c r="S19" s="67"/>
      <c r="T19" s="67"/>
      <c r="U19" s="67"/>
    </row>
    <row r="20" spans="1:21" ht="4.5" customHeight="1" x14ac:dyDescent="0.25">
      <c r="A20" s="27"/>
      <c r="B20" s="27"/>
      <c r="C20" s="2"/>
      <c r="D20" s="2"/>
      <c r="E20" s="2"/>
      <c r="F20" s="2"/>
      <c r="G20" s="2"/>
      <c r="H20" s="2"/>
      <c r="I20" s="2"/>
      <c r="J20" s="2"/>
      <c r="K20" s="2"/>
      <c r="L20" s="2"/>
      <c r="M20" s="2"/>
      <c r="N20" s="2"/>
      <c r="O20" s="2"/>
      <c r="P20" s="2"/>
      <c r="Q20" s="2"/>
      <c r="R20" s="2"/>
      <c r="S20" s="2"/>
      <c r="T20" s="2"/>
      <c r="U20" s="2"/>
    </row>
    <row r="21" spans="1:21" ht="42.45" customHeight="1" x14ac:dyDescent="0.25">
      <c r="A21" s="27" t="s">
        <v>139</v>
      </c>
      <c r="B21" s="27"/>
      <c r="C21" s="67" t="s">
        <v>905</v>
      </c>
      <c r="D21" s="67"/>
      <c r="E21" s="67"/>
      <c r="F21" s="67"/>
      <c r="G21" s="67"/>
      <c r="H21" s="67"/>
      <c r="I21" s="67"/>
      <c r="J21" s="67"/>
      <c r="K21" s="67"/>
      <c r="L21" s="67"/>
      <c r="M21" s="67"/>
      <c r="N21" s="67"/>
      <c r="O21" s="67"/>
      <c r="P21" s="67"/>
      <c r="Q21" s="67"/>
      <c r="R21" s="67"/>
      <c r="S21" s="67"/>
      <c r="T21" s="67"/>
      <c r="U21" s="67"/>
    </row>
    <row r="22" spans="1:21" ht="68.099999999999994" customHeight="1" x14ac:dyDescent="0.25">
      <c r="A22" s="27" t="s">
        <v>141</v>
      </c>
      <c r="B22" s="27"/>
      <c r="C22" s="67" t="s">
        <v>906</v>
      </c>
      <c r="D22" s="67"/>
      <c r="E22" s="67"/>
      <c r="F22" s="67"/>
      <c r="G22" s="67"/>
      <c r="H22" s="67"/>
      <c r="I22" s="67"/>
      <c r="J22" s="67"/>
      <c r="K22" s="67"/>
      <c r="L22" s="67"/>
      <c r="M22" s="67"/>
      <c r="N22" s="67"/>
      <c r="O22" s="67"/>
      <c r="P22" s="67"/>
      <c r="Q22" s="67"/>
      <c r="R22" s="67"/>
      <c r="S22" s="67"/>
      <c r="T22" s="67"/>
      <c r="U22" s="67"/>
    </row>
    <row r="23" spans="1:21" ht="29.4" customHeight="1" x14ac:dyDescent="0.25">
      <c r="A23" s="27" t="s">
        <v>144</v>
      </c>
      <c r="B23" s="27"/>
      <c r="C23" s="67" t="s">
        <v>328</v>
      </c>
      <c r="D23" s="67"/>
      <c r="E23" s="67"/>
      <c r="F23" s="67"/>
      <c r="G23" s="67"/>
      <c r="H23" s="67"/>
      <c r="I23" s="67"/>
      <c r="J23" s="67"/>
      <c r="K23" s="67"/>
      <c r="L23" s="67"/>
      <c r="M23" s="67"/>
      <c r="N23" s="67"/>
      <c r="O23" s="67"/>
      <c r="P23" s="67"/>
      <c r="Q23" s="67"/>
      <c r="R23" s="67"/>
      <c r="S23" s="67"/>
      <c r="T23" s="67"/>
      <c r="U23" s="67"/>
    </row>
    <row r="24" spans="1:21" ht="68.099999999999994" customHeight="1" x14ac:dyDescent="0.25">
      <c r="A24" s="27" t="s">
        <v>146</v>
      </c>
      <c r="B24" s="27"/>
      <c r="C24" s="67" t="s">
        <v>329</v>
      </c>
      <c r="D24" s="67"/>
      <c r="E24" s="67"/>
      <c r="F24" s="67"/>
      <c r="G24" s="67"/>
      <c r="H24" s="67"/>
      <c r="I24" s="67"/>
      <c r="J24" s="67"/>
      <c r="K24" s="67"/>
      <c r="L24" s="67"/>
      <c r="M24" s="67"/>
      <c r="N24" s="67"/>
      <c r="O24" s="67"/>
      <c r="P24" s="67"/>
      <c r="Q24" s="67"/>
      <c r="R24" s="67"/>
      <c r="S24" s="67"/>
      <c r="T24" s="67"/>
      <c r="U24" s="67"/>
    </row>
    <row r="25" spans="1:21" ht="4.5" customHeight="1" x14ac:dyDescent="0.25"/>
    <row r="26" spans="1:21" ht="16.5" customHeight="1" x14ac:dyDescent="0.25">
      <c r="A26" s="28" t="s">
        <v>167</v>
      </c>
      <c r="B26" s="27"/>
      <c r="C26" s="27"/>
      <c r="D26" s="27"/>
      <c r="E26" s="67" t="s">
        <v>342</v>
      </c>
      <c r="F26" s="67"/>
      <c r="G26" s="67"/>
      <c r="H26" s="67"/>
      <c r="I26" s="67"/>
      <c r="J26" s="67"/>
      <c r="K26" s="67"/>
      <c r="L26" s="67"/>
      <c r="M26" s="67"/>
      <c r="N26" s="67"/>
      <c r="O26" s="67"/>
      <c r="P26" s="67"/>
      <c r="Q26" s="67"/>
      <c r="R26" s="67"/>
      <c r="S26" s="67"/>
      <c r="T26" s="67"/>
      <c r="U26" s="67"/>
    </row>
  </sheetData>
  <mergeCells count="7">
    <mergeCell ref="C24:U24"/>
    <mergeCell ref="E26:U26"/>
    <mergeCell ref="K1:U1"/>
    <mergeCell ref="C19:U19"/>
    <mergeCell ref="C21:U21"/>
    <mergeCell ref="C22:U22"/>
    <mergeCell ref="C23:U23"/>
  </mergeCells>
  <pageMargins left="0.7" right="0.7" top="0.75" bottom="0.75" header="0.3" footer="0.3"/>
  <pageSetup paperSize="9" fitToHeight="0" orientation="landscape" horizontalDpi="300" verticalDpi="300"/>
  <headerFooter scaleWithDoc="0" alignWithMargins="0">
    <oddHeader>&amp;C&amp;"Arial"&amp;8TABLE 15A.73</oddHeader>
    <oddFooter>&amp;L&amp;"Arial"&amp;8REPORT ON
GOVERNMENT
SERVICES 2022&amp;R&amp;"Arial"&amp;8SERVICES FOR PEOPLE
WITH DISABILITY
PAGE &amp;B&amp;P&amp;B</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U34"/>
  <sheetViews>
    <sheetView showGridLines="0" zoomScaleNormal="100" workbookViewId="0"/>
  </sheetViews>
  <sheetFormatPr defaultRowHeight="13.2" x14ac:dyDescent="0.25"/>
  <cols>
    <col min="1" max="10" width="1.6640625" customWidth="1"/>
    <col min="11" max="11" width="8.33203125" customWidth="1"/>
    <col min="12" max="12" width="5.6640625" customWidth="1"/>
    <col min="13" max="21" width="6.6640625" customWidth="1"/>
  </cols>
  <sheetData>
    <row r="1" spans="1:21" ht="50.4" customHeight="1" x14ac:dyDescent="0.25">
      <c r="A1" s="8" t="s">
        <v>907</v>
      </c>
      <c r="B1" s="8"/>
      <c r="C1" s="8"/>
      <c r="D1" s="8"/>
      <c r="E1" s="8"/>
      <c r="F1" s="8"/>
      <c r="G1" s="8"/>
      <c r="H1" s="8"/>
      <c r="I1" s="8"/>
      <c r="J1" s="8"/>
      <c r="K1" s="72" t="s">
        <v>908</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103</v>
      </c>
    </row>
    <row r="3" spans="1:21" ht="16.5" customHeight="1" x14ac:dyDescent="0.25">
      <c r="A3" s="7" t="s">
        <v>909</v>
      </c>
      <c r="B3" s="7"/>
      <c r="C3" s="7"/>
      <c r="D3" s="7"/>
      <c r="E3" s="7"/>
      <c r="F3" s="7"/>
      <c r="G3" s="7"/>
      <c r="H3" s="7"/>
      <c r="I3" s="7"/>
      <c r="J3" s="7"/>
      <c r="K3" s="7"/>
      <c r="L3" s="9"/>
      <c r="M3" s="10"/>
      <c r="N3" s="10"/>
      <c r="O3" s="10"/>
      <c r="P3" s="10"/>
      <c r="Q3" s="10"/>
      <c r="R3" s="10"/>
      <c r="S3" s="10"/>
      <c r="T3" s="10"/>
      <c r="U3" s="10"/>
    </row>
    <row r="4" spans="1:21" ht="16.5" customHeight="1" x14ac:dyDescent="0.25">
      <c r="A4" s="7"/>
      <c r="B4" s="7" t="s">
        <v>910</v>
      </c>
      <c r="C4" s="7"/>
      <c r="D4" s="7"/>
      <c r="E4" s="7"/>
      <c r="F4" s="7"/>
      <c r="G4" s="7"/>
      <c r="H4" s="7"/>
      <c r="I4" s="7"/>
      <c r="J4" s="7"/>
      <c r="K4" s="7"/>
      <c r="L4" s="9"/>
      <c r="M4" s="10"/>
      <c r="N4" s="10"/>
      <c r="O4" s="10"/>
      <c r="P4" s="10"/>
      <c r="Q4" s="10"/>
      <c r="R4" s="10"/>
      <c r="S4" s="10"/>
      <c r="T4" s="10"/>
      <c r="U4" s="10"/>
    </row>
    <row r="5" spans="1:21" ht="16.5" customHeight="1" x14ac:dyDescent="0.25">
      <c r="A5" s="7"/>
      <c r="B5" s="7"/>
      <c r="C5" s="7" t="s">
        <v>314</v>
      </c>
      <c r="D5" s="7"/>
      <c r="E5" s="7"/>
      <c r="F5" s="7"/>
      <c r="G5" s="7"/>
      <c r="H5" s="7"/>
      <c r="I5" s="7"/>
      <c r="J5" s="7"/>
      <c r="K5" s="7"/>
      <c r="L5" s="9"/>
      <c r="M5" s="10"/>
      <c r="N5" s="10"/>
      <c r="O5" s="10"/>
      <c r="P5" s="10"/>
      <c r="Q5" s="10"/>
      <c r="R5" s="10"/>
      <c r="S5" s="10"/>
      <c r="T5" s="10"/>
      <c r="U5" s="10"/>
    </row>
    <row r="6" spans="1:21" ht="16.5" customHeight="1" x14ac:dyDescent="0.25">
      <c r="A6" s="7"/>
      <c r="B6" s="7"/>
      <c r="C6" s="7"/>
      <c r="D6" s="7" t="s">
        <v>316</v>
      </c>
      <c r="E6" s="7"/>
      <c r="F6" s="7"/>
      <c r="G6" s="7"/>
      <c r="H6" s="7"/>
      <c r="I6" s="7"/>
      <c r="J6" s="7"/>
      <c r="K6" s="7"/>
      <c r="L6" s="9" t="s">
        <v>106</v>
      </c>
      <c r="M6" s="34">
        <v>39</v>
      </c>
      <c r="N6" s="34">
        <v>41</v>
      </c>
      <c r="O6" s="34">
        <v>39</v>
      </c>
      <c r="P6" s="34">
        <v>40</v>
      </c>
      <c r="Q6" s="34">
        <v>36</v>
      </c>
      <c r="R6" s="34">
        <v>51</v>
      </c>
      <c r="S6" s="34">
        <v>38</v>
      </c>
      <c r="T6" s="34">
        <v>55</v>
      </c>
      <c r="U6" s="34">
        <v>40</v>
      </c>
    </row>
    <row r="7" spans="1:21" ht="16.5" customHeight="1" x14ac:dyDescent="0.25">
      <c r="A7" s="7"/>
      <c r="B7" s="7"/>
      <c r="C7" s="7"/>
      <c r="D7" s="7" t="s">
        <v>352</v>
      </c>
      <c r="E7" s="7"/>
      <c r="F7" s="7"/>
      <c r="G7" s="7"/>
      <c r="H7" s="7"/>
      <c r="I7" s="7"/>
      <c r="J7" s="7"/>
      <c r="K7" s="7"/>
      <c r="L7" s="9" t="s">
        <v>106</v>
      </c>
      <c r="M7" s="20">
        <v>103</v>
      </c>
      <c r="N7" s="34">
        <v>98</v>
      </c>
      <c r="O7" s="20">
        <v>108</v>
      </c>
      <c r="P7" s="20">
        <v>102</v>
      </c>
      <c r="Q7" s="20">
        <v>103</v>
      </c>
      <c r="R7" s="20">
        <v>102</v>
      </c>
      <c r="S7" s="34">
        <v>98</v>
      </c>
      <c r="T7" s="20">
        <v>142</v>
      </c>
      <c r="U7" s="20">
        <v>103</v>
      </c>
    </row>
    <row r="8" spans="1:21" ht="16.5" customHeight="1" x14ac:dyDescent="0.25">
      <c r="A8" s="7"/>
      <c r="B8" s="7"/>
      <c r="C8" s="7"/>
      <c r="D8" s="7" t="s">
        <v>319</v>
      </c>
      <c r="E8" s="7"/>
      <c r="F8" s="7"/>
      <c r="G8" s="7"/>
      <c r="H8" s="7"/>
      <c r="I8" s="7"/>
      <c r="J8" s="7"/>
      <c r="K8" s="7"/>
      <c r="L8" s="9" t="s">
        <v>106</v>
      </c>
      <c r="M8" s="34">
        <v>90</v>
      </c>
      <c r="N8" s="34">
        <v>58</v>
      </c>
      <c r="O8" s="34">
        <v>91</v>
      </c>
      <c r="P8" s="34">
        <v>62</v>
      </c>
      <c r="Q8" s="34">
        <v>88</v>
      </c>
      <c r="R8" s="34">
        <v>95</v>
      </c>
      <c r="S8" s="34">
        <v>79</v>
      </c>
      <c r="T8" s="20">
        <v>135</v>
      </c>
      <c r="U8" s="34">
        <v>77</v>
      </c>
    </row>
    <row r="9" spans="1:21" ht="16.5" customHeight="1" x14ac:dyDescent="0.25">
      <c r="A9" s="7"/>
      <c r="B9" s="7"/>
      <c r="C9" s="7"/>
      <c r="D9" s="7" t="s">
        <v>320</v>
      </c>
      <c r="E9" s="7"/>
      <c r="F9" s="7"/>
      <c r="G9" s="7"/>
      <c r="H9" s="7"/>
      <c r="I9" s="7"/>
      <c r="J9" s="7"/>
      <c r="K9" s="7"/>
      <c r="L9" s="9" t="s">
        <v>106</v>
      </c>
      <c r="M9" s="34">
        <v>19</v>
      </c>
      <c r="N9" s="34">
        <v>19</v>
      </c>
      <c r="O9" s="34">
        <v>19</v>
      </c>
      <c r="P9" s="34">
        <v>23</v>
      </c>
      <c r="Q9" s="34">
        <v>21</v>
      </c>
      <c r="R9" s="34">
        <v>18</v>
      </c>
      <c r="S9" s="34">
        <v>16</v>
      </c>
      <c r="T9" s="34">
        <v>22</v>
      </c>
      <c r="U9" s="34">
        <v>19</v>
      </c>
    </row>
    <row r="10" spans="1:21" ht="16.5" customHeight="1" x14ac:dyDescent="0.25">
      <c r="A10" s="7"/>
      <c r="B10" s="7"/>
      <c r="C10" s="7"/>
      <c r="D10" s="7" t="s">
        <v>321</v>
      </c>
      <c r="E10" s="7"/>
      <c r="F10" s="7"/>
      <c r="G10" s="7"/>
      <c r="H10" s="7"/>
      <c r="I10" s="7"/>
      <c r="J10" s="7"/>
      <c r="K10" s="7"/>
      <c r="L10" s="9" t="s">
        <v>106</v>
      </c>
      <c r="M10" s="20">
        <v>125</v>
      </c>
      <c r="N10" s="20">
        <v>118</v>
      </c>
      <c r="O10" s="20">
        <v>147</v>
      </c>
      <c r="P10" s="20">
        <v>124</v>
      </c>
      <c r="Q10" s="20">
        <v>138</v>
      </c>
      <c r="R10" s="20">
        <v>141</v>
      </c>
      <c r="S10" s="20">
        <v>108</v>
      </c>
      <c r="T10" s="20">
        <v>219</v>
      </c>
      <c r="U10" s="20">
        <v>130</v>
      </c>
    </row>
    <row r="11" spans="1:21" ht="16.5" customHeight="1" x14ac:dyDescent="0.25">
      <c r="A11" s="7"/>
      <c r="B11" s="7"/>
      <c r="C11" s="7"/>
      <c r="D11" s="7" t="s">
        <v>322</v>
      </c>
      <c r="E11" s="7"/>
      <c r="F11" s="7"/>
      <c r="G11" s="7"/>
      <c r="H11" s="7"/>
      <c r="I11" s="7"/>
      <c r="J11" s="7"/>
      <c r="K11" s="7"/>
      <c r="L11" s="9" t="s">
        <v>106</v>
      </c>
      <c r="M11" s="34">
        <v>80</v>
      </c>
      <c r="N11" s="34">
        <v>80</v>
      </c>
      <c r="O11" s="34">
        <v>91</v>
      </c>
      <c r="P11" s="34">
        <v>84</v>
      </c>
      <c r="Q11" s="34">
        <v>80</v>
      </c>
      <c r="R11" s="34">
        <v>94</v>
      </c>
      <c r="S11" s="34">
        <v>69</v>
      </c>
      <c r="T11" s="20">
        <v>167</v>
      </c>
      <c r="U11" s="34">
        <v>84</v>
      </c>
    </row>
    <row r="12" spans="1:21" ht="16.5" customHeight="1" x14ac:dyDescent="0.25">
      <c r="A12" s="7"/>
      <c r="B12" s="7"/>
      <c r="C12" s="7" t="s">
        <v>325</v>
      </c>
      <c r="D12" s="7"/>
      <c r="E12" s="7"/>
      <c r="F12" s="7"/>
      <c r="G12" s="7"/>
      <c r="H12" s="7"/>
      <c r="I12" s="7"/>
      <c r="J12" s="7"/>
      <c r="K12" s="7"/>
      <c r="L12" s="9"/>
      <c r="M12" s="10"/>
      <c r="N12" s="10"/>
      <c r="O12" s="10"/>
      <c r="P12" s="10"/>
      <c r="Q12" s="10"/>
      <c r="R12" s="10"/>
      <c r="S12" s="10"/>
      <c r="T12" s="10"/>
      <c r="U12" s="10"/>
    </row>
    <row r="13" spans="1:21" ht="16.5" customHeight="1" x14ac:dyDescent="0.25">
      <c r="A13" s="7"/>
      <c r="B13" s="7"/>
      <c r="C13" s="7"/>
      <c r="D13" s="7" t="s">
        <v>316</v>
      </c>
      <c r="E13" s="7"/>
      <c r="F13" s="7"/>
      <c r="G13" s="7"/>
      <c r="H13" s="7"/>
      <c r="I13" s="7"/>
      <c r="J13" s="7"/>
      <c r="K13" s="7"/>
      <c r="L13" s="9" t="s">
        <v>106</v>
      </c>
      <c r="M13" s="34">
        <v>38</v>
      </c>
      <c r="N13" s="34">
        <v>41</v>
      </c>
      <c r="O13" s="34">
        <v>42</v>
      </c>
      <c r="P13" s="34">
        <v>40</v>
      </c>
      <c r="Q13" s="34">
        <v>36</v>
      </c>
      <c r="R13" s="34">
        <v>54</v>
      </c>
      <c r="S13" s="34">
        <v>40</v>
      </c>
      <c r="T13" s="34">
        <v>61</v>
      </c>
      <c r="U13" s="34">
        <v>40</v>
      </c>
    </row>
    <row r="14" spans="1:21" ht="16.5" customHeight="1" x14ac:dyDescent="0.25">
      <c r="A14" s="7"/>
      <c r="B14" s="7"/>
      <c r="C14" s="7"/>
      <c r="D14" s="7" t="s">
        <v>352</v>
      </c>
      <c r="E14" s="7"/>
      <c r="F14" s="7"/>
      <c r="G14" s="7"/>
      <c r="H14" s="7"/>
      <c r="I14" s="7"/>
      <c r="J14" s="7"/>
      <c r="K14" s="7"/>
      <c r="L14" s="9" t="s">
        <v>106</v>
      </c>
      <c r="M14" s="20">
        <v>103</v>
      </c>
      <c r="N14" s="34">
        <v>95</v>
      </c>
      <c r="O14" s="20">
        <v>114</v>
      </c>
      <c r="P14" s="20">
        <v>102</v>
      </c>
      <c r="Q14" s="20">
        <v>102</v>
      </c>
      <c r="R14" s="20">
        <v>104</v>
      </c>
      <c r="S14" s="34">
        <v>96</v>
      </c>
      <c r="T14" s="20">
        <v>164</v>
      </c>
      <c r="U14" s="20">
        <v>103</v>
      </c>
    </row>
    <row r="15" spans="1:21" ht="16.5" customHeight="1" x14ac:dyDescent="0.25">
      <c r="A15" s="7"/>
      <c r="B15" s="7"/>
      <c r="C15" s="7"/>
      <c r="D15" s="7" t="s">
        <v>319</v>
      </c>
      <c r="E15" s="7"/>
      <c r="F15" s="7"/>
      <c r="G15" s="7"/>
      <c r="H15" s="7"/>
      <c r="I15" s="7"/>
      <c r="J15" s="7"/>
      <c r="K15" s="7"/>
      <c r="L15" s="9" t="s">
        <v>106</v>
      </c>
      <c r="M15" s="34">
        <v>86</v>
      </c>
      <c r="N15" s="34">
        <v>52</v>
      </c>
      <c r="O15" s="34">
        <v>92</v>
      </c>
      <c r="P15" s="34">
        <v>62</v>
      </c>
      <c r="Q15" s="34">
        <v>87</v>
      </c>
      <c r="R15" s="34">
        <v>94</v>
      </c>
      <c r="S15" s="34">
        <v>76</v>
      </c>
      <c r="T15" s="20">
        <v>177</v>
      </c>
      <c r="U15" s="34">
        <v>74</v>
      </c>
    </row>
    <row r="16" spans="1:21" ht="16.5" customHeight="1" x14ac:dyDescent="0.25">
      <c r="A16" s="7"/>
      <c r="B16" s="7"/>
      <c r="C16" s="7"/>
      <c r="D16" s="7" t="s">
        <v>320</v>
      </c>
      <c r="E16" s="7"/>
      <c r="F16" s="7"/>
      <c r="G16" s="7"/>
      <c r="H16" s="7"/>
      <c r="I16" s="7"/>
      <c r="J16" s="7"/>
      <c r="K16" s="7"/>
      <c r="L16" s="9" t="s">
        <v>106</v>
      </c>
      <c r="M16" s="34">
        <v>18</v>
      </c>
      <c r="N16" s="34">
        <v>18</v>
      </c>
      <c r="O16" s="34">
        <v>18</v>
      </c>
      <c r="P16" s="34">
        <v>25</v>
      </c>
      <c r="Q16" s="34">
        <v>20</v>
      </c>
      <c r="R16" s="34">
        <v>17</v>
      </c>
      <c r="S16" s="34">
        <v>16</v>
      </c>
      <c r="T16" s="34">
        <v>23</v>
      </c>
      <c r="U16" s="34">
        <v>19</v>
      </c>
    </row>
    <row r="17" spans="1:21" ht="16.5" customHeight="1" x14ac:dyDescent="0.25">
      <c r="A17" s="7"/>
      <c r="B17" s="7"/>
      <c r="C17" s="7"/>
      <c r="D17" s="7" t="s">
        <v>321</v>
      </c>
      <c r="E17" s="7"/>
      <c r="F17" s="7"/>
      <c r="G17" s="7"/>
      <c r="H17" s="7"/>
      <c r="I17" s="7"/>
      <c r="J17" s="7"/>
      <c r="K17" s="7"/>
      <c r="L17" s="9" t="s">
        <v>106</v>
      </c>
      <c r="M17" s="20">
        <v>118</v>
      </c>
      <c r="N17" s="20">
        <v>109</v>
      </c>
      <c r="O17" s="20">
        <v>140</v>
      </c>
      <c r="P17" s="20">
        <v>120</v>
      </c>
      <c r="Q17" s="20">
        <v>132</v>
      </c>
      <c r="R17" s="20">
        <v>138</v>
      </c>
      <c r="S17" s="20">
        <v>108</v>
      </c>
      <c r="T17" s="20">
        <v>254</v>
      </c>
      <c r="U17" s="20">
        <v>123</v>
      </c>
    </row>
    <row r="18" spans="1:21" ht="16.5" customHeight="1" x14ac:dyDescent="0.25">
      <c r="A18" s="7"/>
      <c r="B18" s="7"/>
      <c r="C18" s="7"/>
      <c r="D18" s="7" t="s">
        <v>322</v>
      </c>
      <c r="E18" s="7"/>
      <c r="F18" s="7"/>
      <c r="G18" s="7"/>
      <c r="H18" s="7"/>
      <c r="I18" s="7"/>
      <c r="J18" s="7"/>
      <c r="K18" s="7"/>
      <c r="L18" s="9" t="s">
        <v>106</v>
      </c>
      <c r="M18" s="34">
        <v>78</v>
      </c>
      <c r="N18" s="34">
        <v>77</v>
      </c>
      <c r="O18" s="34">
        <v>91</v>
      </c>
      <c r="P18" s="34">
        <v>86</v>
      </c>
      <c r="Q18" s="34">
        <v>79</v>
      </c>
      <c r="R18" s="34">
        <v>99</v>
      </c>
      <c r="S18" s="34">
        <v>65</v>
      </c>
      <c r="T18" s="20">
        <v>176</v>
      </c>
      <c r="U18" s="34">
        <v>82</v>
      </c>
    </row>
    <row r="19" spans="1:21" ht="16.5" customHeight="1" x14ac:dyDescent="0.25">
      <c r="A19" s="7"/>
      <c r="B19" s="7"/>
      <c r="C19" s="7" t="s">
        <v>326</v>
      </c>
      <c r="D19" s="7"/>
      <c r="E19" s="7"/>
      <c r="F19" s="7"/>
      <c r="G19" s="7"/>
      <c r="H19" s="7"/>
      <c r="I19" s="7"/>
      <c r="J19" s="7"/>
      <c r="K19" s="7"/>
      <c r="L19" s="9"/>
      <c r="M19" s="10"/>
      <c r="N19" s="10"/>
      <c r="O19" s="10"/>
      <c r="P19" s="10"/>
      <c r="Q19" s="10"/>
      <c r="R19" s="10"/>
      <c r="S19" s="10"/>
      <c r="T19" s="10"/>
      <c r="U19" s="10"/>
    </row>
    <row r="20" spans="1:21" ht="16.5" customHeight="1" x14ac:dyDescent="0.25">
      <c r="A20" s="7"/>
      <c r="B20" s="7"/>
      <c r="C20" s="7"/>
      <c r="D20" s="7" t="s">
        <v>316</v>
      </c>
      <c r="E20" s="7"/>
      <c r="F20" s="7"/>
      <c r="G20" s="7"/>
      <c r="H20" s="7"/>
      <c r="I20" s="7"/>
      <c r="J20" s="7"/>
      <c r="K20" s="7"/>
      <c r="L20" s="9" t="s">
        <v>106</v>
      </c>
      <c r="M20" s="34">
        <v>33</v>
      </c>
      <c r="N20" s="34">
        <v>39</v>
      </c>
      <c r="O20" s="34">
        <v>42</v>
      </c>
      <c r="P20" s="34">
        <v>32</v>
      </c>
      <c r="Q20" s="34">
        <v>31</v>
      </c>
      <c r="R20" s="34">
        <v>51</v>
      </c>
      <c r="S20" s="34">
        <v>37</v>
      </c>
      <c r="T20" s="34">
        <v>58</v>
      </c>
      <c r="U20" s="34">
        <v>36</v>
      </c>
    </row>
    <row r="21" spans="1:21" ht="16.5" customHeight="1" x14ac:dyDescent="0.25">
      <c r="A21" s="7"/>
      <c r="B21" s="7"/>
      <c r="C21" s="7"/>
      <c r="D21" s="7" t="s">
        <v>352</v>
      </c>
      <c r="E21" s="7"/>
      <c r="F21" s="7"/>
      <c r="G21" s="7"/>
      <c r="H21" s="7"/>
      <c r="I21" s="7"/>
      <c r="J21" s="7"/>
      <c r="K21" s="7"/>
      <c r="L21" s="9" t="s">
        <v>106</v>
      </c>
      <c r="M21" s="34">
        <v>91</v>
      </c>
      <c r="N21" s="34">
        <v>91</v>
      </c>
      <c r="O21" s="20">
        <v>111</v>
      </c>
      <c r="P21" s="34">
        <v>85</v>
      </c>
      <c r="Q21" s="34">
        <v>93</v>
      </c>
      <c r="R21" s="34">
        <v>97</v>
      </c>
      <c r="S21" s="34">
        <v>87</v>
      </c>
      <c r="T21" s="20">
        <v>140</v>
      </c>
      <c r="U21" s="34">
        <v>94</v>
      </c>
    </row>
    <row r="22" spans="1:21" ht="16.5" customHeight="1" x14ac:dyDescent="0.25">
      <c r="A22" s="7"/>
      <c r="B22" s="7"/>
      <c r="C22" s="7"/>
      <c r="D22" s="7" t="s">
        <v>319</v>
      </c>
      <c r="E22" s="7"/>
      <c r="F22" s="7"/>
      <c r="G22" s="7"/>
      <c r="H22" s="7"/>
      <c r="I22" s="7"/>
      <c r="J22" s="7"/>
      <c r="K22" s="7"/>
      <c r="L22" s="9" t="s">
        <v>106</v>
      </c>
      <c r="M22" s="34">
        <v>74</v>
      </c>
      <c r="N22" s="34">
        <v>44</v>
      </c>
      <c r="O22" s="34">
        <v>87</v>
      </c>
      <c r="P22" s="34">
        <v>40</v>
      </c>
      <c r="Q22" s="34">
        <v>65</v>
      </c>
      <c r="R22" s="34">
        <v>76</v>
      </c>
      <c r="S22" s="34">
        <v>65</v>
      </c>
      <c r="T22" s="20">
        <v>161</v>
      </c>
      <c r="U22" s="34">
        <v>63</v>
      </c>
    </row>
    <row r="23" spans="1:21" ht="16.5" customHeight="1" x14ac:dyDescent="0.25">
      <c r="A23" s="7"/>
      <c r="B23" s="7"/>
      <c r="C23" s="7"/>
      <c r="D23" s="7" t="s">
        <v>320</v>
      </c>
      <c r="E23" s="7"/>
      <c r="F23" s="7"/>
      <c r="G23" s="7"/>
      <c r="H23" s="7"/>
      <c r="I23" s="7"/>
      <c r="J23" s="7"/>
      <c r="K23" s="7"/>
      <c r="L23" s="9" t="s">
        <v>106</v>
      </c>
      <c r="M23" s="34">
        <v>14</v>
      </c>
      <c r="N23" s="34">
        <v>15</v>
      </c>
      <c r="O23" s="34">
        <v>15</v>
      </c>
      <c r="P23" s="34">
        <v>21</v>
      </c>
      <c r="Q23" s="34">
        <v>13</v>
      </c>
      <c r="R23" s="34">
        <v>14</v>
      </c>
      <c r="S23" s="34">
        <v>13</v>
      </c>
      <c r="T23" s="34">
        <v>20</v>
      </c>
      <c r="U23" s="34">
        <v>15</v>
      </c>
    </row>
    <row r="24" spans="1:21" ht="16.5" customHeight="1" x14ac:dyDescent="0.25">
      <c r="A24" s="7"/>
      <c r="B24" s="7"/>
      <c r="C24" s="7"/>
      <c r="D24" s="7" t="s">
        <v>321</v>
      </c>
      <c r="E24" s="7"/>
      <c r="F24" s="7"/>
      <c r="G24" s="7"/>
      <c r="H24" s="7"/>
      <c r="I24" s="7"/>
      <c r="J24" s="7"/>
      <c r="K24" s="7"/>
      <c r="L24" s="9" t="s">
        <v>106</v>
      </c>
      <c r="M24" s="34">
        <v>99</v>
      </c>
      <c r="N24" s="34">
        <v>94</v>
      </c>
      <c r="O24" s="20">
        <v>125</v>
      </c>
      <c r="P24" s="34">
        <v>89</v>
      </c>
      <c r="Q24" s="20">
        <v>106</v>
      </c>
      <c r="R24" s="20">
        <v>118</v>
      </c>
      <c r="S24" s="34">
        <v>89</v>
      </c>
      <c r="T24" s="20">
        <v>196</v>
      </c>
      <c r="U24" s="20">
        <v>104</v>
      </c>
    </row>
    <row r="25" spans="1:21" ht="16.5" customHeight="1" x14ac:dyDescent="0.25">
      <c r="A25" s="14"/>
      <c r="B25" s="14"/>
      <c r="C25" s="14"/>
      <c r="D25" s="14" t="s">
        <v>322</v>
      </c>
      <c r="E25" s="14"/>
      <c r="F25" s="14"/>
      <c r="G25" s="14"/>
      <c r="H25" s="14"/>
      <c r="I25" s="14"/>
      <c r="J25" s="14"/>
      <c r="K25" s="14"/>
      <c r="L25" s="15" t="s">
        <v>106</v>
      </c>
      <c r="M25" s="37">
        <v>69</v>
      </c>
      <c r="N25" s="37">
        <v>72</v>
      </c>
      <c r="O25" s="37">
        <v>94</v>
      </c>
      <c r="P25" s="37">
        <v>67</v>
      </c>
      <c r="Q25" s="37">
        <v>71</v>
      </c>
      <c r="R25" s="37">
        <v>96</v>
      </c>
      <c r="S25" s="37">
        <v>59</v>
      </c>
      <c r="T25" s="38">
        <v>164</v>
      </c>
      <c r="U25" s="37">
        <v>76</v>
      </c>
    </row>
    <row r="26" spans="1:21" ht="4.5" customHeight="1" x14ac:dyDescent="0.25">
      <c r="A26" s="27"/>
      <c r="B26" s="27"/>
      <c r="C26" s="2"/>
      <c r="D26" s="2"/>
      <c r="E26" s="2"/>
      <c r="F26" s="2"/>
      <c r="G26" s="2"/>
      <c r="H26" s="2"/>
      <c r="I26" s="2"/>
      <c r="J26" s="2"/>
      <c r="K26" s="2"/>
      <c r="L26" s="2"/>
      <c r="M26" s="2"/>
      <c r="N26" s="2"/>
      <c r="O26" s="2"/>
      <c r="P26" s="2"/>
      <c r="Q26" s="2"/>
      <c r="R26" s="2"/>
      <c r="S26" s="2"/>
      <c r="T26" s="2"/>
      <c r="U26" s="2"/>
    </row>
    <row r="27" spans="1:21" ht="55.2" customHeight="1" x14ac:dyDescent="0.25">
      <c r="A27" s="27" t="s">
        <v>139</v>
      </c>
      <c r="B27" s="27"/>
      <c r="C27" s="67" t="s">
        <v>327</v>
      </c>
      <c r="D27" s="67"/>
      <c r="E27" s="67"/>
      <c r="F27" s="67"/>
      <c r="G27" s="67"/>
      <c r="H27" s="67"/>
      <c r="I27" s="67"/>
      <c r="J27" s="67"/>
      <c r="K27" s="67"/>
      <c r="L27" s="67"/>
      <c r="M27" s="67"/>
      <c r="N27" s="67"/>
      <c r="O27" s="67"/>
      <c r="P27" s="67"/>
      <c r="Q27" s="67"/>
      <c r="R27" s="67"/>
      <c r="S27" s="67"/>
      <c r="T27" s="67"/>
      <c r="U27" s="67"/>
    </row>
    <row r="28" spans="1:21" ht="16.5" customHeight="1" x14ac:dyDescent="0.25">
      <c r="A28" s="27" t="s">
        <v>141</v>
      </c>
      <c r="B28" s="27"/>
      <c r="C28" s="67" t="s">
        <v>911</v>
      </c>
      <c r="D28" s="67"/>
      <c r="E28" s="67"/>
      <c r="F28" s="67"/>
      <c r="G28" s="67"/>
      <c r="H28" s="67"/>
      <c r="I28" s="67"/>
      <c r="J28" s="67"/>
      <c r="K28" s="67"/>
      <c r="L28" s="67"/>
      <c r="M28" s="67"/>
      <c r="N28" s="67"/>
      <c r="O28" s="67"/>
      <c r="P28" s="67"/>
      <c r="Q28" s="67"/>
      <c r="R28" s="67"/>
      <c r="S28" s="67"/>
      <c r="T28" s="67"/>
      <c r="U28" s="67"/>
    </row>
    <row r="29" spans="1:21" ht="29.4" customHeight="1" x14ac:dyDescent="0.25">
      <c r="A29" s="27" t="s">
        <v>144</v>
      </c>
      <c r="B29" s="27"/>
      <c r="C29" s="67" t="s">
        <v>328</v>
      </c>
      <c r="D29" s="67"/>
      <c r="E29" s="67"/>
      <c r="F29" s="67"/>
      <c r="G29" s="67"/>
      <c r="H29" s="67"/>
      <c r="I29" s="67"/>
      <c r="J29" s="67"/>
      <c r="K29" s="67"/>
      <c r="L29" s="67"/>
      <c r="M29" s="67"/>
      <c r="N29" s="67"/>
      <c r="O29" s="67"/>
      <c r="P29" s="67"/>
      <c r="Q29" s="67"/>
      <c r="R29" s="67"/>
      <c r="S29" s="67"/>
      <c r="T29" s="67"/>
      <c r="U29" s="67"/>
    </row>
    <row r="30" spans="1:21" ht="16.5" customHeight="1" x14ac:dyDescent="0.25">
      <c r="A30" s="27" t="s">
        <v>146</v>
      </c>
      <c r="B30" s="27"/>
      <c r="C30" s="67" t="s">
        <v>912</v>
      </c>
      <c r="D30" s="67"/>
      <c r="E30" s="67"/>
      <c r="F30" s="67"/>
      <c r="G30" s="67"/>
      <c r="H30" s="67"/>
      <c r="I30" s="67"/>
      <c r="J30" s="67"/>
      <c r="K30" s="67"/>
      <c r="L30" s="67"/>
      <c r="M30" s="67"/>
      <c r="N30" s="67"/>
      <c r="O30" s="67"/>
      <c r="P30" s="67"/>
      <c r="Q30" s="67"/>
      <c r="R30" s="67"/>
      <c r="S30" s="67"/>
      <c r="T30" s="67"/>
      <c r="U30" s="67"/>
    </row>
    <row r="31" spans="1:21" ht="68.099999999999994" customHeight="1" x14ac:dyDescent="0.25">
      <c r="A31" s="27" t="s">
        <v>150</v>
      </c>
      <c r="B31" s="27"/>
      <c r="C31" s="67" t="s">
        <v>329</v>
      </c>
      <c r="D31" s="67"/>
      <c r="E31" s="67"/>
      <c r="F31" s="67"/>
      <c r="G31" s="67"/>
      <c r="H31" s="67"/>
      <c r="I31" s="67"/>
      <c r="J31" s="67"/>
      <c r="K31" s="67"/>
      <c r="L31" s="67"/>
      <c r="M31" s="67"/>
      <c r="N31" s="67"/>
      <c r="O31" s="67"/>
      <c r="P31" s="67"/>
      <c r="Q31" s="67"/>
      <c r="R31" s="67"/>
      <c r="S31" s="67"/>
      <c r="T31" s="67"/>
      <c r="U31" s="67"/>
    </row>
    <row r="32" spans="1:21" ht="16.5" customHeight="1" x14ac:dyDescent="0.25">
      <c r="A32" s="27" t="s">
        <v>152</v>
      </c>
      <c r="B32" s="27"/>
      <c r="C32" s="67" t="s">
        <v>330</v>
      </c>
      <c r="D32" s="67"/>
      <c r="E32" s="67"/>
      <c r="F32" s="67"/>
      <c r="G32" s="67"/>
      <c r="H32" s="67"/>
      <c r="I32" s="67"/>
      <c r="J32" s="67"/>
      <c r="K32" s="67"/>
      <c r="L32" s="67"/>
      <c r="M32" s="67"/>
      <c r="N32" s="67"/>
      <c r="O32" s="67"/>
      <c r="P32" s="67"/>
      <c r="Q32" s="67"/>
      <c r="R32" s="67"/>
      <c r="S32" s="67"/>
      <c r="T32" s="67"/>
      <c r="U32" s="67"/>
    </row>
    <row r="33" spans="1:21" ht="4.5" customHeight="1" x14ac:dyDescent="0.25"/>
    <row r="34" spans="1:21" ht="16.5" customHeight="1" x14ac:dyDescent="0.25">
      <c r="A34" s="28" t="s">
        <v>167</v>
      </c>
      <c r="B34" s="27"/>
      <c r="C34" s="27"/>
      <c r="D34" s="27"/>
      <c r="E34" s="67" t="s">
        <v>342</v>
      </c>
      <c r="F34" s="67"/>
      <c r="G34" s="67"/>
      <c r="H34" s="67"/>
      <c r="I34" s="67"/>
      <c r="J34" s="67"/>
      <c r="K34" s="67"/>
      <c r="L34" s="67"/>
      <c r="M34" s="67"/>
      <c r="N34" s="67"/>
      <c r="O34" s="67"/>
      <c r="P34" s="67"/>
      <c r="Q34" s="67"/>
      <c r="R34" s="67"/>
      <c r="S34" s="67"/>
      <c r="T34" s="67"/>
      <c r="U34" s="67"/>
    </row>
  </sheetData>
  <mergeCells count="8">
    <mergeCell ref="C31:U31"/>
    <mergeCell ref="C32:U32"/>
    <mergeCell ref="E34:U34"/>
    <mergeCell ref="K1:U1"/>
    <mergeCell ref="C27:U27"/>
    <mergeCell ref="C28:U28"/>
    <mergeCell ref="C29:U29"/>
    <mergeCell ref="C30:U30"/>
  </mergeCells>
  <pageMargins left="0.7" right="0.7" top="0.75" bottom="0.75" header="0.3" footer="0.3"/>
  <pageSetup paperSize="9" fitToHeight="0" orientation="landscape" horizontalDpi="300" verticalDpi="300" r:id="rId1"/>
  <headerFooter scaleWithDoc="0" alignWithMargins="0">
    <oddHeader>&amp;C&amp;"Arial"&amp;8TABLE 15A.74</oddHeader>
    <oddFooter>&amp;L&amp;"Arial"&amp;8REPORT ON
GOVERNMENT
SERVICES 2022&amp;R&amp;"Arial"&amp;8SERVICES FOR PEOPLE
WITH DISABILITY
PAGE &amp;B&amp;P&amp;B</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U42"/>
  <sheetViews>
    <sheetView showGridLines="0" workbookViewId="0"/>
  </sheetViews>
  <sheetFormatPr defaultRowHeight="13.2" x14ac:dyDescent="0.25"/>
  <cols>
    <col min="1" max="11" width="1.6640625" customWidth="1"/>
    <col min="12" max="12" width="5.6640625" customWidth="1"/>
    <col min="13" max="21" width="6.6640625" customWidth="1"/>
  </cols>
  <sheetData>
    <row r="1" spans="1:21" ht="50.4" customHeight="1" x14ac:dyDescent="0.25">
      <c r="A1" s="8" t="s">
        <v>913</v>
      </c>
      <c r="B1" s="8"/>
      <c r="C1" s="8"/>
      <c r="D1" s="8"/>
      <c r="E1" s="8"/>
      <c r="F1" s="8"/>
      <c r="G1" s="8"/>
      <c r="H1" s="8"/>
      <c r="I1" s="8"/>
      <c r="J1" s="8"/>
      <c r="K1" s="72" t="s">
        <v>914</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205</v>
      </c>
      <c r="N2" s="13" t="s">
        <v>206</v>
      </c>
      <c r="O2" s="13" t="s">
        <v>207</v>
      </c>
      <c r="P2" s="13" t="s">
        <v>208</v>
      </c>
      <c r="Q2" s="13" t="s">
        <v>209</v>
      </c>
      <c r="R2" s="13" t="s">
        <v>210</v>
      </c>
      <c r="S2" s="13" t="s">
        <v>211</v>
      </c>
      <c r="T2" s="13" t="s">
        <v>212</v>
      </c>
      <c r="U2" s="13" t="s">
        <v>214</v>
      </c>
    </row>
    <row r="3" spans="1:21" ht="16.5" customHeight="1" x14ac:dyDescent="0.25">
      <c r="A3" s="7" t="s">
        <v>909</v>
      </c>
      <c r="B3" s="7"/>
      <c r="C3" s="7"/>
      <c r="D3" s="7"/>
      <c r="E3" s="7"/>
      <c r="F3" s="7"/>
      <c r="G3" s="7"/>
      <c r="H3" s="7"/>
      <c r="I3" s="7"/>
      <c r="J3" s="7"/>
      <c r="K3" s="7"/>
      <c r="L3" s="9"/>
      <c r="M3" s="10"/>
      <c r="N3" s="10"/>
      <c r="O3" s="10"/>
      <c r="P3" s="10"/>
      <c r="Q3" s="10"/>
      <c r="R3" s="10"/>
      <c r="S3" s="10"/>
      <c r="T3" s="10"/>
      <c r="U3" s="10"/>
    </row>
    <row r="4" spans="1:21" ht="16.5" customHeight="1" x14ac:dyDescent="0.25">
      <c r="A4" s="7"/>
      <c r="B4" s="7" t="s">
        <v>910</v>
      </c>
      <c r="C4" s="7"/>
      <c r="D4" s="7"/>
      <c r="E4" s="7"/>
      <c r="F4" s="7"/>
      <c r="G4" s="7"/>
      <c r="H4" s="7"/>
      <c r="I4" s="7"/>
      <c r="J4" s="7"/>
      <c r="K4" s="7"/>
      <c r="L4" s="9"/>
      <c r="M4" s="10"/>
      <c r="N4" s="10"/>
      <c r="O4" s="10"/>
      <c r="P4" s="10"/>
      <c r="Q4" s="10"/>
      <c r="R4" s="10"/>
      <c r="S4" s="10"/>
      <c r="T4" s="10"/>
      <c r="U4" s="10"/>
    </row>
    <row r="5" spans="1:21" ht="16.5" customHeight="1" x14ac:dyDescent="0.25">
      <c r="A5" s="7"/>
      <c r="B5" s="7"/>
      <c r="C5" s="7" t="s">
        <v>314</v>
      </c>
      <c r="D5" s="7"/>
      <c r="E5" s="7"/>
      <c r="F5" s="7"/>
      <c r="G5" s="7"/>
      <c r="H5" s="7"/>
      <c r="I5" s="7"/>
      <c r="J5" s="7"/>
      <c r="K5" s="7"/>
      <c r="L5" s="9"/>
      <c r="M5" s="10"/>
      <c r="N5" s="10"/>
      <c r="O5" s="10"/>
      <c r="P5" s="10"/>
      <c r="Q5" s="10"/>
      <c r="R5" s="10"/>
      <c r="S5" s="10"/>
      <c r="T5" s="10"/>
      <c r="U5" s="10"/>
    </row>
    <row r="6" spans="1:21" ht="16.5" customHeight="1" x14ac:dyDescent="0.25">
      <c r="A6" s="7"/>
      <c r="B6" s="7"/>
      <c r="C6" s="7"/>
      <c r="D6" s="7" t="s">
        <v>615</v>
      </c>
      <c r="E6" s="7"/>
      <c r="F6" s="7"/>
      <c r="G6" s="7"/>
      <c r="H6" s="7"/>
      <c r="I6" s="7"/>
      <c r="J6" s="7"/>
      <c r="K6" s="7"/>
      <c r="L6" s="9" t="s">
        <v>106</v>
      </c>
      <c r="M6" s="34">
        <v>23</v>
      </c>
      <c r="N6" s="34">
        <v>25</v>
      </c>
      <c r="O6" s="34">
        <v>24</v>
      </c>
      <c r="P6" s="34">
        <v>32</v>
      </c>
      <c r="Q6" s="34">
        <v>26</v>
      </c>
      <c r="R6" s="34">
        <v>22</v>
      </c>
      <c r="S6" s="34">
        <v>21</v>
      </c>
      <c r="T6" s="34">
        <v>28</v>
      </c>
      <c r="U6" s="34">
        <v>24</v>
      </c>
    </row>
    <row r="7" spans="1:21" ht="16.5" customHeight="1" x14ac:dyDescent="0.25">
      <c r="A7" s="7"/>
      <c r="B7" s="7"/>
      <c r="C7" s="7"/>
      <c r="D7" s="7" t="s">
        <v>915</v>
      </c>
      <c r="E7" s="7"/>
      <c r="F7" s="7"/>
      <c r="G7" s="7"/>
      <c r="H7" s="7"/>
      <c r="I7" s="7"/>
      <c r="J7" s="7"/>
      <c r="K7" s="7"/>
      <c r="L7" s="9" t="s">
        <v>106</v>
      </c>
      <c r="M7" s="34">
        <v>23</v>
      </c>
      <c r="N7" s="34">
        <v>26</v>
      </c>
      <c r="O7" s="34">
        <v>24</v>
      </c>
      <c r="P7" s="34">
        <v>27</v>
      </c>
      <c r="Q7" s="34">
        <v>22</v>
      </c>
      <c r="R7" s="34">
        <v>30</v>
      </c>
      <c r="S7" s="34">
        <v>21</v>
      </c>
      <c r="T7" s="34">
        <v>34</v>
      </c>
      <c r="U7" s="34">
        <v>25</v>
      </c>
    </row>
    <row r="8" spans="1:21" ht="16.5" customHeight="1" x14ac:dyDescent="0.25">
      <c r="A8" s="7"/>
      <c r="B8" s="7"/>
      <c r="C8" s="7"/>
      <c r="D8" s="7" t="s">
        <v>916</v>
      </c>
      <c r="E8" s="7"/>
      <c r="F8" s="7"/>
      <c r="G8" s="7"/>
      <c r="H8" s="7"/>
      <c r="I8" s="7"/>
      <c r="J8" s="7"/>
      <c r="K8" s="7"/>
      <c r="L8" s="9" t="s">
        <v>106</v>
      </c>
      <c r="M8" s="34">
        <v>49</v>
      </c>
      <c r="N8" s="34">
        <v>54</v>
      </c>
      <c r="O8" s="34">
        <v>51</v>
      </c>
      <c r="P8" s="34">
        <v>44</v>
      </c>
      <c r="Q8" s="34">
        <v>42</v>
      </c>
      <c r="R8" s="34">
        <v>52</v>
      </c>
      <c r="S8" s="34">
        <v>36</v>
      </c>
      <c r="T8" s="20">
        <v>102</v>
      </c>
      <c r="U8" s="34">
        <v>50</v>
      </c>
    </row>
    <row r="9" spans="1:21" ht="16.5" customHeight="1" x14ac:dyDescent="0.25">
      <c r="A9" s="7"/>
      <c r="B9" s="7"/>
      <c r="C9" s="7"/>
      <c r="D9" s="7" t="s">
        <v>917</v>
      </c>
      <c r="E9" s="7"/>
      <c r="F9" s="7"/>
      <c r="G9" s="7"/>
      <c r="H9" s="7"/>
      <c r="I9" s="7"/>
      <c r="J9" s="7"/>
      <c r="K9" s="7"/>
      <c r="L9" s="9" t="s">
        <v>106</v>
      </c>
      <c r="M9" s="34">
        <v>83</v>
      </c>
      <c r="N9" s="34">
        <v>89</v>
      </c>
      <c r="O9" s="34">
        <v>98</v>
      </c>
      <c r="P9" s="34">
        <v>81</v>
      </c>
      <c r="Q9" s="34">
        <v>87</v>
      </c>
      <c r="R9" s="34">
        <v>86</v>
      </c>
      <c r="S9" s="34">
        <v>68</v>
      </c>
      <c r="T9" s="20">
        <v>169</v>
      </c>
      <c r="U9" s="34">
        <v>88</v>
      </c>
    </row>
    <row r="10" spans="1:21" ht="16.5" customHeight="1" x14ac:dyDescent="0.25">
      <c r="A10" s="7"/>
      <c r="B10" s="7"/>
      <c r="C10" s="7"/>
      <c r="D10" s="7" t="s">
        <v>918</v>
      </c>
      <c r="E10" s="7"/>
      <c r="F10" s="7"/>
      <c r="G10" s="7"/>
      <c r="H10" s="7"/>
      <c r="I10" s="7"/>
      <c r="J10" s="7"/>
      <c r="K10" s="7"/>
      <c r="L10" s="9" t="s">
        <v>106</v>
      </c>
      <c r="M10" s="20">
        <v>108</v>
      </c>
      <c r="N10" s="34">
        <v>96</v>
      </c>
      <c r="O10" s="20">
        <v>121</v>
      </c>
      <c r="P10" s="20">
        <v>105</v>
      </c>
      <c r="Q10" s="20">
        <v>116</v>
      </c>
      <c r="R10" s="20">
        <v>111</v>
      </c>
      <c r="S10" s="34">
        <v>96</v>
      </c>
      <c r="T10" s="20">
        <v>202</v>
      </c>
      <c r="U10" s="20">
        <v>108</v>
      </c>
    </row>
    <row r="11" spans="1:21" ht="16.5" customHeight="1" x14ac:dyDescent="0.25">
      <c r="A11" s="7"/>
      <c r="B11" s="7"/>
      <c r="C11" s="7"/>
      <c r="D11" s="7" t="s">
        <v>919</v>
      </c>
      <c r="E11" s="7"/>
      <c r="F11" s="7"/>
      <c r="G11" s="7"/>
      <c r="H11" s="7"/>
      <c r="I11" s="7"/>
      <c r="J11" s="7"/>
      <c r="K11" s="7"/>
      <c r="L11" s="9" t="s">
        <v>106</v>
      </c>
      <c r="M11" s="20">
        <v>113</v>
      </c>
      <c r="N11" s="34">
        <v>95</v>
      </c>
      <c r="O11" s="20">
        <v>122</v>
      </c>
      <c r="P11" s="20">
        <v>110</v>
      </c>
      <c r="Q11" s="20">
        <v>118</v>
      </c>
      <c r="R11" s="20">
        <v>121</v>
      </c>
      <c r="S11" s="20">
        <v>109</v>
      </c>
      <c r="T11" s="20">
        <v>193</v>
      </c>
      <c r="U11" s="20">
        <v>111</v>
      </c>
    </row>
    <row r="12" spans="1:21" ht="16.5" customHeight="1" x14ac:dyDescent="0.25">
      <c r="A12" s="7"/>
      <c r="B12" s="7"/>
      <c r="C12" s="7"/>
      <c r="D12" s="7" t="s">
        <v>920</v>
      </c>
      <c r="E12" s="7"/>
      <c r="F12" s="7"/>
      <c r="G12" s="7"/>
      <c r="H12" s="7"/>
      <c r="I12" s="7"/>
      <c r="J12" s="7"/>
      <c r="K12" s="7"/>
      <c r="L12" s="9" t="s">
        <v>106</v>
      </c>
      <c r="M12" s="20">
        <v>119</v>
      </c>
      <c r="N12" s="34">
        <v>99</v>
      </c>
      <c r="O12" s="20">
        <v>122</v>
      </c>
      <c r="P12" s="20">
        <v>108</v>
      </c>
      <c r="Q12" s="20">
        <v>117</v>
      </c>
      <c r="R12" s="20">
        <v>128</v>
      </c>
      <c r="S12" s="20">
        <v>108</v>
      </c>
      <c r="T12" s="20">
        <v>210</v>
      </c>
      <c r="U12" s="20">
        <v>114</v>
      </c>
    </row>
    <row r="13" spans="1:21" ht="16.5" customHeight="1" x14ac:dyDescent="0.25">
      <c r="A13" s="7"/>
      <c r="B13" s="7"/>
      <c r="C13" s="7"/>
      <c r="D13" s="7" t="s">
        <v>921</v>
      </c>
      <c r="E13" s="7"/>
      <c r="F13" s="7"/>
      <c r="G13" s="7"/>
      <c r="H13" s="7"/>
      <c r="I13" s="7"/>
      <c r="J13" s="7"/>
      <c r="K13" s="7"/>
      <c r="L13" s="9" t="s">
        <v>106</v>
      </c>
      <c r="M13" s="20">
        <v>120</v>
      </c>
      <c r="N13" s="20">
        <v>104</v>
      </c>
      <c r="O13" s="20">
        <v>120</v>
      </c>
      <c r="P13" s="20">
        <v>110</v>
      </c>
      <c r="Q13" s="20">
        <v>113</v>
      </c>
      <c r="R13" s="20">
        <v>136</v>
      </c>
      <c r="S13" s="20">
        <v>106</v>
      </c>
      <c r="T13" s="20">
        <v>190</v>
      </c>
      <c r="U13" s="20">
        <v>115</v>
      </c>
    </row>
    <row r="14" spans="1:21" ht="16.5" customHeight="1" x14ac:dyDescent="0.25">
      <c r="A14" s="7"/>
      <c r="B14" s="7"/>
      <c r="C14" s="7"/>
      <c r="D14" s="7" t="s">
        <v>596</v>
      </c>
      <c r="E14" s="7"/>
      <c r="F14" s="7"/>
      <c r="G14" s="7"/>
      <c r="H14" s="7"/>
      <c r="I14" s="7"/>
      <c r="J14" s="7"/>
      <c r="K14" s="7"/>
      <c r="L14" s="9" t="s">
        <v>106</v>
      </c>
      <c r="M14" s="20">
        <v>121</v>
      </c>
      <c r="N14" s="20">
        <v>103</v>
      </c>
      <c r="O14" s="20">
        <v>117</v>
      </c>
      <c r="P14" s="20">
        <v>105</v>
      </c>
      <c r="Q14" s="20">
        <v>112</v>
      </c>
      <c r="R14" s="20">
        <v>132</v>
      </c>
      <c r="S14" s="34">
        <v>96</v>
      </c>
      <c r="T14" s="20">
        <v>233</v>
      </c>
      <c r="U14" s="20">
        <v>114</v>
      </c>
    </row>
    <row r="15" spans="1:21" ht="16.5" customHeight="1" x14ac:dyDescent="0.25">
      <c r="A15" s="7"/>
      <c r="B15" s="7"/>
      <c r="C15" s="7" t="s">
        <v>325</v>
      </c>
      <c r="D15" s="7"/>
      <c r="E15" s="7"/>
      <c r="F15" s="7"/>
      <c r="G15" s="7"/>
      <c r="H15" s="7"/>
      <c r="I15" s="7"/>
      <c r="J15" s="7"/>
      <c r="K15" s="7"/>
      <c r="L15" s="9"/>
      <c r="M15" s="10"/>
      <c r="N15" s="10"/>
      <c r="O15" s="10"/>
      <c r="P15" s="10"/>
      <c r="Q15" s="10"/>
      <c r="R15" s="10"/>
      <c r="S15" s="10"/>
      <c r="T15" s="10"/>
      <c r="U15" s="10"/>
    </row>
    <row r="16" spans="1:21" ht="16.5" customHeight="1" x14ac:dyDescent="0.25">
      <c r="A16" s="7"/>
      <c r="B16" s="7"/>
      <c r="C16" s="7"/>
      <c r="D16" s="7" t="s">
        <v>615</v>
      </c>
      <c r="E16" s="7"/>
      <c r="F16" s="7"/>
      <c r="G16" s="7"/>
      <c r="H16" s="7"/>
      <c r="I16" s="7"/>
      <c r="J16" s="7"/>
      <c r="K16" s="7"/>
      <c r="L16" s="9" t="s">
        <v>106</v>
      </c>
      <c r="M16" s="34">
        <v>22</v>
      </c>
      <c r="N16" s="34">
        <v>23</v>
      </c>
      <c r="O16" s="34">
        <v>25</v>
      </c>
      <c r="P16" s="34">
        <v>33</v>
      </c>
      <c r="Q16" s="34">
        <v>25</v>
      </c>
      <c r="R16" s="34">
        <v>23</v>
      </c>
      <c r="S16" s="34">
        <v>21</v>
      </c>
      <c r="T16" s="34">
        <v>30</v>
      </c>
      <c r="U16" s="34">
        <v>24</v>
      </c>
    </row>
    <row r="17" spans="1:21" ht="16.5" customHeight="1" x14ac:dyDescent="0.25">
      <c r="A17" s="7"/>
      <c r="B17" s="7"/>
      <c r="C17" s="7"/>
      <c r="D17" s="7" t="s">
        <v>915</v>
      </c>
      <c r="E17" s="7"/>
      <c r="F17" s="7"/>
      <c r="G17" s="7"/>
      <c r="H17" s="7"/>
      <c r="I17" s="7"/>
      <c r="J17" s="7"/>
      <c r="K17" s="7"/>
      <c r="L17" s="9" t="s">
        <v>106</v>
      </c>
      <c r="M17" s="34">
        <v>22</v>
      </c>
      <c r="N17" s="34">
        <v>27</v>
      </c>
      <c r="O17" s="34">
        <v>26</v>
      </c>
      <c r="P17" s="34">
        <v>26</v>
      </c>
      <c r="Q17" s="34">
        <v>21</v>
      </c>
      <c r="R17" s="34">
        <v>31</v>
      </c>
      <c r="S17" s="34">
        <v>21</v>
      </c>
      <c r="T17" s="34">
        <v>39</v>
      </c>
      <c r="U17" s="34">
        <v>25</v>
      </c>
    </row>
    <row r="18" spans="1:21" ht="16.5" customHeight="1" x14ac:dyDescent="0.25">
      <c r="A18" s="7"/>
      <c r="B18" s="7"/>
      <c r="C18" s="7"/>
      <c r="D18" s="7" t="s">
        <v>916</v>
      </c>
      <c r="E18" s="7"/>
      <c r="F18" s="7"/>
      <c r="G18" s="7"/>
      <c r="H18" s="7"/>
      <c r="I18" s="7"/>
      <c r="J18" s="7"/>
      <c r="K18" s="7"/>
      <c r="L18" s="9" t="s">
        <v>106</v>
      </c>
      <c r="M18" s="34">
        <v>50</v>
      </c>
      <c r="N18" s="34">
        <v>57</v>
      </c>
      <c r="O18" s="34">
        <v>57</v>
      </c>
      <c r="P18" s="34">
        <v>49</v>
      </c>
      <c r="Q18" s="34">
        <v>45</v>
      </c>
      <c r="R18" s="34">
        <v>54</v>
      </c>
      <c r="S18" s="34">
        <v>38</v>
      </c>
      <c r="T18" s="20">
        <v>115</v>
      </c>
      <c r="U18" s="34">
        <v>53</v>
      </c>
    </row>
    <row r="19" spans="1:21" ht="16.5" customHeight="1" x14ac:dyDescent="0.25">
      <c r="A19" s="7"/>
      <c r="B19" s="7"/>
      <c r="C19" s="7"/>
      <c r="D19" s="7" t="s">
        <v>917</v>
      </c>
      <c r="E19" s="7"/>
      <c r="F19" s="7"/>
      <c r="G19" s="7"/>
      <c r="H19" s="7"/>
      <c r="I19" s="7"/>
      <c r="J19" s="7"/>
      <c r="K19" s="7"/>
      <c r="L19" s="9" t="s">
        <v>106</v>
      </c>
      <c r="M19" s="34">
        <v>82</v>
      </c>
      <c r="N19" s="34">
        <v>85</v>
      </c>
      <c r="O19" s="20">
        <v>101</v>
      </c>
      <c r="P19" s="34">
        <v>84</v>
      </c>
      <c r="Q19" s="34">
        <v>89</v>
      </c>
      <c r="R19" s="34">
        <v>86</v>
      </c>
      <c r="S19" s="34">
        <v>70</v>
      </c>
      <c r="T19" s="20">
        <v>195</v>
      </c>
      <c r="U19" s="34">
        <v>88</v>
      </c>
    </row>
    <row r="20" spans="1:21" ht="16.5" customHeight="1" x14ac:dyDescent="0.25">
      <c r="A20" s="7"/>
      <c r="B20" s="7"/>
      <c r="C20" s="7"/>
      <c r="D20" s="7" t="s">
        <v>918</v>
      </c>
      <c r="E20" s="7"/>
      <c r="F20" s="7"/>
      <c r="G20" s="7"/>
      <c r="H20" s="7"/>
      <c r="I20" s="7"/>
      <c r="J20" s="7"/>
      <c r="K20" s="7"/>
      <c r="L20" s="9" t="s">
        <v>106</v>
      </c>
      <c r="M20" s="20">
        <v>109</v>
      </c>
      <c r="N20" s="34">
        <v>96</v>
      </c>
      <c r="O20" s="20">
        <v>124</v>
      </c>
      <c r="P20" s="20">
        <v>109</v>
      </c>
      <c r="Q20" s="20">
        <v>118</v>
      </c>
      <c r="R20" s="20">
        <v>120</v>
      </c>
      <c r="S20" s="20">
        <v>101</v>
      </c>
      <c r="T20" s="20">
        <v>251</v>
      </c>
      <c r="U20" s="20">
        <v>110</v>
      </c>
    </row>
    <row r="21" spans="1:21" ht="16.5" customHeight="1" x14ac:dyDescent="0.25">
      <c r="A21" s="7"/>
      <c r="B21" s="7"/>
      <c r="C21" s="7"/>
      <c r="D21" s="7" t="s">
        <v>919</v>
      </c>
      <c r="E21" s="7"/>
      <c r="F21" s="7"/>
      <c r="G21" s="7"/>
      <c r="H21" s="7"/>
      <c r="I21" s="7"/>
      <c r="J21" s="7"/>
      <c r="K21" s="7"/>
      <c r="L21" s="9" t="s">
        <v>106</v>
      </c>
      <c r="M21" s="20">
        <v>116</v>
      </c>
      <c r="N21" s="34">
        <v>93</v>
      </c>
      <c r="O21" s="20">
        <v>127</v>
      </c>
      <c r="P21" s="20">
        <v>113</v>
      </c>
      <c r="Q21" s="20">
        <v>120</v>
      </c>
      <c r="R21" s="20">
        <v>130</v>
      </c>
      <c r="S21" s="20">
        <v>108</v>
      </c>
      <c r="T21" s="20">
        <v>223</v>
      </c>
      <c r="U21" s="20">
        <v>113</v>
      </c>
    </row>
    <row r="22" spans="1:21" ht="16.5" customHeight="1" x14ac:dyDescent="0.25">
      <c r="A22" s="7"/>
      <c r="B22" s="7"/>
      <c r="C22" s="7"/>
      <c r="D22" s="7" t="s">
        <v>920</v>
      </c>
      <c r="E22" s="7"/>
      <c r="F22" s="7"/>
      <c r="G22" s="7"/>
      <c r="H22" s="7"/>
      <c r="I22" s="7"/>
      <c r="J22" s="7"/>
      <c r="K22" s="7"/>
      <c r="L22" s="9" t="s">
        <v>106</v>
      </c>
      <c r="M22" s="20">
        <v>120</v>
      </c>
      <c r="N22" s="34">
        <v>95</v>
      </c>
      <c r="O22" s="20">
        <v>127</v>
      </c>
      <c r="P22" s="20">
        <v>111</v>
      </c>
      <c r="Q22" s="20">
        <v>121</v>
      </c>
      <c r="R22" s="20">
        <v>135</v>
      </c>
      <c r="S22" s="20">
        <v>113</v>
      </c>
      <c r="T22" s="20">
        <v>238</v>
      </c>
      <c r="U22" s="20">
        <v>115</v>
      </c>
    </row>
    <row r="23" spans="1:21" ht="16.5" customHeight="1" x14ac:dyDescent="0.25">
      <c r="A23" s="7"/>
      <c r="B23" s="7"/>
      <c r="C23" s="7"/>
      <c r="D23" s="7" t="s">
        <v>921</v>
      </c>
      <c r="E23" s="7"/>
      <c r="F23" s="7"/>
      <c r="G23" s="7"/>
      <c r="H23" s="7"/>
      <c r="I23" s="7"/>
      <c r="J23" s="7"/>
      <c r="K23" s="7"/>
      <c r="L23" s="9" t="s">
        <v>106</v>
      </c>
      <c r="M23" s="20">
        <v>116</v>
      </c>
      <c r="N23" s="34">
        <v>98</v>
      </c>
      <c r="O23" s="20">
        <v>120</v>
      </c>
      <c r="P23" s="20">
        <v>114</v>
      </c>
      <c r="Q23" s="20">
        <v>115</v>
      </c>
      <c r="R23" s="20">
        <v>144</v>
      </c>
      <c r="S23" s="20">
        <v>100</v>
      </c>
      <c r="T23" s="20">
        <v>214</v>
      </c>
      <c r="U23" s="20">
        <v>113</v>
      </c>
    </row>
    <row r="24" spans="1:21" ht="16.5" customHeight="1" x14ac:dyDescent="0.25">
      <c r="A24" s="7"/>
      <c r="B24" s="7"/>
      <c r="C24" s="7"/>
      <c r="D24" s="7" t="s">
        <v>596</v>
      </c>
      <c r="E24" s="7"/>
      <c r="F24" s="7"/>
      <c r="G24" s="7"/>
      <c r="H24" s="7"/>
      <c r="I24" s="7"/>
      <c r="J24" s="7"/>
      <c r="K24" s="7"/>
      <c r="L24" s="9" t="s">
        <v>106</v>
      </c>
      <c r="M24" s="20">
        <v>116</v>
      </c>
      <c r="N24" s="34">
        <v>95</v>
      </c>
      <c r="O24" s="20">
        <v>119</v>
      </c>
      <c r="P24" s="20">
        <v>105</v>
      </c>
      <c r="Q24" s="20">
        <v>107</v>
      </c>
      <c r="R24" s="20">
        <v>135</v>
      </c>
      <c r="S24" s="34">
        <v>84</v>
      </c>
      <c r="T24" s="20">
        <v>223</v>
      </c>
      <c r="U24" s="20">
        <v>110</v>
      </c>
    </row>
    <row r="25" spans="1:21" ht="16.5" customHeight="1" x14ac:dyDescent="0.25">
      <c r="A25" s="7"/>
      <c r="B25" s="7"/>
      <c r="C25" s="7" t="s">
        <v>326</v>
      </c>
      <c r="D25" s="7"/>
      <c r="E25" s="7"/>
      <c r="F25" s="7"/>
      <c r="G25" s="7"/>
      <c r="H25" s="7"/>
      <c r="I25" s="7"/>
      <c r="J25" s="7"/>
      <c r="K25" s="7"/>
      <c r="L25" s="9"/>
      <c r="M25" s="10"/>
      <c r="N25" s="10"/>
      <c r="O25" s="10"/>
      <c r="P25" s="10"/>
      <c r="Q25" s="10"/>
      <c r="R25" s="10"/>
      <c r="S25" s="10"/>
      <c r="T25" s="10"/>
      <c r="U25" s="10"/>
    </row>
    <row r="26" spans="1:21" ht="16.5" customHeight="1" x14ac:dyDescent="0.25">
      <c r="A26" s="7"/>
      <c r="B26" s="7"/>
      <c r="C26" s="7"/>
      <c r="D26" s="7" t="s">
        <v>615</v>
      </c>
      <c r="E26" s="7"/>
      <c r="F26" s="7"/>
      <c r="G26" s="7"/>
      <c r="H26" s="7"/>
      <c r="I26" s="7"/>
      <c r="J26" s="7"/>
      <c r="K26" s="7"/>
      <c r="L26" s="9" t="s">
        <v>106</v>
      </c>
      <c r="M26" s="34">
        <v>18</v>
      </c>
      <c r="N26" s="34">
        <v>19</v>
      </c>
      <c r="O26" s="34">
        <v>21</v>
      </c>
      <c r="P26" s="34">
        <v>23</v>
      </c>
      <c r="Q26" s="34">
        <v>19</v>
      </c>
      <c r="R26" s="34">
        <v>20</v>
      </c>
      <c r="S26" s="34">
        <v>17</v>
      </c>
      <c r="T26" s="34">
        <v>25</v>
      </c>
      <c r="U26" s="34">
        <v>19</v>
      </c>
    </row>
    <row r="27" spans="1:21" ht="16.5" customHeight="1" x14ac:dyDescent="0.25">
      <c r="A27" s="7"/>
      <c r="B27" s="7"/>
      <c r="C27" s="7"/>
      <c r="D27" s="7" t="s">
        <v>915</v>
      </c>
      <c r="E27" s="7"/>
      <c r="F27" s="7"/>
      <c r="G27" s="7"/>
      <c r="H27" s="7"/>
      <c r="I27" s="7"/>
      <c r="J27" s="7"/>
      <c r="K27" s="7"/>
      <c r="L27" s="9" t="s">
        <v>106</v>
      </c>
      <c r="M27" s="34">
        <v>19</v>
      </c>
      <c r="N27" s="34">
        <v>25</v>
      </c>
      <c r="O27" s="34">
        <v>25</v>
      </c>
      <c r="P27" s="34">
        <v>23</v>
      </c>
      <c r="Q27" s="34">
        <v>18</v>
      </c>
      <c r="R27" s="34">
        <v>27</v>
      </c>
      <c r="S27" s="34">
        <v>19</v>
      </c>
      <c r="T27" s="34">
        <v>33</v>
      </c>
      <c r="U27" s="34">
        <v>22</v>
      </c>
    </row>
    <row r="28" spans="1:21" ht="16.5" customHeight="1" x14ac:dyDescent="0.25">
      <c r="A28" s="7"/>
      <c r="B28" s="7"/>
      <c r="C28" s="7"/>
      <c r="D28" s="7" t="s">
        <v>916</v>
      </c>
      <c r="E28" s="7"/>
      <c r="F28" s="7"/>
      <c r="G28" s="7"/>
      <c r="H28" s="7"/>
      <c r="I28" s="7"/>
      <c r="J28" s="7"/>
      <c r="K28" s="7"/>
      <c r="L28" s="9" t="s">
        <v>106</v>
      </c>
      <c r="M28" s="34">
        <v>44</v>
      </c>
      <c r="N28" s="34">
        <v>53</v>
      </c>
      <c r="O28" s="34">
        <v>59</v>
      </c>
      <c r="P28" s="34">
        <v>40</v>
      </c>
      <c r="Q28" s="34">
        <v>39</v>
      </c>
      <c r="R28" s="34">
        <v>46</v>
      </c>
      <c r="S28" s="34">
        <v>34</v>
      </c>
      <c r="T28" s="34">
        <v>78</v>
      </c>
      <c r="U28" s="34">
        <v>48</v>
      </c>
    </row>
    <row r="29" spans="1:21" ht="16.5" customHeight="1" x14ac:dyDescent="0.25">
      <c r="A29" s="7"/>
      <c r="B29" s="7"/>
      <c r="C29" s="7"/>
      <c r="D29" s="7" t="s">
        <v>917</v>
      </c>
      <c r="E29" s="7"/>
      <c r="F29" s="7"/>
      <c r="G29" s="7"/>
      <c r="H29" s="7"/>
      <c r="I29" s="7"/>
      <c r="J29" s="7"/>
      <c r="K29" s="7"/>
      <c r="L29" s="9" t="s">
        <v>106</v>
      </c>
      <c r="M29" s="34">
        <v>72</v>
      </c>
      <c r="N29" s="34">
        <v>82</v>
      </c>
      <c r="O29" s="20">
        <v>102</v>
      </c>
      <c r="P29" s="34">
        <v>74</v>
      </c>
      <c r="Q29" s="34">
        <v>85</v>
      </c>
      <c r="R29" s="34">
        <v>76</v>
      </c>
      <c r="S29" s="34">
        <v>67</v>
      </c>
      <c r="T29" s="20">
        <v>211</v>
      </c>
      <c r="U29" s="34">
        <v>82</v>
      </c>
    </row>
    <row r="30" spans="1:21" ht="16.5" customHeight="1" x14ac:dyDescent="0.25">
      <c r="A30" s="7"/>
      <c r="B30" s="7"/>
      <c r="C30" s="7"/>
      <c r="D30" s="7" t="s">
        <v>918</v>
      </c>
      <c r="E30" s="7"/>
      <c r="F30" s="7"/>
      <c r="G30" s="7"/>
      <c r="H30" s="7"/>
      <c r="I30" s="7"/>
      <c r="J30" s="7"/>
      <c r="K30" s="7"/>
      <c r="L30" s="9" t="s">
        <v>106</v>
      </c>
      <c r="M30" s="34">
        <v>99</v>
      </c>
      <c r="N30" s="34">
        <v>90</v>
      </c>
      <c r="O30" s="20">
        <v>124</v>
      </c>
      <c r="P30" s="34">
        <v>94</v>
      </c>
      <c r="Q30" s="20">
        <v>113</v>
      </c>
      <c r="R30" s="20">
        <v>110</v>
      </c>
      <c r="S30" s="34">
        <v>99</v>
      </c>
      <c r="T30" s="20">
        <v>217</v>
      </c>
      <c r="U30" s="20">
        <v>103</v>
      </c>
    </row>
    <row r="31" spans="1:21" ht="16.5" customHeight="1" x14ac:dyDescent="0.25">
      <c r="A31" s="7"/>
      <c r="B31" s="7"/>
      <c r="C31" s="7"/>
      <c r="D31" s="7" t="s">
        <v>919</v>
      </c>
      <c r="E31" s="7"/>
      <c r="F31" s="7"/>
      <c r="G31" s="7"/>
      <c r="H31" s="7"/>
      <c r="I31" s="7"/>
      <c r="J31" s="7"/>
      <c r="K31" s="7"/>
      <c r="L31" s="9" t="s">
        <v>106</v>
      </c>
      <c r="M31" s="20">
        <v>102</v>
      </c>
      <c r="N31" s="34">
        <v>88</v>
      </c>
      <c r="O31" s="20">
        <v>126</v>
      </c>
      <c r="P31" s="34">
        <v>91</v>
      </c>
      <c r="Q31" s="20">
        <v>114</v>
      </c>
      <c r="R31" s="20">
        <v>128</v>
      </c>
      <c r="S31" s="20">
        <v>104</v>
      </c>
      <c r="T31" s="20">
        <v>214</v>
      </c>
      <c r="U31" s="20">
        <v>104</v>
      </c>
    </row>
    <row r="32" spans="1:21" ht="16.5" customHeight="1" x14ac:dyDescent="0.25">
      <c r="A32" s="7"/>
      <c r="B32" s="7"/>
      <c r="C32" s="7"/>
      <c r="D32" s="7" t="s">
        <v>920</v>
      </c>
      <c r="E32" s="7"/>
      <c r="F32" s="7"/>
      <c r="G32" s="7"/>
      <c r="H32" s="7"/>
      <c r="I32" s="7"/>
      <c r="J32" s="7"/>
      <c r="K32" s="7"/>
      <c r="L32" s="9" t="s">
        <v>106</v>
      </c>
      <c r="M32" s="20">
        <v>108</v>
      </c>
      <c r="N32" s="34">
        <v>89</v>
      </c>
      <c r="O32" s="20">
        <v>124</v>
      </c>
      <c r="P32" s="34">
        <v>89</v>
      </c>
      <c r="Q32" s="20">
        <v>113</v>
      </c>
      <c r="R32" s="20">
        <v>135</v>
      </c>
      <c r="S32" s="20">
        <v>103</v>
      </c>
      <c r="T32" s="20">
        <v>205</v>
      </c>
      <c r="U32" s="20">
        <v>106</v>
      </c>
    </row>
    <row r="33" spans="1:21" ht="16.5" customHeight="1" x14ac:dyDescent="0.25">
      <c r="A33" s="7"/>
      <c r="B33" s="7"/>
      <c r="C33" s="7"/>
      <c r="D33" s="7" t="s">
        <v>921</v>
      </c>
      <c r="E33" s="7"/>
      <c r="F33" s="7"/>
      <c r="G33" s="7"/>
      <c r="H33" s="7"/>
      <c r="I33" s="7"/>
      <c r="J33" s="7"/>
      <c r="K33" s="7"/>
      <c r="L33" s="9" t="s">
        <v>106</v>
      </c>
      <c r="M33" s="20">
        <v>103</v>
      </c>
      <c r="N33" s="34">
        <v>92</v>
      </c>
      <c r="O33" s="20">
        <v>115</v>
      </c>
      <c r="P33" s="34">
        <v>89</v>
      </c>
      <c r="Q33" s="20">
        <v>104</v>
      </c>
      <c r="R33" s="20">
        <v>146</v>
      </c>
      <c r="S33" s="34">
        <v>85</v>
      </c>
      <c r="T33" s="20">
        <v>187</v>
      </c>
      <c r="U33" s="20">
        <v>103</v>
      </c>
    </row>
    <row r="34" spans="1:21" ht="16.5" customHeight="1" x14ac:dyDescent="0.25">
      <c r="A34" s="14"/>
      <c r="B34" s="14"/>
      <c r="C34" s="14"/>
      <c r="D34" s="14" t="s">
        <v>596</v>
      </c>
      <c r="E34" s="14"/>
      <c r="F34" s="14"/>
      <c r="G34" s="14"/>
      <c r="H34" s="14"/>
      <c r="I34" s="14"/>
      <c r="J34" s="14"/>
      <c r="K34" s="14"/>
      <c r="L34" s="15" t="s">
        <v>106</v>
      </c>
      <c r="M34" s="38">
        <v>101</v>
      </c>
      <c r="N34" s="37">
        <v>85</v>
      </c>
      <c r="O34" s="38">
        <v>115</v>
      </c>
      <c r="P34" s="37">
        <v>78</v>
      </c>
      <c r="Q34" s="37">
        <v>93</v>
      </c>
      <c r="R34" s="38">
        <v>154</v>
      </c>
      <c r="S34" s="37">
        <v>70</v>
      </c>
      <c r="T34" s="38">
        <v>214</v>
      </c>
      <c r="U34" s="37">
        <v>97</v>
      </c>
    </row>
    <row r="35" spans="1:21" ht="4.5" customHeight="1" x14ac:dyDescent="0.25">
      <c r="A35" s="27"/>
      <c r="B35" s="27"/>
      <c r="C35" s="2"/>
      <c r="D35" s="2"/>
      <c r="E35" s="2"/>
      <c r="F35" s="2"/>
      <c r="G35" s="2"/>
      <c r="H35" s="2"/>
      <c r="I35" s="2"/>
      <c r="J35" s="2"/>
      <c r="K35" s="2"/>
      <c r="L35" s="2"/>
      <c r="M35" s="2"/>
      <c r="N35" s="2"/>
      <c r="O35" s="2"/>
      <c r="P35" s="2"/>
      <c r="Q35" s="2"/>
      <c r="R35" s="2"/>
      <c r="S35" s="2"/>
      <c r="T35" s="2"/>
      <c r="U35" s="2"/>
    </row>
    <row r="36" spans="1:21" ht="55.2" customHeight="1" x14ac:dyDescent="0.25">
      <c r="A36" s="27" t="s">
        <v>139</v>
      </c>
      <c r="B36" s="27"/>
      <c r="C36" s="67" t="s">
        <v>327</v>
      </c>
      <c r="D36" s="67"/>
      <c r="E36" s="67"/>
      <c r="F36" s="67"/>
      <c r="G36" s="67"/>
      <c r="H36" s="67"/>
      <c r="I36" s="67"/>
      <c r="J36" s="67"/>
      <c r="K36" s="67"/>
      <c r="L36" s="67"/>
      <c r="M36" s="67"/>
      <c r="N36" s="67"/>
      <c r="O36" s="67"/>
      <c r="P36" s="67"/>
      <c r="Q36" s="67"/>
      <c r="R36" s="67"/>
      <c r="S36" s="67"/>
      <c r="T36" s="67"/>
      <c r="U36" s="67"/>
    </row>
    <row r="37" spans="1:21" ht="16.5" customHeight="1" x14ac:dyDescent="0.25">
      <c r="A37" s="27" t="s">
        <v>141</v>
      </c>
      <c r="B37" s="27"/>
      <c r="C37" s="67" t="s">
        <v>911</v>
      </c>
      <c r="D37" s="67"/>
      <c r="E37" s="67"/>
      <c r="F37" s="67"/>
      <c r="G37" s="67"/>
      <c r="H37" s="67"/>
      <c r="I37" s="67"/>
      <c r="J37" s="67"/>
      <c r="K37" s="67"/>
      <c r="L37" s="67"/>
      <c r="M37" s="67"/>
      <c r="N37" s="67"/>
      <c r="O37" s="67"/>
      <c r="P37" s="67"/>
      <c r="Q37" s="67"/>
      <c r="R37" s="67"/>
      <c r="S37" s="67"/>
      <c r="T37" s="67"/>
      <c r="U37" s="67"/>
    </row>
    <row r="38" spans="1:21" ht="29.4" customHeight="1" x14ac:dyDescent="0.25">
      <c r="A38" s="27" t="s">
        <v>144</v>
      </c>
      <c r="B38" s="27"/>
      <c r="C38" s="67" t="s">
        <v>328</v>
      </c>
      <c r="D38" s="67"/>
      <c r="E38" s="67"/>
      <c r="F38" s="67"/>
      <c r="G38" s="67"/>
      <c r="H38" s="67"/>
      <c r="I38" s="67"/>
      <c r="J38" s="67"/>
      <c r="K38" s="67"/>
      <c r="L38" s="67"/>
      <c r="M38" s="67"/>
      <c r="N38" s="67"/>
      <c r="O38" s="67"/>
      <c r="P38" s="67"/>
      <c r="Q38" s="67"/>
      <c r="R38" s="67"/>
      <c r="S38" s="67"/>
      <c r="T38" s="67"/>
      <c r="U38" s="67"/>
    </row>
    <row r="39" spans="1:21" ht="16.5" customHeight="1" x14ac:dyDescent="0.25">
      <c r="A39" s="27" t="s">
        <v>146</v>
      </c>
      <c r="B39" s="27"/>
      <c r="C39" s="67" t="s">
        <v>912</v>
      </c>
      <c r="D39" s="67"/>
      <c r="E39" s="67"/>
      <c r="F39" s="67"/>
      <c r="G39" s="67"/>
      <c r="H39" s="67"/>
      <c r="I39" s="67"/>
      <c r="J39" s="67"/>
      <c r="K39" s="67"/>
      <c r="L39" s="67"/>
      <c r="M39" s="67"/>
      <c r="N39" s="67"/>
      <c r="O39" s="67"/>
      <c r="P39" s="67"/>
      <c r="Q39" s="67"/>
      <c r="R39" s="67"/>
      <c r="S39" s="67"/>
      <c r="T39" s="67"/>
      <c r="U39" s="67"/>
    </row>
    <row r="40" spans="1:21" ht="68.099999999999994" customHeight="1" x14ac:dyDescent="0.25">
      <c r="A40" s="27" t="s">
        <v>150</v>
      </c>
      <c r="B40" s="27"/>
      <c r="C40" s="67" t="s">
        <v>329</v>
      </c>
      <c r="D40" s="67"/>
      <c r="E40" s="67"/>
      <c r="F40" s="67"/>
      <c r="G40" s="67"/>
      <c r="H40" s="67"/>
      <c r="I40" s="67"/>
      <c r="J40" s="67"/>
      <c r="K40" s="67"/>
      <c r="L40" s="67"/>
      <c r="M40" s="67"/>
      <c r="N40" s="67"/>
      <c r="O40" s="67"/>
      <c r="P40" s="67"/>
      <c r="Q40" s="67"/>
      <c r="R40" s="67"/>
      <c r="S40" s="67"/>
      <c r="T40" s="67"/>
      <c r="U40" s="67"/>
    </row>
    <row r="41" spans="1:21" ht="4.5" customHeight="1" x14ac:dyDescent="0.25"/>
    <row r="42" spans="1:21" ht="16.5" customHeight="1" x14ac:dyDescent="0.25">
      <c r="A42" s="28" t="s">
        <v>167</v>
      </c>
      <c r="B42" s="27"/>
      <c r="C42" s="27"/>
      <c r="D42" s="27"/>
      <c r="E42" s="67" t="s">
        <v>342</v>
      </c>
      <c r="F42" s="67"/>
      <c r="G42" s="67"/>
      <c r="H42" s="67"/>
      <c r="I42" s="67"/>
      <c r="J42" s="67"/>
      <c r="K42" s="67"/>
      <c r="L42" s="67"/>
      <c r="M42" s="67"/>
      <c r="N42" s="67"/>
      <c r="O42" s="67"/>
      <c r="P42" s="67"/>
      <c r="Q42" s="67"/>
      <c r="R42" s="67"/>
      <c r="S42" s="67"/>
      <c r="T42" s="67"/>
      <c r="U42" s="67"/>
    </row>
  </sheetData>
  <mergeCells count="7">
    <mergeCell ref="C40:U40"/>
    <mergeCell ref="E42:U42"/>
    <mergeCell ref="K1:U1"/>
    <mergeCell ref="C36:U36"/>
    <mergeCell ref="C37:U37"/>
    <mergeCell ref="C38:U38"/>
    <mergeCell ref="C39:U39"/>
  </mergeCells>
  <pageMargins left="0.7" right="0.7" top="0.75" bottom="0.75" header="0.3" footer="0.3"/>
  <pageSetup paperSize="9" fitToHeight="0" orientation="landscape" horizontalDpi="300" verticalDpi="300"/>
  <headerFooter scaleWithDoc="0" alignWithMargins="0">
    <oddHeader>&amp;C&amp;"Arial"&amp;8TABLE 15A.75</oddHeader>
    <oddFooter>&amp;L&amp;"Arial"&amp;8REPORT ON
GOVERNMENT
SERVICES 2022&amp;R&amp;"Arial"&amp;8SERVICES FOR PEOPLE
WITH DISABILITY
PAGE &amp;B&amp;P&amp;B</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U34"/>
  <sheetViews>
    <sheetView showGridLines="0" workbookViewId="0"/>
  </sheetViews>
  <sheetFormatPr defaultRowHeight="13.2" x14ac:dyDescent="0.25"/>
  <cols>
    <col min="1" max="10" width="1.6640625" customWidth="1"/>
    <col min="11" max="11" width="6.88671875" customWidth="1"/>
    <col min="12" max="12" width="5.44140625" customWidth="1"/>
    <col min="13" max="21" width="6.6640625" customWidth="1"/>
  </cols>
  <sheetData>
    <row r="1" spans="1:21" ht="33.9" customHeight="1" x14ac:dyDescent="0.25">
      <c r="A1" s="8" t="s">
        <v>922</v>
      </c>
      <c r="B1" s="8"/>
      <c r="C1" s="8"/>
      <c r="D1" s="8"/>
      <c r="E1" s="8"/>
      <c r="F1" s="8"/>
      <c r="G1" s="8"/>
      <c r="H1" s="8"/>
      <c r="I1" s="8"/>
      <c r="J1" s="8"/>
      <c r="K1" s="72" t="s">
        <v>923</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103</v>
      </c>
    </row>
    <row r="3" spans="1:21" ht="16.5" customHeight="1" x14ac:dyDescent="0.25">
      <c r="A3" s="7" t="s">
        <v>924</v>
      </c>
      <c r="B3" s="7"/>
      <c r="C3" s="7"/>
      <c r="D3" s="7"/>
      <c r="E3" s="7"/>
      <c r="F3" s="7"/>
      <c r="G3" s="7"/>
      <c r="H3" s="7"/>
      <c r="I3" s="7"/>
      <c r="J3" s="7"/>
      <c r="K3" s="7"/>
      <c r="L3" s="9"/>
      <c r="M3" s="10"/>
      <c r="N3" s="10"/>
      <c r="O3" s="10"/>
      <c r="P3" s="10"/>
      <c r="Q3" s="10"/>
      <c r="R3" s="10"/>
      <c r="S3" s="10"/>
      <c r="T3" s="10"/>
      <c r="U3" s="10"/>
    </row>
    <row r="4" spans="1:21" ht="16.5" customHeight="1" x14ac:dyDescent="0.25">
      <c r="A4" s="7"/>
      <c r="B4" s="7" t="s">
        <v>314</v>
      </c>
      <c r="C4" s="7"/>
      <c r="D4" s="7"/>
      <c r="E4" s="7"/>
      <c r="F4" s="7"/>
      <c r="G4" s="7"/>
      <c r="H4" s="7"/>
      <c r="I4" s="7"/>
      <c r="J4" s="7"/>
      <c r="K4" s="7"/>
      <c r="L4" s="9"/>
      <c r="M4" s="10"/>
      <c r="N4" s="10"/>
      <c r="O4" s="10"/>
      <c r="P4" s="10"/>
      <c r="Q4" s="10"/>
      <c r="R4" s="10"/>
      <c r="S4" s="10"/>
      <c r="T4" s="10"/>
      <c r="U4" s="10"/>
    </row>
    <row r="5" spans="1:21" ht="16.5" customHeight="1" x14ac:dyDescent="0.25">
      <c r="A5" s="7"/>
      <c r="B5" s="7"/>
      <c r="C5" s="7" t="s">
        <v>316</v>
      </c>
      <c r="D5" s="7"/>
      <c r="E5" s="7"/>
      <c r="F5" s="7"/>
      <c r="G5" s="7"/>
      <c r="H5" s="7"/>
      <c r="I5" s="7"/>
      <c r="J5" s="7"/>
      <c r="K5" s="7"/>
      <c r="L5" s="9" t="s">
        <v>216</v>
      </c>
      <c r="M5" s="34">
        <v>74</v>
      </c>
      <c r="N5" s="34">
        <v>67</v>
      </c>
      <c r="O5" s="34">
        <v>71</v>
      </c>
      <c r="P5" s="34">
        <v>66</v>
      </c>
      <c r="Q5" s="34">
        <v>67</v>
      </c>
      <c r="R5" s="34">
        <v>71</v>
      </c>
      <c r="S5" s="34">
        <v>71</v>
      </c>
      <c r="T5" s="34">
        <v>67</v>
      </c>
      <c r="U5" s="34">
        <v>70</v>
      </c>
    </row>
    <row r="6" spans="1:21" ht="16.5" customHeight="1" x14ac:dyDescent="0.25">
      <c r="A6" s="7"/>
      <c r="B6" s="7"/>
      <c r="C6" s="7" t="s">
        <v>925</v>
      </c>
      <c r="D6" s="7"/>
      <c r="E6" s="7"/>
      <c r="F6" s="7"/>
      <c r="G6" s="7"/>
      <c r="H6" s="7"/>
      <c r="I6" s="7"/>
      <c r="J6" s="7"/>
      <c r="K6" s="7"/>
      <c r="L6" s="9" t="s">
        <v>216</v>
      </c>
      <c r="M6" s="34">
        <v>79</v>
      </c>
      <c r="N6" s="34">
        <v>72</v>
      </c>
      <c r="O6" s="34">
        <v>80</v>
      </c>
      <c r="P6" s="34">
        <v>74</v>
      </c>
      <c r="Q6" s="34">
        <v>75</v>
      </c>
      <c r="R6" s="34">
        <v>77</v>
      </c>
      <c r="S6" s="34">
        <v>79</v>
      </c>
      <c r="T6" s="34">
        <v>75</v>
      </c>
      <c r="U6" s="34">
        <v>76</v>
      </c>
    </row>
    <row r="7" spans="1:21" ht="16.5" customHeight="1" x14ac:dyDescent="0.25">
      <c r="A7" s="7"/>
      <c r="B7" s="7"/>
      <c r="C7" s="7" t="s">
        <v>319</v>
      </c>
      <c r="D7" s="7"/>
      <c r="E7" s="7"/>
      <c r="F7" s="7"/>
      <c r="G7" s="7"/>
      <c r="H7" s="7"/>
      <c r="I7" s="7"/>
      <c r="J7" s="7"/>
      <c r="K7" s="7"/>
      <c r="L7" s="9" t="s">
        <v>216</v>
      </c>
      <c r="M7" s="34">
        <v>70</v>
      </c>
      <c r="N7" s="34">
        <v>62</v>
      </c>
      <c r="O7" s="34">
        <v>67</v>
      </c>
      <c r="P7" s="34">
        <v>58</v>
      </c>
      <c r="Q7" s="34">
        <v>64</v>
      </c>
      <c r="R7" s="34">
        <v>72</v>
      </c>
      <c r="S7" s="34">
        <v>70</v>
      </c>
      <c r="T7" s="34">
        <v>64</v>
      </c>
      <c r="U7" s="34">
        <v>66</v>
      </c>
    </row>
    <row r="8" spans="1:21" ht="16.5" customHeight="1" x14ac:dyDescent="0.25">
      <c r="A8" s="7"/>
      <c r="B8" s="7"/>
      <c r="C8" s="7" t="s">
        <v>320</v>
      </c>
      <c r="D8" s="7"/>
      <c r="E8" s="7"/>
      <c r="F8" s="7"/>
      <c r="G8" s="7"/>
      <c r="H8" s="7"/>
      <c r="I8" s="7"/>
      <c r="J8" s="7"/>
      <c r="K8" s="7"/>
      <c r="L8" s="9" t="s">
        <v>216</v>
      </c>
      <c r="M8" s="34">
        <v>57</v>
      </c>
      <c r="N8" s="34">
        <v>49</v>
      </c>
      <c r="O8" s="34">
        <v>48</v>
      </c>
      <c r="P8" s="34">
        <v>52</v>
      </c>
      <c r="Q8" s="34">
        <v>50</v>
      </c>
      <c r="R8" s="34">
        <v>44</v>
      </c>
      <c r="S8" s="34">
        <v>53</v>
      </c>
      <c r="T8" s="34">
        <v>38</v>
      </c>
      <c r="U8" s="34">
        <v>51</v>
      </c>
    </row>
    <row r="9" spans="1:21" ht="16.5" customHeight="1" x14ac:dyDescent="0.25">
      <c r="A9" s="7"/>
      <c r="B9" s="7"/>
      <c r="C9" s="7" t="s">
        <v>321</v>
      </c>
      <c r="D9" s="7"/>
      <c r="E9" s="7"/>
      <c r="F9" s="7"/>
      <c r="G9" s="7"/>
      <c r="H9" s="7"/>
      <c r="I9" s="7"/>
      <c r="J9" s="7"/>
      <c r="K9" s="7"/>
      <c r="L9" s="9" t="s">
        <v>216</v>
      </c>
      <c r="M9" s="34">
        <v>71</v>
      </c>
      <c r="N9" s="34">
        <v>66</v>
      </c>
      <c r="O9" s="34">
        <v>71</v>
      </c>
      <c r="P9" s="34">
        <v>68</v>
      </c>
      <c r="Q9" s="34">
        <v>69</v>
      </c>
      <c r="R9" s="34">
        <v>73</v>
      </c>
      <c r="S9" s="34">
        <v>76</v>
      </c>
      <c r="T9" s="34">
        <v>77</v>
      </c>
      <c r="U9" s="34">
        <v>70</v>
      </c>
    </row>
    <row r="10" spans="1:21" ht="16.5" customHeight="1" x14ac:dyDescent="0.25">
      <c r="A10" s="7"/>
      <c r="B10" s="7"/>
      <c r="C10" s="7" t="s">
        <v>322</v>
      </c>
      <c r="D10" s="7"/>
      <c r="E10" s="7"/>
      <c r="F10" s="7"/>
      <c r="G10" s="7"/>
      <c r="H10" s="7"/>
      <c r="I10" s="7"/>
      <c r="J10" s="7"/>
      <c r="K10" s="7"/>
      <c r="L10" s="9" t="s">
        <v>216</v>
      </c>
      <c r="M10" s="34">
        <v>73</v>
      </c>
      <c r="N10" s="34">
        <v>66</v>
      </c>
      <c r="O10" s="34">
        <v>71</v>
      </c>
      <c r="P10" s="34">
        <v>68</v>
      </c>
      <c r="Q10" s="34">
        <v>67</v>
      </c>
      <c r="R10" s="34">
        <v>72</v>
      </c>
      <c r="S10" s="34">
        <v>74</v>
      </c>
      <c r="T10" s="34">
        <v>70</v>
      </c>
      <c r="U10" s="34">
        <v>70</v>
      </c>
    </row>
    <row r="11" spans="1:21" ht="16.5" customHeight="1" x14ac:dyDescent="0.25">
      <c r="A11" s="7"/>
      <c r="B11" s="7" t="s">
        <v>325</v>
      </c>
      <c r="C11" s="7"/>
      <c r="D11" s="7"/>
      <c r="E11" s="7"/>
      <c r="F11" s="7"/>
      <c r="G11" s="7"/>
      <c r="H11" s="7"/>
      <c r="I11" s="7"/>
      <c r="J11" s="7"/>
      <c r="K11" s="7"/>
      <c r="L11" s="9"/>
      <c r="M11" s="10"/>
      <c r="N11" s="10"/>
      <c r="O11" s="10"/>
      <c r="P11" s="10"/>
      <c r="Q11" s="10"/>
      <c r="R11" s="10"/>
      <c r="S11" s="10"/>
      <c r="T11" s="10"/>
      <c r="U11" s="10"/>
    </row>
    <row r="12" spans="1:21" ht="16.5" customHeight="1" x14ac:dyDescent="0.25">
      <c r="A12" s="7"/>
      <c r="B12" s="7"/>
      <c r="C12" s="7" t="s">
        <v>316</v>
      </c>
      <c r="D12" s="7"/>
      <c r="E12" s="7"/>
      <c r="F12" s="7"/>
      <c r="G12" s="7"/>
      <c r="H12" s="7"/>
      <c r="I12" s="7"/>
      <c r="J12" s="7"/>
      <c r="K12" s="7"/>
      <c r="L12" s="9" t="s">
        <v>216</v>
      </c>
      <c r="M12" s="34">
        <v>75</v>
      </c>
      <c r="N12" s="34">
        <v>69</v>
      </c>
      <c r="O12" s="34">
        <v>69</v>
      </c>
      <c r="P12" s="34">
        <v>64</v>
      </c>
      <c r="Q12" s="34">
        <v>67</v>
      </c>
      <c r="R12" s="34">
        <v>73</v>
      </c>
      <c r="S12" s="34">
        <v>73</v>
      </c>
      <c r="T12" s="34">
        <v>65</v>
      </c>
      <c r="U12" s="34">
        <v>71</v>
      </c>
    </row>
    <row r="13" spans="1:21" ht="16.5" customHeight="1" x14ac:dyDescent="0.25">
      <c r="A13" s="7"/>
      <c r="B13" s="7"/>
      <c r="C13" s="7" t="s">
        <v>925</v>
      </c>
      <c r="D13" s="7"/>
      <c r="E13" s="7"/>
      <c r="F13" s="7"/>
      <c r="G13" s="7"/>
      <c r="H13" s="7"/>
      <c r="I13" s="7"/>
      <c r="J13" s="7"/>
      <c r="K13" s="7"/>
      <c r="L13" s="9" t="s">
        <v>216</v>
      </c>
      <c r="M13" s="34">
        <v>79</v>
      </c>
      <c r="N13" s="34">
        <v>74</v>
      </c>
      <c r="O13" s="34">
        <v>76</v>
      </c>
      <c r="P13" s="34">
        <v>71</v>
      </c>
      <c r="Q13" s="34">
        <v>74</v>
      </c>
      <c r="R13" s="34">
        <v>78</v>
      </c>
      <c r="S13" s="34">
        <v>80</v>
      </c>
      <c r="T13" s="34">
        <v>69</v>
      </c>
      <c r="U13" s="34">
        <v>76</v>
      </c>
    </row>
    <row r="14" spans="1:21" ht="16.5" customHeight="1" x14ac:dyDescent="0.25">
      <c r="A14" s="7"/>
      <c r="B14" s="7"/>
      <c r="C14" s="7" t="s">
        <v>319</v>
      </c>
      <c r="D14" s="7"/>
      <c r="E14" s="7"/>
      <c r="F14" s="7"/>
      <c r="G14" s="7"/>
      <c r="H14" s="7"/>
      <c r="I14" s="7"/>
      <c r="J14" s="7"/>
      <c r="K14" s="7"/>
      <c r="L14" s="9" t="s">
        <v>216</v>
      </c>
      <c r="M14" s="34">
        <v>65</v>
      </c>
      <c r="N14" s="34">
        <v>54</v>
      </c>
      <c r="O14" s="34">
        <v>59</v>
      </c>
      <c r="P14" s="34">
        <v>45</v>
      </c>
      <c r="Q14" s="34">
        <v>53</v>
      </c>
      <c r="R14" s="34">
        <v>65</v>
      </c>
      <c r="S14" s="34">
        <v>68</v>
      </c>
      <c r="T14" s="34">
        <v>59</v>
      </c>
      <c r="U14" s="34">
        <v>59</v>
      </c>
    </row>
    <row r="15" spans="1:21" ht="16.5" customHeight="1" x14ac:dyDescent="0.25">
      <c r="A15" s="7"/>
      <c r="B15" s="7"/>
      <c r="C15" s="7" t="s">
        <v>320</v>
      </c>
      <c r="D15" s="7"/>
      <c r="E15" s="7"/>
      <c r="F15" s="7"/>
      <c r="G15" s="7"/>
      <c r="H15" s="7"/>
      <c r="I15" s="7"/>
      <c r="J15" s="7"/>
      <c r="K15" s="7"/>
      <c r="L15" s="9" t="s">
        <v>216</v>
      </c>
      <c r="M15" s="34">
        <v>55</v>
      </c>
      <c r="N15" s="34">
        <v>50</v>
      </c>
      <c r="O15" s="34">
        <v>47</v>
      </c>
      <c r="P15" s="34">
        <v>57</v>
      </c>
      <c r="Q15" s="34">
        <v>50</v>
      </c>
      <c r="R15" s="34">
        <v>46</v>
      </c>
      <c r="S15" s="34">
        <v>53</v>
      </c>
      <c r="T15" s="34">
        <v>33</v>
      </c>
      <c r="U15" s="34">
        <v>51</v>
      </c>
    </row>
    <row r="16" spans="1:21" ht="16.5" customHeight="1" x14ac:dyDescent="0.25">
      <c r="A16" s="7"/>
      <c r="B16" s="7"/>
      <c r="C16" s="7" t="s">
        <v>321</v>
      </c>
      <c r="D16" s="7"/>
      <c r="E16" s="7"/>
      <c r="F16" s="7"/>
      <c r="G16" s="7"/>
      <c r="H16" s="7"/>
      <c r="I16" s="7"/>
      <c r="J16" s="7"/>
      <c r="K16" s="7"/>
      <c r="L16" s="9" t="s">
        <v>216</v>
      </c>
      <c r="M16" s="34">
        <v>64</v>
      </c>
      <c r="N16" s="34">
        <v>61</v>
      </c>
      <c r="O16" s="34">
        <v>62</v>
      </c>
      <c r="P16" s="34">
        <v>57</v>
      </c>
      <c r="Q16" s="34">
        <v>62</v>
      </c>
      <c r="R16" s="34">
        <v>61</v>
      </c>
      <c r="S16" s="34">
        <v>66</v>
      </c>
      <c r="T16" s="34">
        <v>68</v>
      </c>
      <c r="U16" s="34">
        <v>62</v>
      </c>
    </row>
    <row r="17" spans="1:21" ht="16.5" customHeight="1" x14ac:dyDescent="0.25">
      <c r="A17" s="7"/>
      <c r="B17" s="7"/>
      <c r="C17" s="7" t="s">
        <v>322</v>
      </c>
      <c r="D17" s="7"/>
      <c r="E17" s="7"/>
      <c r="F17" s="7"/>
      <c r="G17" s="7"/>
      <c r="H17" s="7"/>
      <c r="I17" s="7"/>
      <c r="J17" s="7"/>
      <c r="K17" s="7"/>
      <c r="L17" s="9" t="s">
        <v>216</v>
      </c>
      <c r="M17" s="34">
        <v>70</v>
      </c>
      <c r="N17" s="34">
        <v>67</v>
      </c>
      <c r="O17" s="34">
        <v>67</v>
      </c>
      <c r="P17" s="34">
        <v>60</v>
      </c>
      <c r="Q17" s="34">
        <v>66</v>
      </c>
      <c r="R17" s="34">
        <v>70</v>
      </c>
      <c r="S17" s="34">
        <v>71</v>
      </c>
      <c r="T17" s="34">
        <v>64</v>
      </c>
      <c r="U17" s="34">
        <v>67</v>
      </c>
    </row>
    <row r="18" spans="1:21" ht="16.5" customHeight="1" x14ac:dyDescent="0.25">
      <c r="A18" s="7"/>
      <c r="B18" s="7" t="s">
        <v>326</v>
      </c>
      <c r="C18" s="7"/>
      <c r="D18" s="7"/>
      <c r="E18" s="7"/>
      <c r="F18" s="7"/>
      <c r="G18" s="7"/>
      <c r="H18" s="7"/>
      <c r="I18" s="7"/>
      <c r="J18" s="7"/>
      <c r="K18" s="7"/>
      <c r="L18" s="9"/>
      <c r="M18" s="10"/>
      <c r="N18" s="10"/>
      <c r="O18" s="10"/>
      <c r="P18" s="10"/>
      <c r="Q18" s="10"/>
      <c r="R18" s="10"/>
      <c r="S18" s="10"/>
      <c r="T18" s="10"/>
      <c r="U18" s="10"/>
    </row>
    <row r="19" spans="1:21" ht="16.5" customHeight="1" x14ac:dyDescent="0.25">
      <c r="A19" s="7"/>
      <c r="B19" s="7"/>
      <c r="C19" s="7" t="s">
        <v>316</v>
      </c>
      <c r="D19" s="7"/>
      <c r="E19" s="7"/>
      <c r="F19" s="7"/>
      <c r="G19" s="7"/>
      <c r="H19" s="7"/>
      <c r="I19" s="7"/>
      <c r="J19" s="7"/>
      <c r="K19" s="7"/>
      <c r="L19" s="9" t="s">
        <v>216</v>
      </c>
      <c r="M19" s="34">
        <v>74</v>
      </c>
      <c r="N19" s="34">
        <v>65</v>
      </c>
      <c r="O19" s="34">
        <v>60</v>
      </c>
      <c r="P19" s="34">
        <v>67</v>
      </c>
      <c r="Q19" s="34">
        <v>62</v>
      </c>
      <c r="R19" s="34">
        <v>71</v>
      </c>
      <c r="S19" s="34">
        <v>74</v>
      </c>
      <c r="T19" s="34">
        <v>65</v>
      </c>
      <c r="U19" s="34">
        <v>68</v>
      </c>
    </row>
    <row r="20" spans="1:21" ht="16.5" customHeight="1" x14ac:dyDescent="0.25">
      <c r="A20" s="7"/>
      <c r="B20" s="7"/>
      <c r="C20" s="7" t="s">
        <v>925</v>
      </c>
      <c r="D20" s="7"/>
      <c r="E20" s="7"/>
      <c r="F20" s="7"/>
      <c r="G20" s="7"/>
      <c r="H20" s="7"/>
      <c r="I20" s="7"/>
      <c r="J20" s="7"/>
      <c r="K20" s="7"/>
      <c r="L20" s="9" t="s">
        <v>216</v>
      </c>
      <c r="M20" s="34">
        <v>77</v>
      </c>
      <c r="N20" s="34">
        <v>71</v>
      </c>
      <c r="O20" s="34">
        <v>69</v>
      </c>
      <c r="P20" s="34">
        <v>75</v>
      </c>
      <c r="Q20" s="34">
        <v>69</v>
      </c>
      <c r="R20" s="34">
        <v>76</v>
      </c>
      <c r="S20" s="34">
        <v>80</v>
      </c>
      <c r="T20" s="34">
        <v>66</v>
      </c>
      <c r="U20" s="34">
        <v>73</v>
      </c>
    </row>
    <row r="21" spans="1:21" ht="16.5" customHeight="1" x14ac:dyDescent="0.25">
      <c r="A21" s="7"/>
      <c r="B21" s="7"/>
      <c r="C21" s="7" t="s">
        <v>319</v>
      </c>
      <c r="D21" s="7"/>
      <c r="E21" s="7"/>
      <c r="F21" s="7"/>
      <c r="G21" s="7"/>
      <c r="H21" s="7"/>
      <c r="I21" s="7"/>
      <c r="J21" s="7"/>
      <c r="K21" s="7"/>
      <c r="L21" s="9" t="s">
        <v>216</v>
      </c>
      <c r="M21" s="34">
        <v>59</v>
      </c>
      <c r="N21" s="34">
        <v>42</v>
      </c>
      <c r="O21" s="34">
        <v>47</v>
      </c>
      <c r="P21" s="34">
        <v>56</v>
      </c>
      <c r="Q21" s="34">
        <v>38</v>
      </c>
      <c r="R21" s="34">
        <v>65</v>
      </c>
      <c r="S21" s="34">
        <v>65</v>
      </c>
      <c r="T21" s="34">
        <v>59</v>
      </c>
      <c r="U21" s="34">
        <v>53</v>
      </c>
    </row>
    <row r="22" spans="1:21" ht="16.5" customHeight="1" x14ac:dyDescent="0.25">
      <c r="A22" s="7"/>
      <c r="B22" s="7"/>
      <c r="C22" s="7" t="s">
        <v>320</v>
      </c>
      <c r="D22" s="7"/>
      <c r="E22" s="7"/>
      <c r="F22" s="7"/>
      <c r="G22" s="7"/>
      <c r="H22" s="7"/>
      <c r="I22" s="7"/>
      <c r="J22" s="7"/>
      <c r="K22" s="7"/>
      <c r="L22" s="9" t="s">
        <v>216</v>
      </c>
      <c r="M22" s="34">
        <v>63</v>
      </c>
      <c r="N22" s="34">
        <v>57</v>
      </c>
      <c r="O22" s="34">
        <v>49</v>
      </c>
      <c r="P22" s="34">
        <v>63</v>
      </c>
      <c r="Q22" s="34">
        <v>58</v>
      </c>
      <c r="R22" s="34">
        <v>44</v>
      </c>
      <c r="S22" s="34">
        <v>63</v>
      </c>
      <c r="T22" s="34">
        <v>32</v>
      </c>
      <c r="U22" s="34">
        <v>58</v>
      </c>
    </row>
    <row r="23" spans="1:21" ht="16.5" customHeight="1" x14ac:dyDescent="0.25">
      <c r="A23" s="7"/>
      <c r="B23" s="7"/>
      <c r="C23" s="7" t="s">
        <v>321</v>
      </c>
      <c r="D23" s="7"/>
      <c r="E23" s="7"/>
      <c r="F23" s="7"/>
      <c r="G23" s="7"/>
      <c r="H23" s="7"/>
      <c r="I23" s="7"/>
      <c r="J23" s="7"/>
      <c r="K23" s="7"/>
      <c r="L23" s="9" t="s">
        <v>216</v>
      </c>
      <c r="M23" s="34">
        <v>56</v>
      </c>
      <c r="N23" s="34">
        <v>51</v>
      </c>
      <c r="O23" s="34">
        <v>51</v>
      </c>
      <c r="P23" s="34">
        <v>59</v>
      </c>
      <c r="Q23" s="34">
        <v>53</v>
      </c>
      <c r="R23" s="34">
        <v>63</v>
      </c>
      <c r="S23" s="34">
        <v>60</v>
      </c>
      <c r="T23" s="34">
        <v>52</v>
      </c>
      <c r="U23" s="34">
        <v>54</v>
      </c>
    </row>
    <row r="24" spans="1:21" ht="16.5" customHeight="1" x14ac:dyDescent="0.25">
      <c r="A24" s="14"/>
      <c r="B24" s="14"/>
      <c r="C24" s="14" t="s">
        <v>322</v>
      </c>
      <c r="D24" s="14"/>
      <c r="E24" s="14"/>
      <c r="F24" s="14"/>
      <c r="G24" s="14"/>
      <c r="H24" s="14"/>
      <c r="I24" s="14"/>
      <c r="J24" s="14"/>
      <c r="K24" s="14"/>
      <c r="L24" s="15" t="s">
        <v>216</v>
      </c>
      <c r="M24" s="37">
        <v>67</v>
      </c>
      <c r="N24" s="37">
        <v>59</v>
      </c>
      <c r="O24" s="37">
        <v>56</v>
      </c>
      <c r="P24" s="37">
        <v>65</v>
      </c>
      <c r="Q24" s="37">
        <v>58</v>
      </c>
      <c r="R24" s="37">
        <v>69</v>
      </c>
      <c r="S24" s="37">
        <v>69</v>
      </c>
      <c r="T24" s="37">
        <v>62</v>
      </c>
      <c r="U24" s="37">
        <v>62</v>
      </c>
    </row>
    <row r="25" spans="1:21" ht="4.5" customHeight="1" x14ac:dyDescent="0.25">
      <c r="A25" s="27"/>
      <c r="B25" s="27"/>
      <c r="C25" s="2"/>
      <c r="D25" s="2"/>
      <c r="E25" s="2"/>
      <c r="F25" s="2"/>
      <c r="G25" s="2"/>
      <c r="H25" s="2"/>
      <c r="I25" s="2"/>
      <c r="J25" s="2"/>
      <c r="K25" s="2"/>
      <c r="L25" s="2"/>
      <c r="M25" s="2"/>
      <c r="N25" s="2"/>
      <c r="O25" s="2"/>
      <c r="P25" s="2"/>
      <c r="Q25" s="2"/>
      <c r="R25" s="2"/>
      <c r="S25" s="2"/>
      <c r="T25" s="2"/>
      <c r="U25" s="2"/>
    </row>
    <row r="26" spans="1:21" ht="42.45" customHeight="1" x14ac:dyDescent="0.25">
      <c r="A26" s="27" t="s">
        <v>139</v>
      </c>
      <c r="B26" s="27"/>
      <c r="C26" s="67" t="s">
        <v>926</v>
      </c>
      <c r="D26" s="67"/>
      <c r="E26" s="67"/>
      <c r="F26" s="67"/>
      <c r="G26" s="67"/>
      <c r="H26" s="67"/>
      <c r="I26" s="67"/>
      <c r="J26" s="67"/>
      <c r="K26" s="67"/>
      <c r="L26" s="67"/>
      <c r="M26" s="67"/>
      <c r="N26" s="67"/>
      <c r="O26" s="67"/>
      <c r="P26" s="67"/>
      <c r="Q26" s="67"/>
      <c r="R26" s="67"/>
      <c r="S26" s="67"/>
      <c r="T26" s="67"/>
      <c r="U26" s="67"/>
    </row>
    <row r="27" spans="1:21" ht="55.2" customHeight="1" x14ac:dyDescent="0.25">
      <c r="A27" s="27" t="s">
        <v>141</v>
      </c>
      <c r="B27" s="27"/>
      <c r="C27" s="67" t="s">
        <v>327</v>
      </c>
      <c r="D27" s="67"/>
      <c r="E27" s="67"/>
      <c r="F27" s="67"/>
      <c r="G27" s="67"/>
      <c r="H27" s="67"/>
      <c r="I27" s="67"/>
      <c r="J27" s="67"/>
      <c r="K27" s="67"/>
      <c r="L27" s="67"/>
      <c r="M27" s="67"/>
      <c r="N27" s="67"/>
      <c r="O27" s="67"/>
      <c r="P27" s="67"/>
      <c r="Q27" s="67"/>
      <c r="R27" s="67"/>
      <c r="S27" s="67"/>
      <c r="T27" s="67"/>
      <c r="U27" s="67"/>
    </row>
    <row r="28" spans="1:21" ht="16.5" customHeight="1" x14ac:dyDescent="0.25">
      <c r="A28" s="27" t="s">
        <v>144</v>
      </c>
      <c r="B28" s="27"/>
      <c r="C28" s="67" t="s">
        <v>911</v>
      </c>
      <c r="D28" s="67"/>
      <c r="E28" s="67"/>
      <c r="F28" s="67"/>
      <c r="G28" s="67"/>
      <c r="H28" s="67"/>
      <c r="I28" s="67"/>
      <c r="J28" s="67"/>
      <c r="K28" s="67"/>
      <c r="L28" s="67"/>
      <c r="M28" s="67"/>
      <c r="N28" s="67"/>
      <c r="O28" s="67"/>
      <c r="P28" s="67"/>
      <c r="Q28" s="67"/>
      <c r="R28" s="67"/>
      <c r="S28" s="67"/>
      <c r="T28" s="67"/>
      <c r="U28" s="67"/>
    </row>
    <row r="29" spans="1:21" ht="29.4" customHeight="1" x14ac:dyDescent="0.25">
      <c r="A29" s="27" t="s">
        <v>146</v>
      </c>
      <c r="B29" s="27"/>
      <c r="C29" s="67" t="s">
        <v>328</v>
      </c>
      <c r="D29" s="67"/>
      <c r="E29" s="67"/>
      <c r="F29" s="67"/>
      <c r="G29" s="67"/>
      <c r="H29" s="67"/>
      <c r="I29" s="67"/>
      <c r="J29" s="67"/>
      <c r="K29" s="67"/>
      <c r="L29" s="67"/>
      <c r="M29" s="67"/>
      <c r="N29" s="67"/>
      <c r="O29" s="67"/>
      <c r="P29" s="67"/>
      <c r="Q29" s="67"/>
      <c r="R29" s="67"/>
      <c r="S29" s="67"/>
      <c r="T29" s="67"/>
      <c r="U29" s="67"/>
    </row>
    <row r="30" spans="1:21" ht="42.45" customHeight="1" x14ac:dyDescent="0.25">
      <c r="A30" s="27" t="s">
        <v>150</v>
      </c>
      <c r="B30" s="27"/>
      <c r="C30" s="67" t="s">
        <v>927</v>
      </c>
      <c r="D30" s="67"/>
      <c r="E30" s="67"/>
      <c r="F30" s="67"/>
      <c r="G30" s="67"/>
      <c r="H30" s="67"/>
      <c r="I30" s="67"/>
      <c r="J30" s="67"/>
      <c r="K30" s="67"/>
      <c r="L30" s="67"/>
      <c r="M30" s="67"/>
      <c r="N30" s="67"/>
      <c r="O30" s="67"/>
      <c r="P30" s="67"/>
      <c r="Q30" s="67"/>
      <c r="R30" s="67"/>
      <c r="S30" s="67"/>
      <c r="T30" s="67"/>
      <c r="U30" s="67"/>
    </row>
    <row r="31" spans="1:21" ht="29.4" customHeight="1" x14ac:dyDescent="0.25">
      <c r="A31" s="27" t="s">
        <v>152</v>
      </c>
      <c r="B31" s="27"/>
      <c r="C31" s="67" t="s">
        <v>928</v>
      </c>
      <c r="D31" s="67"/>
      <c r="E31" s="67"/>
      <c r="F31" s="67"/>
      <c r="G31" s="67"/>
      <c r="H31" s="67"/>
      <c r="I31" s="67"/>
      <c r="J31" s="67"/>
      <c r="K31" s="67"/>
      <c r="L31" s="67"/>
      <c r="M31" s="67"/>
      <c r="N31" s="67"/>
      <c r="O31" s="67"/>
      <c r="P31" s="67"/>
      <c r="Q31" s="67"/>
      <c r="R31" s="67"/>
      <c r="S31" s="67"/>
      <c r="T31" s="67"/>
      <c r="U31" s="67"/>
    </row>
    <row r="32" spans="1:21" ht="16.5" customHeight="1" x14ac:dyDescent="0.25">
      <c r="A32" s="27" t="s">
        <v>155</v>
      </c>
      <c r="B32" s="27"/>
      <c r="C32" s="67" t="s">
        <v>330</v>
      </c>
      <c r="D32" s="67"/>
      <c r="E32" s="67"/>
      <c r="F32" s="67"/>
      <c r="G32" s="67"/>
      <c r="H32" s="67"/>
      <c r="I32" s="67"/>
      <c r="J32" s="67"/>
      <c r="K32" s="67"/>
      <c r="L32" s="67"/>
      <c r="M32" s="67"/>
      <c r="N32" s="67"/>
      <c r="O32" s="67"/>
      <c r="P32" s="67"/>
      <c r="Q32" s="67"/>
      <c r="R32" s="67"/>
      <c r="S32" s="67"/>
      <c r="T32" s="67"/>
      <c r="U32" s="67"/>
    </row>
    <row r="33" spans="1:21" ht="4.5" customHeight="1" x14ac:dyDescent="0.25"/>
    <row r="34" spans="1:21" ht="16.5" customHeight="1" x14ac:dyDescent="0.25">
      <c r="A34" s="28" t="s">
        <v>167</v>
      </c>
      <c r="B34" s="27"/>
      <c r="C34" s="27"/>
      <c r="D34" s="27"/>
      <c r="E34" s="67" t="s">
        <v>342</v>
      </c>
      <c r="F34" s="67"/>
      <c r="G34" s="67"/>
      <c r="H34" s="67"/>
      <c r="I34" s="67"/>
      <c r="J34" s="67"/>
      <c r="K34" s="67"/>
      <c r="L34" s="67"/>
      <c r="M34" s="67"/>
      <c r="N34" s="67"/>
      <c r="O34" s="67"/>
      <c r="P34" s="67"/>
      <c r="Q34" s="67"/>
      <c r="R34" s="67"/>
      <c r="S34" s="67"/>
      <c r="T34" s="67"/>
      <c r="U34" s="67"/>
    </row>
  </sheetData>
  <mergeCells count="9">
    <mergeCell ref="C30:U30"/>
    <mergeCell ref="C31:U31"/>
    <mergeCell ref="C32:U32"/>
    <mergeCell ref="E34:U34"/>
    <mergeCell ref="K1:U1"/>
    <mergeCell ref="C26:U26"/>
    <mergeCell ref="C27:U27"/>
    <mergeCell ref="C28:U28"/>
    <mergeCell ref="C29:U29"/>
  </mergeCells>
  <pageMargins left="0.7" right="0.7" top="0.75" bottom="0.75" header="0.3" footer="0.3"/>
  <pageSetup paperSize="9" fitToHeight="0" orientation="landscape" horizontalDpi="300" verticalDpi="300"/>
  <headerFooter scaleWithDoc="0" alignWithMargins="0">
    <oddHeader>&amp;C&amp;"Arial"&amp;8TABLE 15A.76</oddHeader>
    <oddFooter>&amp;L&amp;"Arial"&amp;8REPORT ON
GOVERNMENT
SERVICES 2022&amp;R&amp;"Arial"&amp;8SERVICES FOR PEOPLE
WITH DISABILITY
PAGE &amp;B&amp;P&amp;B</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U42"/>
  <sheetViews>
    <sheetView showGridLines="0" workbookViewId="0"/>
  </sheetViews>
  <sheetFormatPr defaultRowHeight="13.2" x14ac:dyDescent="0.25"/>
  <cols>
    <col min="1" max="11" width="1.6640625" customWidth="1"/>
    <col min="12" max="12" width="5.44140625" customWidth="1"/>
    <col min="13" max="21" width="6.6640625" customWidth="1"/>
  </cols>
  <sheetData>
    <row r="1" spans="1:21" ht="33.9" customHeight="1" x14ac:dyDescent="0.25">
      <c r="A1" s="8" t="s">
        <v>929</v>
      </c>
      <c r="B1" s="8"/>
      <c r="C1" s="8"/>
      <c r="D1" s="8"/>
      <c r="E1" s="8"/>
      <c r="F1" s="8"/>
      <c r="G1" s="8"/>
      <c r="H1" s="8"/>
      <c r="I1" s="8"/>
      <c r="J1" s="8"/>
      <c r="K1" s="72" t="s">
        <v>930</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205</v>
      </c>
      <c r="N2" s="13" t="s">
        <v>206</v>
      </c>
      <c r="O2" s="13" t="s">
        <v>207</v>
      </c>
      <c r="P2" s="13" t="s">
        <v>208</v>
      </c>
      <c r="Q2" s="13" t="s">
        <v>209</v>
      </c>
      <c r="R2" s="13" t="s">
        <v>210</v>
      </c>
      <c r="S2" s="13" t="s">
        <v>211</v>
      </c>
      <c r="T2" s="13" t="s">
        <v>212</v>
      </c>
      <c r="U2" s="13" t="s">
        <v>214</v>
      </c>
    </row>
    <row r="3" spans="1:21" ht="16.5" customHeight="1" x14ac:dyDescent="0.25">
      <c r="A3" s="7" t="s">
        <v>924</v>
      </c>
      <c r="B3" s="7"/>
      <c r="C3" s="7"/>
      <c r="D3" s="7"/>
      <c r="E3" s="7"/>
      <c r="F3" s="7"/>
      <c r="G3" s="7"/>
      <c r="H3" s="7"/>
      <c r="I3" s="7"/>
      <c r="J3" s="7"/>
      <c r="K3" s="7"/>
      <c r="L3" s="9"/>
      <c r="M3" s="10"/>
      <c r="N3" s="10"/>
      <c r="O3" s="10"/>
      <c r="P3" s="10"/>
      <c r="Q3" s="10"/>
      <c r="R3" s="10"/>
      <c r="S3" s="10"/>
      <c r="T3" s="10"/>
      <c r="U3" s="10"/>
    </row>
    <row r="4" spans="1:21" ht="16.5" customHeight="1" x14ac:dyDescent="0.25">
      <c r="A4" s="7"/>
      <c r="B4" s="7" t="s">
        <v>314</v>
      </c>
      <c r="C4" s="7"/>
      <c r="D4" s="7"/>
      <c r="E4" s="7"/>
      <c r="F4" s="7"/>
      <c r="G4" s="7"/>
      <c r="H4" s="7"/>
      <c r="I4" s="7"/>
      <c r="J4" s="7"/>
      <c r="K4" s="7"/>
      <c r="L4" s="9"/>
      <c r="M4" s="10"/>
      <c r="N4" s="10"/>
      <c r="O4" s="10"/>
      <c r="P4" s="10"/>
      <c r="Q4" s="10"/>
      <c r="R4" s="10"/>
      <c r="S4" s="10"/>
      <c r="T4" s="10"/>
      <c r="U4" s="10"/>
    </row>
    <row r="5" spans="1:21" ht="16.5" customHeight="1" x14ac:dyDescent="0.25">
      <c r="A5" s="7"/>
      <c r="B5" s="7"/>
      <c r="C5" s="7" t="s">
        <v>615</v>
      </c>
      <c r="D5" s="7"/>
      <c r="E5" s="7"/>
      <c r="F5" s="7"/>
      <c r="G5" s="7"/>
      <c r="H5" s="7"/>
      <c r="I5" s="7"/>
      <c r="J5" s="7"/>
      <c r="K5" s="7"/>
      <c r="L5" s="9" t="s">
        <v>216</v>
      </c>
      <c r="M5" s="34">
        <v>65</v>
      </c>
      <c r="N5" s="34">
        <v>56</v>
      </c>
      <c r="O5" s="34">
        <v>56</v>
      </c>
      <c r="P5" s="34">
        <v>60</v>
      </c>
      <c r="Q5" s="34">
        <v>55</v>
      </c>
      <c r="R5" s="34">
        <v>51</v>
      </c>
      <c r="S5" s="34">
        <v>61</v>
      </c>
      <c r="T5" s="34">
        <v>48</v>
      </c>
      <c r="U5" s="34">
        <v>59</v>
      </c>
    </row>
    <row r="6" spans="1:21" ht="16.5" customHeight="1" x14ac:dyDescent="0.25">
      <c r="A6" s="7"/>
      <c r="B6" s="7"/>
      <c r="C6" s="7" t="s">
        <v>915</v>
      </c>
      <c r="D6" s="7"/>
      <c r="E6" s="7"/>
      <c r="F6" s="7"/>
      <c r="G6" s="7"/>
      <c r="H6" s="7"/>
      <c r="I6" s="7"/>
      <c r="J6" s="7"/>
      <c r="K6" s="7"/>
      <c r="L6" s="9" t="s">
        <v>216</v>
      </c>
      <c r="M6" s="34">
        <v>73</v>
      </c>
      <c r="N6" s="34">
        <v>66</v>
      </c>
      <c r="O6" s="34">
        <v>67</v>
      </c>
      <c r="P6" s="34">
        <v>63</v>
      </c>
      <c r="Q6" s="34">
        <v>63</v>
      </c>
      <c r="R6" s="34">
        <v>64</v>
      </c>
      <c r="S6" s="34">
        <v>70</v>
      </c>
      <c r="T6" s="34">
        <v>60</v>
      </c>
      <c r="U6" s="34">
        <v>68</v>
      </c>
    </row>
    <row r="7" spans="1:21" ht="16.5" customHeight="1" x14ac:dyDescent="0.25">
      <c r="A7" s="7"/>
      <c r="B7" s="7"/>
      <c r="C7" s="7" t="s">
        <v>916</v>
      </c>
      <c r="D7" s="7"/>
      <c r="E7" s="7"/>
      <c r="F7" s="7"/>
      <c r="G7" s="7"/>
      <c r="H7" s="7"/>
      <c r="I7" s="7"/>
      <c r="J7" s="7"/>
      <c r="K7" s="7"/>
      <c r="L7" s="9" t="s">
        <v>216</v>
      </c>
      <c r="M7" s="34">
        <v>71</v>
      </c>
      <c r="N7" s="34">
        <v>66</v>
      </c>
      <c r="O7" s="34">
        <v>66</v>
      </c>
      <c r="P7" s="34">
        <v>58</v>
      </c>
      <c r="Q7" s="34">
        <v>62</v>
      </c>
      <c r="R7" s="34">
        <v>64</v>
      </c>
      <c r="S7" s="34">
        <v>64</v>
      </c>
      <c r="T7" s="34">
        <v>67</v>
      </c>
      <c r="U7" s="34">
        <v>67</v>
      </c>
    </row>
    <row r="8" spans="1:21" ht="16.5" customHeight="1" x14ac:dyDescent="0.25">
      <c r="A8" s="7"/>
      <c r="B8" s="7"/>
      <c r="C8" s="7" t="s">
        <v>917</v>
      </c>
      <c r="D8" s="7"/>
      <c r="E8" s="7"/>
      <c r="F8" s="7"/>
      <c r="G8" s="7"/>
      <c r="H8" s="7"/>
      <c r="I8" s="7"/>
      <c r="J8" s="7"/>
      <c r="K8" s="7"/>
      <c r="L8" s="9" t="s">
        <v>216</v>
      </c>
      <c r="M8" s="34">
        <v>72</v>
      </c>
      <c r="N8" s="34">
        <v>66</v>
      </c>
      <c r="O8" s="34">
        <v>74</v>
      </c>
      <c r="P8" s="34">
        <v>66</v>
      </c>
      <c r="Q8" s="34">
        <v>70</v>
      </c>
      <c r="R8" s="34">
        <v>73</v>
      </c>
      <c r="S8" s="34">
        <v>71</v>
      </c>
      <c r="T8" s="34">
        <v>73</v>
      </c>
      <c r="U8" s="34">
        <v>70</v>
      </c>
    </row>
    <row r="9" spans="1:21" ht="16.5" customHeight="1" x14ac:dyDescent="0.25">
      <c r="A9" s="7"/>
      <c r="B9" s="7"/>
      <c r="C9" s="7" t="s">
        <v>918</v>
      </c>
      <c r="D9" s="7"/>
      <c r="E9" s="7"/>
      <c r="F9" s="7"/>
      <c r="G9" s="7"/>
      <c r="H9" s="7"/>
      <c r="I9" s="7"/>
      <c r="J9" s="7"/>
      <c r="K9" s="7"/>
      <c r="L9" s="9" t="s">
        <v>216</v>
      </c>
      <c r="M9" s="34">
        <v>76</v>
      </c>
      <c r="N9" s="34">
        <v>68</v>
      </c>
      <c r="O9" s="34">
        <v>75</v>
      </c>
      <c r="P9" s="34">
        <v>72</v>
      </c>
      <c r="Q9" s="34">
        <v>72</v>
      </c>
      <c r="R9" s="34">
        <v>76</v>
      </c>
      <c r="S9" s="34">
        <v>75</v>
      </c>
      <c r="T9" s="34">
        <v>76</v>
      </c>
      <c r="U9" s="34">
        <v>73</v>
      </c>
    </row>
    <row r="10" spans="1:21" ht="16.5" customHeight="1" x14ac:dyDescent="0.25">
      <c r="A10" s="7"/>
      <c r="B10" s="7"/>
      <c r="C10" s="7" t="s">
        <v>919</v>
      </c>
      <c r="D10" s="7"/>
      <c r="E10" s="7"/>
      <c r="F10" s="7"/>
      <c r="G10" s="7"/>
      <c r="H10" s="7"/>
      <c r="I10" s="7"/>
      <c r="J10" s="7"/>
      <c r="K10" s="7"/>
      <c r="L10" s="9" t="s">
        <v>216</v>
      </c>
      <c r="M10" s="34">
        <v>76</v>
      </c>
      <c r="N10" s="34">
        <v>69</v>
      </c>
      <c r="O10" s="34">
        <v>77</v>
      </c>
      <c r="P10" s="34">
        <v>73</v>
      </c>
      <c r="Q10" s="34">
        <v>73</v>
      </c>
      <c r="R10" s="34">
        <v>77</v>
      </c>
      <c r="S10" s="34">
        <v>75</v>
      </c>
      <c r="T10" s="34">
        <v>72</v>
      </c>
      <c r="U10" s="34">
        <v>74</v>
      </c>
    </row>
    <row r="11" spans="1:21" ht="16.5" customHeight="1" x14ac:dyDescent="0.25">
      <c r="A11" s="7"/>
      <c r="B11" s="7"/>
      <c r="C11" s="7" t="s">
        <v>920</v>
      </c>
      <c r="D11" s="7"/>
      <c r="E11" s="7"/>
      <c r="F11" s="7"/>
      <c r="G11" s="7"/>
      <c r="H11" s="7"/>
      <c r="I11" s="7"/>
      <c r="J11" s="7"/>
      <c r="K11" s="7"/>
      <c r="L11" s="9" t="s">
        <v>216</v>
      </c>
      <c r="M11" s="34">
        <v>76</v>
      </c>
      <c r="N11" s="34">
        <v>70</v>
      </c>
      <c r="O11" s="34">
        <v>76</v>
      </c>
      <c r="P11" s="34">
        <v>72</v>
      </c>
      <c r="Q11" s="34">
        <v>72</v>
      </c>
      <c r="R11" s="34">
        <v>76</v>
      </c>
      <c r="S11" s="34">
        <v>80</v>
      </c>
      <c r="T11" s="34">
        <v>70</v>
      </c>
      <c r="U11" s="34">
        <v>74</v>
      </c>
    </row>
    <row r="12" spans="1:21" ht="16.5" customHeight="1" x14ac:dyDescent="0.25">
      <c r="A12" s="7"/>
      <c r="B12" s="7"/>
      <c r="C12" s="7" t="s">
        <v>921</v>
      </c>
      <c r="D12" s="7"/>
      <c r="E12" s="7"/>
      <c r="F12" s="7"/>
      <c r="G12" s="7"/>
      <c r="H12" s="7"/>
      <c r="I12" s="7"/>
      <c r="J12" s="7"/>
      <c r="K12" s="7"/>
      <c r="L12" s="9" t="s">
        <v>216</v>
      </c>
      <c r="M12" s="34">
        <v>75</v>
      </c>
      <c r="N12" s="34">
        <v>69</v>
      </c>
      <c r="O12" s="34">
        <v>74</v>
      </c>
      <c r="P12" s="34">
        <v>70</v>
      </c>
      <c r="Q12" s="34">
        <v>70</v>
      </c>
      <c r="R12" s="34">
        <v>76</v>
      </c>
      <c r="S12" s="34">
        <v>77</v>
      </c>
      <c r="T12" s="34">
        <v>72</v>
      </c>
      <c r="U12" s="34">
        <v>72</v>
      </c>
    </row>
    <row r="13" spans="1:21" ht="16.5" customHeight="1" x14ac:dyDescent="0.25">
      <c r="A13" s="7"/>
      <c r="B13" s="7"/>
      <c r="C13" s="7" t="s">
        <v>596</v>
      </c>
      <c r="D13" s="7"/>
      <c r="E13" s="7"/>
      <c r="F13" s="7"/>
      <c r="G13" s="7"/>
      <c r="H13" s="7"/>
      <c r="I13" s="7"/>
      <c r="J13" s="7"/>
      <c r="K13" s="7"/>
      <c r="L13" s="9" t="s">
        <v>216</v>
      </c>
      <c r="M13" s="34">
        <v>74</v>
      </c>
      <c r="N13" s="34">
        <v>66</v>
      </c>
      <c r="O13" s="34">
        <v>71</v>
      </c>
      <c r="P13" s="34">
        <v>69</v>
      </c>
      <c r="Q13" s="34">
        <v>68</v>
      </c>
      <c r="R13" s="34">
        <v>74</v>
      </c>
      <c r="S13" s="34">
        <v>73</v>
      </c>
      <c r="T13" s="34">
        <v>78</v>
      </c>
      <c r="U13" s="34">
        <v>71</v>
      </c>
    </row>
    <row r="14" spans="1:21" ht="16.5" customHeight="1" x14ac:dyDescent="0.25">
      <c r="A14" s="7"/>
      <c r="B14" s="7" t="s">
        <v>325</v>
      </c>
      <c r="C14" s="7"/>
      <c r="D14" s="7"/>
      <c r="E14" s="7"/>
      <c r="F14" s="7"/>
      <c r="G14" s="7"/>
      <c r="H14" s="7"/>
      <c r="I14" s="7"/>
      <c r="J14" s="7"/>
      <c r="K14" s="7"/>
      <c r="L14" s="9"/>
      <c r="M14" s="10"/>
      <c r="N14" s="10"/>
      <c r="O14" s="10"/>
      <c r="P14" s="10"/>
      <c r="Q14" s="10"/>
      <c r="R14" s="10"/>
      <c r="S14" s="10"/>
      <c r="T14" s="10"/>
      <c r="U14" s="10"/>
    </row>
    <row r="15" spans="1:21" ht="16.5" customHeight="1" x14ac:dyDescent="0.25">
      <c r="A15" s="7"/>
      <c r="B15" s="7"/>
      <c r="C15" s="7" t="s">
        <v>615</v>
      </c>
      <c r="D15" s="7"/>
      <c r="E15" s="7"/>
      <c r="F15" s="7"/>
      <c r="G15" s="7"/>
      <c r="H15" s="7"/>
      <c r="I15" s="7"/>
      <c r="J15" s="7"/>
      <c r="K15" s="7"/>
      <c r="L15" s="9" t="s">
        <v>216</v>
      </c>
      <c r="M15" s="34">
        <v>64</v>
      </c>
      <c r="N15" s="34">
        <v>60</v>
      </c>
      <c r="O15" s="34">
        <v>57</v>
      </c>
      <c r="P15" s="34">
        <v>57</v>
      </c>
      <c r="Q15" s="34">
        <v>57</v>
      </c>
      <c r="R15" s="34">
        <v>57</v>
      </c>
      <c r="S15" s="34">
        <v>63</v>
      </c>
      <c r="T15" s="34">
        <v>54</v>
      </c>
      <c r="U15" s="34">
        <v>60</v>
      </c>
    </row>
    <row r="16" spans="1:21" ht="16.5" customHeight="1" x14ac:dyDescent="0.25">
      <c r="A16" s="7"/>
      <c r="B16" s="7"/>
      <c r="C16" s="7" t="s">
        <v>915</v>
      </c>
      <c r="D16" s="7"/>
      <c r="E16" s="7"/>
      <c r="F16" s="7"/>
      <c r="G16" s="7"/>
      <c r="H16" s="7"/>
      <c r="I16" s="7"/>
      <c r="J16" s="7"/>
      <c r="K16" s="7"/>
      <c r="L16" s="9" t="s">
        <v>216</v>
      </c>
      <c r="M16" s="34">
        <v>74</v>
      </c>
      <c r="N16" s="34">
        <v>69</v>
      </c>
      <c r="O16" s="34">
        <v>65</v>
      </c>
      <c r="P16" s="34">
        <v>61</v>
      </c>
      <c r="Q16" s="34">
        <v>61</v>
      </c>
      <c r="R16" s="34">
        <v>62</v>
      </c>
      <c r="S16" s="34">
        <v>71</v>
      </c>
      <c r="T16" s="34">
        <v>55</v>
      </c>
      <c r="U16" s="34">
        <v>68</v>
      </c>
    </row>
    <row r="17" spans="1:21" ht="16.5" customHeight="1" x14ac:dyDescent="0.25">
      <c r="A17" s="7"/>
      <c r="B17" s="7"/>
      <c r="C17" s="7" t="s">
        <v>916</v>
      </c>
      <c r="D17" s="7"/>
      <c r="E17" s="7"/>
      <c r="F17" s="7"/>
      <c r="G17" s="7"/>
      <c r="H17" s="7"/>
      <c r="I17" s="7"/>
      <c r="J17" s="7"/>
      <c r="K17" s="7"/>
      <c r="L17" s="9" t="s">
        <v>216</v>
      </c>
      <c r="M17" s="34">
        <v>70</v>
      </c>
      <c r="N17" s="34">
        <v>66</v>
      </c>
      <c r="O17" s="34">
        <v>63</v>
      </c>
      <c r="P17" s="34">
        <v>55</v>
      </c>
      <c r="Q17" s="34">
        <v>58</v>
      </c>
      <c r="R17" s="34">
        <v>66</v>
      </c>
      <c r="S17" s="34">
        <v>64</v>
      </c>
      <c r="T17" s="34">
        <v>52</v>
      </c>
      <c r="U17" s="34">
        <v>65</v>
      </c>
    </row>
    <row r="18" spans="1:21" ht="16.5" customHeight="1" x14ac:dyDescent="0.25">
      <c r="A18" s="7"/>
      <c r="B18" s="7"/>
      <c r="C18" s="7" t="s">
        <v>917</v>
      </c>
      <c r="D18" s="7"/>
      <c r="E18" s="7"/>
      <c r="F18" s="7"/>
      <c r="G18" s="7"/>
      <c r="H18" s="7"/>
      <c r="I18" s="7"/>
      <c r="J18" s="7"/>
      <c r="K18" s="7"/>
      <c r="L18" s="9" t="s">
        <v>216</v>
      </c>
      <c r="M18" s="34">
        <v>74</v>
      </c>
      <c r="N18" s="34">
        <v>67</v>
      </c>
      <c r="O18" s="34">
        <v>71</v>
      </c>
      <c r="P18" s="34">
        <v>65</v>
      </c>
      <c r="Q18" s="34">
        <v>68</v>
      </c>
      <c r="R18" s="34">
        <v>73</v>
      </c>
      <c r="S18" s="34">
        <v>70</v>
      </c>
      <c r="T18" s="34">
        <v>66</v>
      </c>
      <c r="U18" s="34">
        <v>70</v>
      </c>
    </row>
    <row r="19" spans="1:21" ht="16.5" customHeight="1" x14ac:dyDescent="0.25">
      <c r="A19" s="7"/>
      <c r="B19" s="7"/>
      <c r="C19" s="7" t="s">
        <v>918</v>
      </c>
      <c r="D19" s="7"/>
      <c r="E19" s="7"/>
      <c r="F19" s="7"/>
      <c r="G19" s="7"/>
      <c r="H19" s="7"/>
      <c r="I19" s="7"/>
      <c r="J19" s="7"/>
      <c r="K19" s="7"/>
      <c r="L19" s="9" t="s">
        <v>216</v>
      </c>
      <c r="M19" s="34">
        <v>76</v>
      </c>
      <c r="N19" s="34">
        <v>70</v>
      </c>
      <c r="O19" s="34">
        <v>73</v>
      </c>
      <c r="P19" s="34">
        <v>70</v>
      </c>
      <c r="Q19" s="34">
        <v>71</v>
      </c>
      <c r="R19" s="34">
        <v>79</v>
      </c>
      <c r="S19" s="34">
        <v>73</v>
      </c>
      <c r="T19" s="34">
        <v>69</v>
      </c>
      <c r="U19" s="34">
        <v>73</v>
      </c>
    </row>
    <row r="20" spans="1:21" ht="16.5" customHeight="1" x14ac:dyDescent="0.25">
      <c r="A20" s="7"/>
      <c r="B20" s="7"/>
      <c r="C20" s="7" t="s">
        <v>919</v>
      </c>
      <c r="D20" s="7"/>
      <c r="E20" s="7"/>
      <c r="F20" s="7"/>
      <c r="G20" s="7"/>
      <c r="H20" s="7"/>
      <c r="I20" s="7"/>
      <c r="J20" s="7"/>
      <c r="K20" s="7"/>
      <c r="L20" s="9" t="s">
        <v>216</v>
      </c>
      <c r="M20" s="34">
        <v>77</v>
      </c>
      <c r="N20" s="34">
        <v>70</v>
      </c>
      <c r="O20" s="34">
        <v>73</v>
      </c>
      <c r="P20" s="34">
        <v>67</v>
      </c>
      <c r="Q20" s="34">
        <v>72</v>
      </c>
      <c r="R20" s="34">
        <v>76</v>
      </c>
      <c r="S20" s="34">
        <v>76</v>
      </c>
      <c r="T20" s="34">
        <v>65</v>
      </c>
      <c r="U20" s="34">
        <v>73</v>
      </c>
    </row>
    <row r="21" spans="1:21" ht="16.5" customHeight="1" x14ac:dyDescent="0.25">
      <c r="A21" s="7"/>
      <c r="B21" s="7"/>
      <c r="C21" s="7" t="s">
        <v>920</v>
      </c>
      <c r="D21" s="7"/>
      <c r="E21" s="7"/>
      <c r="F21" s="7"/>
      <c r="G21" s="7"/>
      <c r="H21" s="7"/>
      <c r="I21" s="7"/>
      <c r="J21" s="7"/>
      <c r="K21" s="7"/>
      <c r="L21" s="9" t="s">
        <v>216</v>
      </c>
      <c r="M21" s="34">
        <v>76</v>
      </c>
      <c r="N21" s="34">
        <v>71</v>
      </c>
      <c r="O21" s="34">
        <v>71</v>
      </c>
      <c r="P21" s="34">
        <v>65</v>
      </c>
      <c r="Q21" s="34">
        <v>73</v>
      </c>
      <c r="R21" s="34">
        <v>74</v>
      </c>
      <c r="S21" s="34">
        <v>79</v>
      </c>
      <c r="T21" s="34">
        <v>69</v>
      </c>
      <c r="U21" s="34">
        <v>72</v>
      </c>
    </row>
    <row r="22" spans="1:21" ht="16.5" customHeight="1" x14ac:dyDescent="0.25">
      <c r="A22" s="7"/>
      <c r="B22" s="7"/>
      <c r="C22" s="7" t="s">
        <v>921</v>
      </c>
      <c r="D22" s="7"/>
      <c r="E22" s="7"/>
      <c r="F22" s="7"/>
      <c r="G22" s="7"/>
      <c r="H22" s="7"/>
      <c r="I22" s="7"/>
      <c r="J22" s="7"/>
      <c r="K22" s="7"/>
      <c r="L22" s="9" t="s">
        <v>216</v>
      </c>
      <c r="M22" s="34">
        <v>70</v>
      </c>
      <c r="N22" s="34">
        <v>66</v>
      </c>
      <c r="O22" s="34">
        <v>66</v>
      </c>
      <c r="P22" s="34">
        <v>60</v>
      </c>
      <c r="Q22" s="34">
        <v>68</v>
      </c>
      <c r="R22" s="34">
        <v>71</v>
      </c>
      <c r="S22" s="34">
        <v>73</v>
      </c>
      <c r="T22" s="34">
        <v>66</v>
      </c>
      <c r="U22" s="34">
        <v>67</v>
      </c>
    </row>
    <row r="23" spans="1:21" ht="16.5" customHeight="1" x14ac:dyDescent="0.25">
      <c r="A23" s="7"/>
      <c r="B23" s="7"/>
      <c r="C23" s="7" t="s">
        <v>596</v>
      </c>
      <c r="D23" s="7"/>
      <c r="E23" s="7"/>
      <c r="F23" s="7"/>
      <c r="G23" s="7"/>
      <c r="H23" s="7"/>
      <c r="I23" s="7"/>
      <c r="J23" s="7"/>
      <c r="K23" s="7"/>
      <c r="L23" s="9" t="s">
        <v>216</v>
      </c>
      <c r="M23" s="34">
        <v>66</v>
      </c>
      <c r="N23" s="34">
        <v>63</v>
      </c>
      <c r="O23" s="34">
        <v>61</v>
      </c>
      <c r="P23" s="34">
        <v>60</v>
      </c>
      <c r="Q23" s="34">
        <v>60</v>
      </c>
      <c r="R23" s="34">
        <v>71</v>
      </c>
      <c r="S23" s="34">
        <v>66</v>
      </c>
      <c r="T23" s="34">
        <v>59</v>
      </c>
      <c r="U23" s="34">
        <v>63</v>
      </c>
    </row>
    <row r="24" spans="1:21" ht="16.5" customHeight="1" x14ac:dyDescent="0.25">
      <c r="A24" s="7"/>
      <c r="B24" s="7" t="s">
        <v>326</v>
      </c>
      <c r="C24" s="7"/>
      <c r="D24" s="7"/>
      <c r="E24" s="7"/>
      <c r="F24" s="7"/>
      <c r="G24" s="7"/>
      <c r="H24" s="7"/>
      <c r="I24" s="7"/>
      <c r="J24" s="7"/>
      <c r="K24" s="7"/>
      <c r="L24" s="9"/>
      <c r="M24" s="10"/>
      <c r="N24" s="10"/>
      <c r="O24" s="10"/>
      <c r="P24" s="10"/>
      <c r="Q24" s="10"/>
      <c r="R24" s="10"/>
      <c r="S24" s="10"/>
      <c r="T24" s="10"/>
      <c r="U24" s="10"/>
    </row>
    <row r="25" spans="1:21" ht="16.5" customHeight="1" x14ac:dyDescent="0.25">
      <c r="A25" s="7"/>
      <c r="B25" s="7"/>
      <c r="C25" s="7" t="s">
        <v>615</v>
      </c>
      <c r="D25" s="7"/>
      <c r="E25" s="7"/>
      <c r="F25" s="7"/>
      <c r="G25" s="7"/>
      <c r="H25" s="7"/>
      <c r="I25" s="7"/>
      <c r="J25" s="7"/>
      <c r="K25" s="7"/>
      <c r="L25" s="9" t="s">
        <v>216</v>
      </c>
      <c r="M25" s="34">
        <v>67</v>
      </c>
      <c r="N25" s="34">
        <v>63</v>
      </c>
      <c r="O25" s="34">
        <v>54</v>
      </c>
      <c r="P25" s="34">
        <v>63</v>
      </c>
      <c r="Q25" s="34">
        <v>64</v>
      </c>
      <c r="R25" s="34">
        <v>48</v>
      </c>
      <c r="S25" s="34">
        <v>69</v>
      </c>
      <c r="T25" s="34">
        <v>40</v>
      </c>
      <c r="U25" s="34">
        <v>64</v>
      </c>
    </row>
    <row r="26" spans="1:21" ht="16.5" customHeight="1" x14ac:dyDescent="0.25">
      <c r="A26" s="7"/>
      <c r="B26" s="7"/>
      <c r="C26" s="7" t="s">
        <v>915</v>
      </c>
      <c r="D26" s="7"/>
      <c r="E26" s="7"/>
      <c r="F26" s="7"/>
      <c r="G26" s="7"/>
      <c r="H26" s="7"/>
      <c r="I26" s="7"/>
      <c r="J26" s="7"/>
      <c r="K26" s="7"/>
      <c r="L26" s="9" t="s">
        <v>216</v>
      </c>
      <c r="M26" s="34">
        <v>74</v>
      </c>
      <c r="N26" s="34">
        <v>63</v>
      </c>
      <c r="O26" s="34">
        <v>53</v>
      </c>
      <c r="P26" s="34">
        <v>62</v>
      </c>
      <c r="Q26" s="34">
        <v>58</v>
      </c>
      <c r="R26" s="34">
        <v>62</v>
      </c>
      <c r="S26" s="34">
        <v>77</v>
      </c>
      <c r="T26" s="34">
        <v>36</v>
      </c>
      <c r="U26" s="34">
        <v>66</v>
      </c>
    </row>
    <row r="27" spans="1:21" ht="16.5" customHeight="1" x14ac:dyDescent="0.25">
      <c r="A27" s="7"/>
      <c r="B27" s="7"/>
      <c r="C27" s="7" t="s">
        <v>916</v>
      </c>
      <c r="D27" s="7"/>
      <c r="E27" s="7"/>
      <c r="F27" s="7"/>
      <c r="G27" s="7"/>
      <c r="H27" s="7"/>
      <c r="I27" s="7"/>
      <c r="J27" s="7"/>
      <c r="K27" s="7"/>
      <c r="L27" s="9" t="s">
        <v>216</v>
      </c>
      <c r="M27" s="34">
        <v>69</v>
      </c>
      <c r="N27" s="34">
        <v>60</v>
      </c>
      <c r="O27" s="34">
        <v>50</v>
      </c>
      <c r="P27" s="34">
        <v>57</v>
      </c>
      <c r="Q27" s="34">
        <v>54</v>
      </c>
      <c r="R27" s="34">
        <v>63</v>
      </c>
      <c r="S27" s="34">
        <v>70</v>
      </c>
      <c r="T27" s="34">
        <v>29</v>
      </c>
      <c r="U27" s="34">
        <v>61</v>
      </c>
    </row>
    <row r="28" spans="1:21" ht="16.5" customHeight="1" x14ac:dyDescent="0.25">
      <c r="A28" s="7"/>
      <c r="B28" s="7"/>
      <c r="C28" s="7" t="s">
        <v>917</v>
      </c>
      <c r="D28" s="7"/>
      <c r="E28" s="7"/>
      <c r="F28" s="7"/>
      <c r="G28" s="7"/>
      <c r="H28" s="7"/>
      <c r="I28" s="7"/>
      <c r="J28" s="7"/>
      <c r="K28" s="7"/>
      <c r="L28" s="9" t="s">
        <v>216</v>
      </c>
      <c r="M28" s="34">
        <v>70</v>
      </c>
      <c r="N28" s="34">
        <v>62</v>
      </c>
      <c r="O28" s="34">
        <v>62</v>
      </c>
      <c r="P28" s="34">
        <v>68</v>
      </c>
      <c r="Q28" s="34">
        <v>64</v>
      </c>
      <c r="R28" s="34">
        <v>70</v>
      </c>
      <c r="S28" s="34">
        <v>66</v>
      </c>
      <c r="T28" s="34">
        <v>69</v>
      </c>
      <c r="U28" s="34">
        <v>66</v>
      </c>
    </row>
    <row r="29" spans="1:21" ht="16.5" customHeight="1" x14ac:dyDescent="0.25">
      <c r="A29" s="7"/>
      <c r="B29" s="7"/>
      <c r="C29" s="7" t="s">
        <v>918</v>
      </c>
      <c r="D29" s="7"/>
      <c r="E29" s="7"/>
      <c r="F29" s="7"/>
      <c r="G29" s="7"/>
      <c r="H29" s="7"/>
      <c r="I29" s="7"/>
      <c r="J29" s="7"/>
      <c r="K29" s="7"/>
      <c r="L29" s="9" t="s">
        <v>216</v>
      </c>
      <c r="M29" s="34">
        <v>75</v>
      </c>
      <c r="N29" s="34">
        <v>64</v>
      </c>
      <c r="O29" s="34">
        <v>65</v>
      </c>
      <c r="P29" s="34">
        <v>72</v>
      </c>
      <c r="Q29" s="34">
        <v>66</v>
      </c>
      <c r="R29" s="34">
        <v>76</v>
      </c>
      <c r="S29" s="34">
        <v>72</v>
      </c>
      <c r="T29" s="34">
        <v>69</v>
      </c>
      <c r="U29" s="34">
        <v>70</v>
      </c>
    </row>
    <row r="30" spans="1:21" ht="16.5" customHeight="1" x14ac:dyDescent="0.25">
      <c r="A30" s="7"/>
      <c r="B30" s="7"/>
      <c r="C30" s="7" t="s">
        <v>919</v>
      </c>
      <c r="D30" s="7"/>
      <c r="E30" s="7"/>
      <c r="F30" s="7"/>
      <c r="G30" s="7"/>
      <c r="H30" s="7"/>
      <c r="I30" s="7"/>
      <c r="J30" s="7"/>
      <c r="K30" s="7"/>
      <c r="L30" s="9" t="s">
        <v>216</v>
      </c>
      <c r="M30" s="34">
        <v>75</v>
      </c>
      <c r="N30" s="34">
        <v>65</v>
      </c>
      <c r="O30" s="34">
        <v>65</v>
      </c>
      <c r="P30" s="34">
        <v>73</v>
      </c>
      <c r="Q30" s="34">
        <v>66</v>
      </c>
      <c r="R30" s="34">
        <v>75</v>
      </c>
      <c r="S30" s="34">
        <v>75</v>
      </c>
      <c r="T30" s="34">
        <v>68</v>
      </c>
      <c r="U30" s="34">
        <v>70</v>
      </c>
    </row>
    <row r="31" spans="1:21" ht="16.5" customHeight="1" x14ac:dyDescent="0.25">
      <c r="A31" s="7"/>
      <c r="B31" s="7"/>
      <c r="C31" s="7" t="s">
        <v>920</v>
      </c>
      <c r="D31" s="7"/>
      <c r="E31" s="7"/>
      <c r="F31" s="7"/>
      <c r="G31" s="7"/>
      <c r="H31" s="7"/>
      <c r="I31" s="7"/>
      <c r="J31" s="7"/>
      <c r="K31" s="7"/>
      <c r="L31" s="9" t="s">
        <v>216</v>
      </c>
      <c r="M31" s="34">
        <v>73</v>
      </c>
      <c r="N31" s="34">
        <v>65</v>
      </c>
      <c r="O31" s="34">
        <v>63</v>
      </c>
      <c r="P31" s="34">
        <v>72</v>
      </c>
      <c r="Q31" s="34">
        <v>65</v>
      </c>
      <c r="R31" s="34">
        <v>72</v>
      </c>
      <c r="S31" s="34">
        <v>77</v>
      </c>
      <c r="T31" s="34">
        <v>66</v>
      </c>
      <c r="U31" s="34">
        <v>69</v>
      </c>
    </row>
    <row r="32" spans="1:21" ht="16.5" customHeight="1" x14ac:dyDescent="0.25">
      <c r="A32" s="7"/>
      <c r="B32" s="7"/>
      <c r="C32" s="7" t="s">
        <v>921</v>
      </c>
      <c r="D32" s="7"/>
      <c r="E32" s="7"/>
      <c r="F32" s="7"/>
      <c r="G32" s="7"/>
      <c r="H32" s="7"/>
      <c r="I32" s="7"/>
      <c r="J32" s="7"/>
      <c r="K32" s="7"/>
      <c r="L32" s="9" t="s">
        <v>216</v>
      </c>
      <c r="M32" s="34">
        <v>65</v>
      </c>
      <c r="N32" s="34">
        <v>61</v>
      </c>
      <c r="O32" s="34">
        <v>56</v>
      </c>
      <c r="P32" s="34">
        <v>68</v>
      </c>
      <c r="Q32" s="34">
        <v>60</v>
      </c>
      <c r="R32" s="34">
        <v>79</v>
      </c>
      <c r="S32" s="34">
        <v>70</v>
      </c>
      <c r="T32" s="34">
        <v>55</v>
      </c>
      <c r="U32" s="34">
        <v>62</v>
      </c>
    </row>
    <row r="33" spans="1:21" ht="16.5" customHeight="1" x14ac:dyDescent="0.25">
      <c r="A33" s="14"/>
      <c r="B33" s="14"/>
      <c r="C33" s="14" t="s">
        <v>596</v>
      </c>
      <c r="D33" s="14"/>
      <c r="E33" s="14"/>
      <c r="F33" s="14"/>
      <c r="G33" s="14"/>
      <c r="H33" s="14"/>
      <c r="I33" s="14"/>
      <c r="J33" s="14"/>
      <c r="K33" s="14"/>
      <c r="L33" s="15" t="s">
        <v>216</v>
      </c>
      <c r="M33" s="37">
        <v>59</v>
      </c>
      <c r="N33" s="37">
        <v>59</v>
      </c>
      <c r="O33" s="37">
        <v>53</v>
      </c>
      <c r="P33" s="37">
        <v>62</v>
      </c>
      <c r="Q33" s="37">
        <v>53</v>
      </c>
      <c r="R33" s="37">
        <v>80</v>
      </c>
      <c r="S33" s="37">
        <v>59</v>
      </c>
      <c r="T33" s="37">
        <v>51</v>
      </c>
      <c r="U33" s="37">
        <v>58</v>
      </c>
    </row>
    <row r="34" spans="1:21" ht="4.5" customHeight="1" x14ac:dyDescent="0.25">
      <c r="A34" s="27"/>
      <c r="B34" s="27"/>
      <c r="C34" s="2"/>
      <c r="D34" s="2"/>
      <c r="E34" s="2"/>
      <c r="F34" s="2"/>
      <c r="G34" s="2"/>
      <c r="H34" s="2"/>
      <c r="I34" s="2"/>
      <c r="J34" s="2"/>
      <c r="K34" s="2"/>
      <c r="L34" s="2"/>
      <c r="M34" s="2"/>
      <c r="N34" s="2"/>
      <c r="O34" s="2"/>
      <c r="P34" s="2"/>
      <c r="Q34" s="2"/>
      <c r="R34" s="2"/>
      <c r="S34" s="2"/>
      <c r="T34" s="2"/>
      <c r="U34" s="2"/>
    </row>
    <row r="35" spans="1:21" ht="42.45" customHeight="1" x14ac:dyDescent="0.25">
      <c r="A35" s="27" t="s">
        <v>139</v>
      </c>
      <c r="B35" s="27"/>
      <c r="C35" s="67" t="s">
        <v>926</v>
      </c>
      <c r="D35" s="67"/>
      <c r="E35" s="67"/>
      <c r="F35" s="67"/>
      <c r="G35" s="67"/>
      <c r="H35" s="67"/>
      <c r="I35" s="67"/>
      <c r="J35" s="67"/>
      <c r="K35" s="67"/>
      <c r="L35" s="67"/>
      <c r="M35" s="67"/>
      <c r="N35" s="67"/>
      <c r="O35" s="67"/>
      <c r="P35" s="67"/>
      <c r="Q35" s="67"/>
      <c r="R35" s="67"/>
      <c r="S35" s="67"/>
      <c r="T35" s="67"/>
      <c r="U35" s="67"/>
    </row>
    <row r="36" spans="1:21" ht="55.2" customHeight="1" x14ac:dyDescent="0.25">
      <c r="A36" s="27" t="s">
        <v>141</v>
      </c>
      <c r="B36" s="27"/>
      <c r="C36" s="67" t="s">
        <v>327</v>
      </c>
      <c r="D36" s="67"/>
      <c r="E36" s="67"/>
      <c r="F36" s="67"/>
      <c r="G36" s="67"/>
      <c r="H36" s="67"/>
      <c r="I36" s="67"/>
      <c r="J36" s="67"/>
      <c r="K36" s="67"/>
      <c r="L36" s="67"/>
      <c r="M36" s="67"/>
      <c r="N36" s="67"/>
      <c r="O36" s="67"/>
      <c r="P36" s="67"/>
      <c r="Q36" s="67"/>
      <c r="R36" s="67"/>
      <c r="S36" s="67"/>
      <c r="T36" s="67"/>
      <c r="U36" s="67"/>
    </row>
    <row r="37" spans="1:21" ht="16.5" customHeight="1" x14ac:dyDescent="0.25">
      <c r="A37" s="27" t="s">
        <v>144</v>
      </c>
      <c r="B37" s="27"/>
      <c r="C37" s="67" t="s">
        <v>911</v>
      </c>
      <c r="D37" s="67"/>
      <c r="E37" s="67"/>
      <c r="F37" s="67"/>
      <c r="G37" s="67"/>
      <c r="H37" s="67"/>
      <c r="I37" s="67"/>
      <c r="J37" s="67"/>
      <c r="K37" s="67"/>
      <c r="L37" s="67"/>
      <c r="M37" s="67"/>
      <c r="N37" s="67"/>
      <c r="O37" s="67"/>
      <c r="P37" s="67"/>
      <c r="Q37" s="67"/>
      <c r="R37" s="67"/>
      <c r="S37" s="67"/>
      <c r="T37" s="67"/>
      <c r="U37" s="67"/>
    </row>
    <row r="38" spans="1:21" ht="29.4" customHeight="1" x14ac:dyDescent="0.25">
      <c r="A38" s="27" t="s">
        <v>146</v>
      </c>
      <c r="B38" s="27"/>
      <c r="C38" s="67" t="s">
        <v>328</v>
      </c>
      <c r="D38" s="67"/>
      <c r="E38" s="67"/>
      <c r="F38" s="67"/>
      <c r="G38" s="67"/>
      <c r="H38" s="67"/>
      <c r="I38" s="67"/>
      <c r="J38" s="67"/>
      <c r="K38" s="67"/>
      <c r="L38" s="67"/>
      <c r="M38" s="67"/>
      <c r="N38" s="67"/>
      <c r="O38" s="67"/>
      <c r="P38" s="67"/>
      <c r="Q38" s="67"/>
      <c r="R38" s="67"/>
      <c r="S38" s="67"/>
      <c r="T38" s="67"/>
      <c r="U38" s="67"/>
    </row>
    <row r="39" spans="1:21" ht="42.45" customHeight="1" x14ac:dyDescent="0.25">
      <c r="A39" s="27" t="s">
        <v>150</v>
      </c>
      <c r="B39" s="27"/>
      <c r="C39" s="67" t="s">
        <v>927</v>
      </c>
      <c r="D39" s="67"/>
      <c r="E39" s="67"/>
      <c r="F39" s="67"/>
      <c r="G39" s="67"/>
      <c r="H39" s="67"/>
      <c r="I39" s="67"/>
      <c r="J39" s="67"/>
      <c r="K39" s="67"/>
      <c r="L39" s="67"/>
      <c r="M39" s="67"/>
      <c r="N39" s="67"/>
      <c r="O39" s="67"/>
      <c r="P39" s="67"/>
      <c r="Q39" s="67"/>
      <c r="R39" s="67"/>
      <c r="S39" s="67"/>
      <c r="T39" s="67"/>
      <c r="U39" s="67"/>
    </row>
    <row r="40" spans="1:21" ht="29.4" customHeight="1" x14ac:dyDescent="0.25">
      <c r="A40" s="27" t="s">
        <v>152</v>
      </c>
      <c r="B40" s="27"/>
      <c r="C40" s="67" t="s">
        <v>928</v>
      </c>
      <c r="D40" s="67"/>
      <c r="E40" s="67"/>
      <c r="F40" s="67"/>
      <c r="G40" s="67"/>
      <c r="H40" s="67"/>
      <c r="I40" s="67"/>
      <c r="J40" s="67"/>
      <c r="K40" s="67"/>
      <c r="L40" s="67"/>
      <c r="M40" s="67"/>
      <c r="N40" s="67"/>
      <c r="O40" s="67"/>
      <c r="P40" s="67"/>
      <c r="Q40" s="67"/>
      <c r="R40" s="67"/>
      <c r="S40" s="67"/>
      <c r="T40" s="67"/>
      <c r="U40" s="67"/>
    </row>
    <row r="41" spans="1:21" ht="4.5" customHeight="1" x14ac:dyDescent="0.25"/>
    <row r="42" spans="1:21" ht="16.5" customHeight="1" x14ac:dyDescent="0.25">
      <c r="A42" s="28" t="s">
        <v>167</v>
      </c>
      <c r="B42" s="27"/>
      <c r="C42" s="27"/>
      <c r="D42" s="27"/>
      <c r="E42" s="67" t="s">
        <v>342</v>
      </c>
      <c r="F42" s="67"/>
      <c r="G42" s="67"/>
      <c r="H42" s="67"/>
      <c r="I42" s="67"/>
      <c r="J42" s="67"/>
      <c r="K42" s="67"/>
      <c r="L42" s="67"/>
      <c r="M42" s="67"/>
      <c r="N42" s="67"/>
      <c r="O42" s="67"/>
      <c r="P42" s="67"/>
      <c r="Q42" s="67"/>
      <c r="R42" s="67"/>
      <c r="S42" s="67"/>
      <c r="T42" s="67"/>
      <c r="U42" s="67"/>
    </row>
  </sheetData>
  <mergeCells count="8">
    <mergeCell ref="C39:U39"/>
    <mergeCell ref="C40:U40"/>
    <mergeCell ref="E42:U42"/>
    <mergeCell ref="K1:U1"/>
    <mergeCell ref="C35:U35"/>
    <mergeCell ref="C36:U36"/>
    <mergeCell ref="C37:U37"/>
    <mergeCell ref="C38:U38"/>
  </mergeCells>
  <pageMargins left="0.7" right="0.7" top="0.75" bottom="0.75" header="0.3" footer="0.3"/>
  <pageSetup paperSize="9" fitToHeight="0" orientation="landscape" horizontalDpi="300" verticalDpi="300"/>
  <headerFooter scaleWithDoc="0" alignWithMargins="0">
    <oddHeader>&amp;C&amp;"Arial"&amp;8TABLE 15A.77</oddHeader>
    <oddFooter>&amp;L&amp;"Arial"&amp;8REPORT ON
GOVERNMENT
SERVICES 2022&amp;R&amp;"Arial"&amp;8SERVICES FOR PEOPLE
WITH DISABILITY
PAGE &amp;B&amp;P&amp;B</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A1:U142"/>
  <sheetViews>
    <sheetView showGridLines="0" workbookViewId="0"/>
  </sheetViews>
  <sheetFormatPr defaultRowHeight="13.2" x14ac:dyDescent="0.25"/>
  <cols>
    <col min="1" max="10" width="1.6640625" customWidth="1"/>
    <col min="11" max="11" width="20.5546875" customWidth="1"/>
    <col min="12" max="12" width="5.44140625" customWidth="1"/>
    <col min="13" max="20" width="6.6640625" customWidth="1"/>
    <col min="21" max="21" width="7.5546875" customWidth="1"/>
  </cols>
  <sheetData>
    <row r="1" spans="1:21" ht="33.9" customHeight="1" x14ac:dyDescent="0.25">
      <c r="A1" s="8" t="s">
        <v>931</v>
      </c>
      <c r="B1" s="8"/>
      <c r="C1" s="8"/>
      <c r="D1" s="8"/>
      <c r="E1" s="8"/>
      <c r="F1" s="8"/>
      <c r="G1" s="8"/>
      <c r="H1" s="8"/>
      <c r="I1" s="8"/>
      <c r="J1" s="8"/>
      <c r="K1" s="72" t="s">
        <v>932</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205</v>
      </c>
      <c r="N2" s="13" t="s">
        <v>206</v>
      </c>
      <c r="O2" s="13" t="s">
        <v>207</v>
      </c>
      <c r="P2" s="13" t="s">
        <v>208</v>
      </c>
      <c r="Q2" s="13" t="s">
        <v>209</v>
      </c>
      <c r="R2" s="13" t="s">
        <v>210</v>
      </c>
      <c r="S2" s="13" t="s">
        <v>211</v>
      </c>
      <c r="T2" s="13" t="s">
        <v>212</v>
      </c>
      <c r="U2" s="13" t="s">
        <v>214</v>
      </c>
    </row>
    <row r="3" spans="1:21" ht="16.5" customHeight="1" x14ac:dyDescent="0.25">
      <c r="A3" s="7" t="s">
        <v>314</v>
      </c>
      <c r="B3" s="7"/>
      <c r="C3" s="7"/>
      <c r="D3" s="7"/>
      <c r="E3" s="7"/>
      <c r="F3" s="7"/>
      <c r="G3" s="7"/>
      <c r="H3" s="7"/>
      <c r="I3" s="7"/>
      <c r="J3" s="7"/>
      <c r="K3" s="7"/>
      <c r="L3" s="9"/>
      <c r="M3" s="10"/>
      <c r="N3" s="10"/>
      <c r="O3" s="10"/>
      <c r="P3" s="10"/>
      <c r="Q3" s="10"/>
      <c r="R3" s="10"/>
      <c r="S3" s="10"/>
      <c r="T3" s="10"/>
      <c r="U3" s="10"/>
    </row>
    <row r="4" spans="1:21" ht="16.5" customHeight="1" x14ac:dyDescent="0.25">
      <c r="A4" s="7"/>
      <c r="B4" s="7" t="s">
        <v>933</v>
      </c>
      <c r="C4" s="7"/>
      <c r="D4" s="7"/>
      <c r="E4" s="7"/>
      <c r="F4" s="7"/>
      <c r="G4" s="7"/>
      <c r="H4" s="7"/>
      <c r="I4" s="7"/>
      <c r="J4" s="7"/>
      <c r="K4" s="7"/>
      <c r="L4" s="9"/>
      <c r="M4" s="10"/>
      <c r="N4" s="10"/>
      <c r="O4" s="10"/>
      <c r="P4" s="10"/>
      <c r="Q4" s="10"/>
      <c r="R4" s="10"/>
      <c r="S4" s="10"/>
      <c r="T4" s="10"/>
      <c r="U4" s="10"/>
    </row>
    <row r="5" spans="1:21" ht="16.5" customHeight="1" x14ac:dyDescent="0.25">
      <c r="A5" s="7"/>
      <c r="B5" s="7"/>
      <c r="C5" s="7" t="s">
        <v>934</v>
      </c>
      <c r="D5" s="7"/>
      <c r="E5" s="7"/>
      <c r="F5" s="7"/>
      <c r="G5" s="7"/>
      <c r="H5" s="7"/>
      <c r="I5" s="7"/>
      <c r="J5" s="7"/>
      <c r="K5" s="7"/>
      <c r="L5" s="9" t="s">
        <v>317</v>
      </c>
      <c r="M5" s="20">
        <v>308</v>
      </c>
      <c r="N5" s="20">
        <v>168</v>
      </c>
      <c r="O5" s="20">
        <v>169</v>
      </c>
      <c r="P5" s="34">
        <v>42</v>
      </c>
      <c r="Q5" s="34">
        <v>56</v>
      </c>
      <c r="R5" s="34">
        <v>27</v>
      </c>
      <c r="S5" s="34">
        <v>23</v>
      </c>
      <c r="T5" s="34">
        <v>15</v>
      </c>
      <c r="U5" s="20">
        <v>671</v>
      </c>
    </row>
    <row r="6" spans="1:21" ht="16.5" customHeight="1" x14ac:dyDescent="0.25">
      <c r="A6" s="7"/>
      <c r="B6" s="7"/>
      <c r="C6" s="7" t="s">
        <v>935</v>
      </c>
      <c r="D6" s="7"/>
      <c r="E6" s="7"/>
      <c r="F6" s="7"/>
      <c r="G6" s="7"/>
      <c r="H6" s="7"/>
      <c r="I6" s="7"/>
      <c r="J6" s="7"/>
      <c r="K6" s="7"/>
      <c r="L6" s="9" t="s">
        <v>317</v>
      </c>
      <c r="M6" s="20">
        <v>124</v>
      </c>
      <c r="N6" s="34">
        <v>66</v>
      </c>
      <c r="O6" s="20">
        <v>107</v>
      </c>
      <c r="P6" s="34">
        <v>20</v>
      </c>
      <c r="Q6" s="34">
        <v>37</v>
      </c>
      <c r="R6" s="34">
        <v>12</v>
      </c>
      <c r="S6" s="34">
        <v>14</v>
      </c>
      <c r="T6" s="16">
        <v>5</v>
      </c>
      <c r="U6" s="20">
        <v>295</v>
      </c>
    </row>
    <row r="7" spans="1:21" ht="29.4" customHeight="1" x14ac:dyDescent="0.25">
      <c r="A7" s="7"/>
      <c r="B7" s="7"/>
      <c r="C7" s="74" t="s">
        <v>936</v>
      </c>
      <c r="D7" s="74"/>
      <c r="E7" s="74"/>
      <c r="F7" s="74"/>
      <c r="G7" s="74"/>
      <c r="H7" s="74"/>
      <c r="I7" s="74"/>
      <c r="J7" s="74"/>
      <c r="K7" s="74"/>
      <c r="L7" s="9" t="s">
        <v>317</v>
      </c>
      <c r="M7" s="20">
        <v>999</v>
      </c>
      <c r="N7" s="20">
        <v>521</v>
      </c>
      <c r="O7" s="20">
        <v>720</v>
      </c>
      <c r="P7" s="20">
        <v>211</v>
      </c>
      <c r="Q7" s="20">
        <v>231</v>
      </c>
      <c r="R7" s="20">
        <v>136</v>
      </c>
      <c r="S7" s="20">
        <v>114</v>
      </c>
      <c r="T7" s="34">
        <v>82</v>
      </c>
      <c r="U7" s="23">
        <v>2129</v>
      </c>
    </row>
    <row r="8" spans="1:21" ht="29.4" customHeight="1" x14ac:dyDescent="0.25">
      <c r="A8" s="7"/>
      <c r="B8" s="7"/>
      <c r="C8" s="74" t="s">
        <v>937</v>
      </c>
      <c r="D8" s="74"/>
      <c r="E8" s="74"/>
      <c r="F8" s="74"/>
      <c r="G8" s="74"/>
      <c r="H8" s="74"/>
      <c r="I8" s="74"/>
      <c r="J8" s="74"/>
      <c r="K8" s="74"/>
      <c r="L8" s="9" t="s">
        <v>317</v>
      </c>
      <c r="M8" s="20">
        <v>884</v>
      </c>
      <c r="N8" s="20">
        <v>680</v>
      </c>
      <c r="O8" s="20">
        <v>702</v>
      </c>
      <c r="P8" s="20">
        <v>231</v>
      </c>
      <c r="Q8" s="20">
        <v>236</v>
      </c>
      <c r="R8" s="20">
        <v>126</v>
      </c>
      <c r="S8" s="34">
        <v>91</v>
      </c>
      <c r="T8" s="34">
        <v>86</v>
      </c>
      <c r="U8" s="23">
        <v>2324</v>
      </c>
    </row>
    <row r="9" spans="1:21" ht="16.5" customHeight="1" x14ac:dyDescent="0.25">
      <c r="A9" s="7"/>
      <c r="B9" s="7"/>
      <c r="C9" s="7" t="s">
        <v>938</v>
      </c>
      <c r="D9" s="7"/>
      <c r="E9" s="7"/>
      <c r="F9" s="7"/>
      <c r="G9" s="7"/>
      <c r="H9" s="7"/>
      <c r="I9" s="7"/>
      <c r="J9" s="7"/>
      <c r="K9" s="7"/>
      <c r="L9" s="9" t="s">
        <v>317</v>
      </c>
      <c r="M9" s="23">
        <v>1624</v>
      </c>
      <c r="N9" s="23">
        <v>1055</v>
      </c>
      <c r="O9" s="23">
        <v>1155</v>
      </c>
      <c r="P9" s="20">
        <v>398</v>
      </c>
      <c r="Q9" s="20">
        <v>420</v>
      </c>
      <c r="R9" s="20">
        <v>250</v>
      </c>
      <c r="S9" s="20">
        <v>230</v>
      </c>
      <c r="T9" s="20">
        <v>129</v>
      </c>
      <c r="U9" s="23">
        <v>3266</v>
      </c>
    </row>
    <row r="10" spans="1:21" ht="16.5" customHeight="1" x14ac:dyDescent="0.25">
      <c r="A10" s="7"/>
      <c r="B10" s="7"/>
      <c r="C10" s="7" t="s">
        <v>939</v>
      </c>
      <c r="D10" s="7"/>
      <c r="E10" s="7"/>
      <c r="F10" s="7"/>
      <c r="G10" s="7"/>
      <c r="H10" s="7"/>
      <c r="I10" s="7"/>
      <c r="J10" s="7"/>
      <c r="K10" s="7"/>
      <c r="L10" s="9" t="s">
        <v>317</v>
      </c>
      <c r="M10" s="23">
        <v>1143</v>
      </c>
      <c r="N10" s="20">
        <v>681</v>
      </c>
      <c r="O10" s="20">
        <v>791</v>
      </c>
      <c r="P10" s="20">
        <v>235</v>
      </c>
      <c r="Q10" s="20">
        <v>294</v>
      </c>
      <c r="R10" s="20">
        <v>168</v>
      </c>
      <c r="S10" s="20">
        <v>119</v>
      </c>
      <c r="T10" s="34">
        <v>80</v>
      </c>
      <c r="U10" s="23">
        <v>2368</v>
      </c>
    </row>
    <row r="11" spans="1:21" ht="16.5" customHeight="1" x14ac:dyDescent="0.25">
      <c r="A11" s="7"/>
      <c r="B11" s="7"/>
      <c r="C11" s="7" t="s">
        <v>940</v>
      </c>
      <c r="D11" s="7"/>
      <c r="E11" s="7"/>
      <c r="F11" s="7"/>
      <c r="G11" s="7"/>
      <c r="H11" s="7"/>
      <c r="I11" s="7"/>
      <c r="J11" s="7"/>
      <c r="K11" s="7"/>
      <c r="L11" s="9" t="s">
        <v>317</v>
      </c>
      <c r="M11" s="23">
        <v>1162</v>
      </c>
      <c r="N11" s="20">
        <v>728</v>
      </c>
      <c r="O11" s="20">
        <v>761</v>
      </c>
      <c r="P11" s="20">
        <v>288</v>
      </c>
      <c r="Q11" s="20">
        <v>281</v>
      </c>
      <c r="R11" s="20">
        <v>153</v>
      </c>
      <c r="S11" s="20">
        <v>148</v>
      </c>
      <c r="T11" s="34">
        <v>87</v>
      </c>
      <c r="U11" s="23">
        <v>2437</v>
      </c>
    </row>
    <row r="12" spans="1:21" ht="16.5" customHeight="1" x14ac:dyDescent="0.25">
      <c r="A12" s="7"/>
      <c r="B12" s="7"/>
      <c r="C12" s="7" t="s">
        <v>941</v>
      </c>
      <c r="D12" s="7"/>
      <c r="E12" s="7"/>
      <c r="F12" s="7"/>
      <c r="G12" s="7"/>
      <c r="H12" s="7"/>
      <c r="I12" s="7"/>
      <c r="J12" s="7"/>
      <c r="K12" s="7"/>
      <c r="L12" s="9" t="s">
        <v>317</v>
      </c>
      <c r="M12" s="23">
        <v>2157</v>
      </c>
      <c r="N12" s="23">
        <v>1429</v>
      </c>
      <c r="O12" s="23">
        <v>1291</v>
      </c>
      <c r="P12" s="20">
        <v>370</v>
      </c>
      <c r="Q12" s="20">
        <v>388</v>
      </c>
      <c r="R12" s="20">
        <v>195</v>
      </c>
      <c r="S12" s="20">
        <v>249</v>
      </c>
      <c r="T12" s="20">
        <v>106</v>
      </c>
      <c r="U12" s="23">
        <v>4555</v>
      </c>
    </row>
    <row r="13" spans="1:21" ht="16.5" customHeight="1" x14ac:dyDescent="0.25">
      <c r="A13" s="7"/>
      <c r="B13" s="7"/>
      <c r="C13" s="7" t="s">
        <v>942</v>
      </c>
      <c r="D13" s="7"/>
      <c r="E13" s="7"/>
      <c r="F13" s="7"/>
      <c r="G13" s="7"/>
      <c r="H13" s="7"/>
      <c r="I13" s="7"/>
      <c r="J13" s="7"/>
      <c r="K13" s="7"/>
      <c r="L13" s="9" t="s">
        <v>317</v>
      </c>
      <c r="M13" s="20">
        <v>221</v>
      </c>
      <c r="N13" s="20">
        <v>159</v>
      </c>
      <c r="O13" s="20">
        <v>142</v>
      </c>
      <c r="P13" s="34">
        <v>48</v>
      </c>
      <c r="Q13" s="34">
        <v>59</v>
      </c>
      <c r="R13" s="34">
        <v>22</v>
      </c>
      <c r="S13" s="34">
        <v>21</v>
      </c>
      <c r="T13" s="34">
        <v>16</v>
      </c>
      <c r="U13" s="20">
        <v>524</v>
      </c>
    </row>
    <row r="14" spans="1:21" ht="29.4" customHeight="1" x14ac:dyDescent="0.25">
      <c r="A14" s="7"/>
      <c r="B14" s="7"/>
      <c r="C14" s="74" t="s">
        <v>943</v>
      </c>
      <c r="D14" s="74"/>
      <c r="E14" s="74"/>
      <c r="F14" s="74"/>
      <c r="G14" s="74"/>
      <c r="H14" s="74"/>
      <c r="I14" s="74"/>
      <c r="J14" s="74"/>
      <c r="K14" s="74"/>
      <c r="L14" s="9" t="s">
        <v>317</v>
      </c>
      <c r="M14" s="23">
        <v>1793</v>
      </c>
      <c r="N14" s="23">
        <v>1150</v>
      </c>
      <c r="O14" s="23">
        <v>1250</v>
      </c>
      <c r="P14" s="20">
        <v>453</v>
      </c>
      <c r="Q14" s="20">
        <v>482</v>
      </c>
      <c r="R14" s="20">
        <v>282</v>
      </c>
      <c r="S14" s="20">
        <v>230</v>
      </c>
      <c r="T14" s="20">
        <v>172</v>
      </c>
      <c r="U14" s="23">
        <v>3553</v>
      </c>
    </row>
    <row r="15" spans="1:21" ht="16.5" customHeight="1" x14ac:dyDescent="0.25">
      <c r="A15" s="7"/>
      <c r="B15" s="7" t="s">
        <v>944</v>
      </c>
      <c r="C15" s="7"/>
      <c r="D15" s="7"/>
      <c r="E15" s="7"/>
      <c r="F15" s="7"/>
      <c r="G15" s="7"/>
      <c r="H15" s="7"/>
      <c r="I15" s="7"/>
      <c r="J15" s="7"/>
      <c r="K15" s="7"/>
      <c r="L15" s="9"/>
      <c r="M15" s="10"/>
      <c r="N15" s="10"/>
      <c r="O15" s="10"/>
      <c r="P15" s="10"/>
      <c r="Q15" s="10"/>
      <c r="R15" s="10"/>
      <c r="S15" s="10"/>
      <c r="T15" s="10"/>
      <c r="U15" s="10"/>
    </row>
    <row r="16" spans="1:21" ht="16.5" customHeight="1" x14ac:dyDescent="0.25">
      <c r="A16" s="7"/>
      <c r="B16" s="7"/>
      <c r="C16" s="7" t="s">
        <v>945</v>
      </c>
      <c r="D16" s="7"/>
      <c r="E16" s="7"/>
      <c r="F16" s="7"/>
      <c r="G16" s="7"/>
      <c r="H16" s="7"/>
      <c r="I16" s="7"/>
      <c r="J16" s="7"/>
      <c r="K16" s="7"/>
      <c r="L16" s="9" t="s">
        <v>317</v>
      </c>
      <c r="M16" s="20">
        <v>323</v>
      </c>
      <c r="N16" s="20">
        <v>171</v>
      </c>
      <c r="O16" s="20">
        <v>214</v>
      </c>
      <c r="P16" s="34">
        <v>74</v>
      </c>
      <c r="Q16" s="34">
        <v>77</v>
      </c>
      <c r="R16" s="34">
        <v>31</v>
      </c>
      <c r="S16" s="34">
        <v>41</v>
      </c>
      <c r="T16" s="34">
        <v>15</v>
      </c>
      <c r="U16" s="20">
        <v>682</v>
      </c>
    </row>
    <row r="17" spans="1:21" ht="16.5" customHeight="1" x14ac:dyDescent="0.25">
      <c r="A17" s="7"/>
      <c r="B17" s="7"/>
      <c r="C17" s="7" t="s">
        <v>946</v>
      </c>
      <c r="D17" s="7"/>
      <c r="E17" s="7"/>
      <c r="F17" s="7"/>
      <c r="G17" s="7"/>
      <c r="H17" s="7"/>
      <c r="I17" s="7"/>
      <c r="J17" s="7"/>
      <c r="K17" s="7"/>
      <c r="L17" s="9" t="s">
        <v>317</v>
      </c>
      <c r="M17" s="20">
        <v>339</v>
      </c>
      <c r="N17" s="20">
        <v>165</v>
      </c>
      <c r="O17" s="20">
        <v>192</v>
      </c>
      <c r="P17" s="34">
        <v>72</v>
      </c>
      <c r="Q17" s="34">
        <v>68</v>
      </c>
      <c r="R17" s="34">
        <v>29</v>
      </c>
      <c r="S17" s="34">
        <v>31</v>
      </c>
      <c r="T17" s="34">
        <v>14</v>
      </c>
      <c r="U17" s="20">
        <v>727</v>
      </c>
    </row>
    <row r="18" spans="1:21" ht="29.4" customHeight="1" x14ac:dyDescent="0.25">
      <c r="A18" s="7"/>
      <c r="B18" s="7"/>
      <c r="C18" s="74" t="s">
        <v>947</v>
      </c>
      <c r="D18" s="74"/>
      <c r="E18" s="74"/>
      <c r="F18" s="74"/>
      <c r="G18" s="74"/>
      <c r="H18" s="74"/>
      <c r="I18" s="74"/>
      <c r="J18" s="74"/>
      <c r="K18" s="74"/>
      <c r="L18" s="9" t="s">
        <v>317</v>
      </c>
      <c r="M18" s="23">
        <v>1567</v>
      </c>
      <c r="N18" s="23">
        <v>1037</v>
      </c>
      <c r="O18" s="23">
        <v>1227</v>
      </c>
      <c r="P18" s="20">
        <v>499</v>
      </c>
      <c r="Q18" s="20">
        <v>501</v>
      </c>
      <c r="R18" s="20">
        <v>305</v>
      </c>
      <c r="S18" s="20">
        <v>278</v>
      </c>
      <c r="T18" s="20">
        <v>202</v>
      </c>
      <c r="U18" s="23">
        <v>2856</v>
      </c>
    </row>
    <row r="19" spans="1:21" ht="29.4" customHeight="1" x14ac:dyDescent="0.25">
      <c r="A19" s="7"/>
      <c r="B19" s="7"/>
      <c r="C19" s="74" t="s">
        <v>948</v>
      </c>
      <c r="D19" s="74"/>
      <c r="E19" s="74"/>
      <c r="F19" s="74"/>
      <c r="G19" s="74"/>
      <c r="H19" s="74"/>
      <c r="I19" s="74"/>
      <c r="J19" s="74"/>
      <c r="K19" s="74"/>
      <c r="L19" s="9" t="s">
        <v>317</v>
      </c>
      <c r="M19" s="20">
        <v>636</v>
      </c>
      <c r="N19" s="20">
        <v>373</v>
      </c>
      <c r="O19" s="20">
        <v>448</v>
      </c>
      <c r="P19" s="20">
        <v>166</v>
      </c>
      <c r="Q19" s="20">
        <v>174</v>
      </c>
      <c r="R19" s="34">
        <v>86</v>
      </c>
      <c r="S19" s="34">
        <v>64</v>
      </c>
      <c r="T19" s="34">
        <v>55</v>
      </c>
      <c r="U19" s="23">
        <v>1309</v>
      </c>
    </row>
    <row r="20" spans="1:21" ht="16.5" customHeight="1" x14ac:dyDescent="0.25">
      <c r="A20" s="7"/>
      <c r="B20" s="7"/>
      <c r="C20" s="7" t="s">
        <v>949</v>
      </c>
      <c r="D20" s="7"/>
      <c r="E20" s="7"/>
      <c r="F20" s="7"/>
      <c r="G20" s="7"/>
      <c r="H20" s="7"/>
      <c r="I20" s="7"/>
      <c r="J20" s="7"/>
      <c r="K20" s="7"/>
      <c r="L20" s="9" t="s">
        <v>317</v>
      </c>
      <c r="M20" s="20">
        <v>739</v>
      </c>
      <c r="N20" s="20">
        <v>410</v>
      </c>
      <c r="O20" s="20">
        <v>500</v>
      </c>
      <c r="P20" s="20">
        <v>163</v>
      </c>
      <c r="Q20" s="20">
        <v>176</v>
      </c>
      <c r="R20" s="34">
        <v>75</v>
      </c>
      <c r="S20" s="20">
        <v>107</v>
      </c>
      <c r="T20" s="34">
        <v>50</v>
      </c>
      <c r="U20" s="23">
        <v>1526</v>
      </c>
    </row>
    <row r="21" spans="1:21" ht="16.5" customHeight="1" x14ac:dyDescent="0.25">
      <c r="A21" s="7"/>
      <c r="B21" s="7"/>
      <c r="C21" s="7" t="s">
        <v>950</v>
      </c>
      <c r="D21" s="7"/>
      <c r="E21" s="7"/>
      <c r="F21" s="7"/>
      <c r="G21" s="7"/>
      <c r="H21" s="7"/>
      <c r="I21" s="7"/>
      <c r="J21" s="7"/>
      <c r="K21" s="7"/>
      <c r="L21" s="9" t="s">
        <v>317</v>
      </c>
      <c r="M21" s="20">
        <v>286</v>
      </c>
      <c r="N21" s="20">
        <v>187</v>
      </c>
      <c r="O21" s="20">
        <v>204</v>
      </c>
      <c r="P21" s="34">
        <v>58</v>
      </c>
      <c r="Q21" s="34">
        <v>87</v>
      </c>
      <c r="R21" s="34">
        <v>37</v>
      </c>
      <c r="S21" s="34">
        <v>33</v>
      </c>
      <c r="T21" s="34">
        <v>19</v>
      </c>
      <c r="U21" s="20">
        <v>669</v>
      </c>
    </row>
    <row r="22" spans="1:21" ht="16.5" customHeight="1" x14ac:dyDescent="0.25">
      <c r="A22" s="7"/>
      <c r="B22" s="7"/>
      <c r="C22" s="7" t="s">
        <v>951</v>
      </c>
      <c r="D22" s="7"/>
      <c r="E22" s="7"/>
      <c r="F22" s="7"/>
      <c r="G22" s="7"/>
      <c r="H22" s="7"/>
      <c r="I22" s="7"/>
      <c r="J22" s="7"/>
      <c r="K22" s="7"/>
      <c r="L22" s="9" t="s">
        <v>317</v>
      </c>
      <c r="M22" s="34">
        <v>73</v>
      </c>
      <c r="N22" s="34">
        <v>46</v>
      </c>
      <c r="O22" s="34">
        <v>49</v>
      </c>
      <c r="P22" s="34">
        <v>17</v>
      </c>
      <c r="Q22" s="34">
        <v>25</v>
      </c>
      <c r="R22" s="16">
        <v>8</v>
      </c>
      <c r="S22" s="34">
        <v>13</v>
      </c>
      <c r="T22" s="16">
        <v>5</v>
      </c>
      <c r="U22" s="20">
        <v>174</v>
      </c>
    </row>
    <row r="23" spans="1:21" ht="16.5" customHeight="1" x14ac:dyDescent="0.25">
      <c r="A23" s="7"/>
      <c r="B23" s="7"/>
      <c r="C23" s="7" t="s">
        <v>952</v>
      </c>
      <c r="D23" s="7"/>
      <c r="E23" s="7"/>
      <c r="F23" s="7"/>
      <c r="G23" s="7"/>
      <c r="H23" s="7"/>
      <c r="I23" s="7"/>
      <c r="J23" s="7"/>
      <c r="K23" s="7"/>
      <c r="L23" s="9" t="s">
        <v>317</v>
      </c>
      <c r="M23" s="20">
        <v>954</v>
      </c>
      <c r="N23" s="20">
        <v>549</v>
      </c>
      <c r="O23" s="20">
        <v>721</v>
      </c>
      <c r="P23" s="20">
        <v>271</v>
      </c>
      <c r="Q23" s="20">
        <v>256</v>
      </c>
      <c r="R23" s="20">
        <v>121</v>
      </c>
      <c r="S23" s="20">
        <v>147</v>
      </c>
      <c r="T23" s="34">
        <v>78</v>
      </c>
      <c r="U23" s="23">
        <v>1875</v>
      </c>
    </row>
    <row r="24" spans="1:21" ht="16.5" customHeight="1" x14ac:dyDescent="0.25">
      <c r="A24" s="7"/>
      <c r="B24" s="7"/>
      <c r="C24" s="7" t="s">
        <v>953</v>
      </c>
      <c r="D24" s="7"/>
      <c r="E24" s="7"/>
      <c r="F24" s="7"/>
      <c r="G24" s="7"/>
      <c r="H24" s="7"/>
      <c r="I24" s="7"/>
      <c r="J24" s="7"/>
      <c r="K24" s="7"/>
      <c r="L24" s="9" t="s">
        <v>317</v>
      </c>
      <c r="M24" s="20">
        <v>109</v>
      </c>
      <c r="N24" s="34">
        <v>65</v>
      </c>
      <c r="O24" s="34">
        <v>89</v>
      </c>
      <c r="P24" s="34">
        <v>16</v>
      </c>
      <c r="Q24" s="34">
        <v>31</v>
      </c>
      <c r="R24" s="16">
        <v>9</v>
      </c>
      <c r="S24" s="34">
        <v>19</v>
      </c>
      <c r="T24" s="34">
        <v>10</v>
      </c>
      <c r="U24" s="20">
        <v>262</v>
      </c>
    </row>
    <row r="25" spans="1:21" ht="16.5" customHeight="1" x14ac:dyDescent="0.25">
      <c r="A25" s="7"/>
      <c r="B25" s="7"/>
      <c r="C25" s="7" t="s">
        <v>954</v>
      </c>
      <c r="D25" s="7"/>
      <c r="E25" s="7"/>
      <c r="F25" s="7"/>
      <c r="G25" s="7"/>
      <c r="H25" s="7"/>
      <c r="I25" s="7"/>
      <c r="J25" s="7"/>
      <c r="K25" s="7"/>
      <c r="L25" s="9" t="s">
        <v>317</v>
      </c>
      <c r="M25" s="20">
        <v>269</v>
      </c>
      <c r="N25" s="20">
        <v>142</v>
      </c>
      <c r="O25" s="20">
        <v>200</v>
      </c>
      <c r="P25" s="34">
        <v>47</v>
      </c>
      <c r="Q25" s="34">
        <v>68</v>
      </c>
      <c r="R25" s="34">
        <v>30</v>
      </c>
      <c r="S25" s="34">
        <v>28</v>
      </c>
      <c r="T25" s="34">
        <v>19</v>
      </c>
      <c r="U25" s="20">
        <v>603</v>
      </c>
    </row>
    <row r="26" spans="1:21" ht="16.5" customHeight="1" x14ac:dyDescent="0.25">
      <c r="A26" s="7"/>
      <c r="B26" s="7" t="s">
        <v>955</v>
      </c>
      <c r="C26" s="7"/>
      <c r="D26" s="7"/>
      <c r="E26" s="7"/>
      <c r="F26" s="7"/>
      <c r="G26" s="7"/>
      <c r="H26" s="7"/>
      <c r="I26" s="7"/>
      <c r="J26" s="7"/>
      <c r="K26" s="7"/>
      <c r="L26" s="9"/>
      <c r="M26" s="10"/>
      <c r="N26" s="10"/>
      <c r="O26" s="10"/>
      <c r="P26" s="10"/>
      <c r="Q26" s="10"/>
      <c r="R26" s="10"/>
      <c r="S26" s="10"/>
      <c r="T26" s="10"/>
      <c r="U26" s="10"/>
    </row>
    <row r="27" spans="1:21" ht="29.4" customHeight="1" x14ac:dyDescent="0.25">
      <c r="A27" s="7"/>
      <c r="B27" s="7"/>
      <c r="C27" s="74" t="s">
        <v>956</v>
      </c>
      <c r="D27" s="74"/>
      <c r="E27" s="74"/>
      <c r="F27" s="74"/>
      <c r="G27" s="74"/>
      <c r="H27" s="74"/>
      <c r="I27" s="74"/>
      <c r="J27" s="74"/>
      <c r="K27" s="74"/>
      <c r="L27" s="9" t="s">
        <v>317</v>
      </c>
      <c r="M27" s="23">
        <v>1698</v>
      </c>
      <c r="N27" s="23">
        <v>1167</v>
      </c>
      <c r="O27" s="23">
        <v>1306</v>
      </c>
      <c r="P27" s="20">
        <v>490</v>
      </c>
      <c r="Q27" s="20">
        <v>491</v>
      </c>
      <c r="R27" s="20">
        <v>269</v>
      </c>
      <c r="S27" s="20">
        <v>258</v>
      </c>
      <c r="T27" s="20">
        <v>172</v>
      </c>
      <c r="U27" s="23">
        <v>3315</v>
      </c>
    </row>
    <row r="28" spans="1:21" ht="16.5" customHeight="1" x14ac:dyDescent="0.25">
      <c r="A28" s="7"/>
      <c r="B28" s="7"/>
      <c r="C28" s="7" t="s">
        <v>957</v>
      </c>
      <c r="D28" s="7"/>
      <c r="E28" s="7"/>
      <c r="F28" s="7"/>
      <c r="G28" s="7"/>
      <c r="H28" s="7"/>
      <c r="I28" s="7"/>
      <c r="J28" s="7"/>
      <c r="K28" s="7"/>
      <c r="L28" s="9" t="s">
        <v>317</v>
      </c>
      <c r="M28" s="20">
        <v>747</v>
      </c>
      <c r="N28" s="20">
        <v>422</v>
      </c>
      <c r="O28" s="20">
        <v>535</v>
      </c>
      <c r="P28" s="20">
        <v>195</v>
      </c>
      <c r="Q28" s="20">
        <v>208</v>
      </c>
      <c r="R28" s="34">
        <v>97</v>
      </c>
      <c r="S28" s="34">
        <v>98</v>
      </c>
      <c r="T28" s="34">
        <v>50</v>
      </c>
      <c r="U28" s="23">
        <v>1737</v>
      </c>
    </row>
    <row r="29" spans="1:21" ht="16.5" customHeight="1" x14ac:dyDescent="0.25">
      <c r="A29" s="7"/>
      <c r="B29" s="7"/>
      <c r="C29" s="7" t="s">
        <v>958</v>
      </c>
      <c r="D29" s="7"/>
      <c r="E29" s="7"/>
      <c r="F29" s="7"/>
      <c r="G29" s="7"/>
      <c r="H29" s="7"/>
      <c r="I29" s="7"/>
      <c r="J29" s="7"/>
      <c r="K29" s="7"/>
      <c r="L29" s="9" t="s">
        <v>317</v>
      </c>
      <c r="M29" s="20">
        <v>575</v>
      </c>
      <c r="N29" s="20">
        <v>385</v>
      </c>
      <c r="O29" s="20">
        <v>373</v>
      </c>
      <c r="P29" s="20">
        <v>108</v>
      </c>
      <c r="Q29" s="20">
        <v>125</v>
      </c>
      <c r="R29" s="34">
        <v>44</v>
      </c>
      <c r="S29" s="34">
        <v>50</v>
      </c>
      <c r="T29" s="34">
        <v>31</v>
      </c>
      <c r="U29" s="23">
        <v>1326</v>
      </c>
    </row>
    <row r="30" spans="1:21" ht="16.5" customHeight="1" x14ac:dyDescent="0.25">
      <c r="A30" s="7"/>
      <c r="B30" s="7"/>
      <c r="C30" s="7" t="s">
        <v>959</v>
      </c>
      <c r="D30" s="7"/>
      <c r="E30" s="7"/>
      <c r="F30" s="7"/>
      <c r="G30" s="7"/>
      <c r="H30" s="7"/>
      <c r="I30" s="7"/>
      <c r="J30" s="7"/>
      <c r="K30" s="7"/>
      <c r="L30" s="9" t="s">
        <v>317</v>
      </c>
      <c r="M30" s="23">
        <v>1206</v>
      </c>
      <c r="N30" s="20">
        <v>719</v>
      </c>
      <c r="O30" s="20">
        <v>727</v>
      </c>
      <c r="P30" s="20">
        <v>264</v>
      </c>
      <c r="Q30" s="20">
        <v>278</v>
      </c>
      <c r="R30" s="20">
        <v>163</v>
      </c>
      <c r="S30" s="20">
        <v>139</v>
      </c>
      <c r="T30" s="34">
        <v>87</v>
      </c>
      <c r="U30" s="23">
        <v>2543</v>
      </c>
    </row>
    <row r="31" spans="1:21" ht="29.4" customHeight="1" x14ac:dyDescent="0.25">
      <c r="A31" s="7"/>
      <c r="B31" s="7"/>
      <c r="C31" s="74" t="s">
        <v>960</v>
      </c>
      <c r="D31" s="74"/>
      <c r="E31" s="74"/>
      <c r="F31" s="74"/>
      <c r="G31" s="74"/>
      <c r="H31" s="74"/>
      <c r="I31" s="74"/>
      <c r="J31" s="74"/>
      <c r="K31" s="74"/>
      <c r="L31" s="9" t="s">
        <v>317</v>
      </c>
      <c r="M31" s="23">
        <v>1443</v>
      </c>
      <c r="N31" s="20">
        <v>836</v>
      </c>
      <c r="O31" s="23">
        <v>1129</v>
      </c>
      <c r="P31" s="20">
        <v>363</v>
      </c>
      <c r="Q31" s="20">
        <v>604</v>
      </c>
      <c r="R31" s="20">
        <v>173</v>
      </c>
      <c r="S31" s="20">
        <v>198</v>
      </c>
      <c r="T31" s="20">
        <v>106</v>
      </c>
      <c r="U31" s="23">
        <v>3038</v>
      </c>
    </row>
    <row r="32" spans="1:21" ht="29.4" customHeight="1" x14ac:dyDescent="0.25">
      <c r="A32" s="7"/>
      <c r="B32" s="7"/>
      <c r="C32" s="74" t="s">
        <v>961</v>
      </c>
      <c r="D32" s="74"/>
      <c r="E32" s="74"/>
      <c r="F32" s="74"/>
      <c r="G32" s="74"/>
      <c r="H32" s="74"/>
      <c r="I32" s="74"/>
      <c r="J32" s="74"/>
      <c r="K32" s="74"/>
      <c r="L32" s="9" t="s">
        <v>317</v>
      </c>
      <c r="M32" s="20">
        <v>985</v>
      </c>
      <c r="N32" s="20">
        <v>416</v>
      </c>
      <c r="O32" s="20">
        <v>628</v>
      </c>
      <c r="P32" s="20">
        <v>110</v>
      </c>
      <c r="Q32" s="20">
        <v>142</v>
      </c>
      <c r="R32" s="34">
        <v>82</v>
      </c>
      <c r="S32" s="20">
        <v>102</v>
      </c>
      <c r="T32" s="34">
        <v>35</v>
      </c>
      <c r="U32" s="23">
        <v>1971</v>
      </c>
    </row>
    <row r="33" spans="1:21" ht="16.5" customHeight="1" x14ac:dyDescent="0.25">
      <c r="A33" s="7"/>
      <c r="B33" s="7"/>
      <c r="C33" s="7" t="s">
        <v>962</v>
      </c>
      <c r="D33" s="7"/>
      <c r="E33" s="7"/>
      <c r="F33" s="7"/>
      <c r="G33" s="7"/>
      <c r="H33" s="7"/>
      <c r="I33" s="7"/>
      <c r="J33" s="7"/>
      <c r="K33" s="7"/>
      <c r="L33" s="9" t="s">
        <v>317</v>
      </c>
      <c r="M33" s="20">
        <v>443</v>
      </c>
      <c r="N33" s="20">
        <v>250</v>
      </c>
      <c r="O33" s="20">
        <v>228</v>
      </c>
      <c r="P33" s="34">
        <v>62</v>
      </c>
      <c r="Q33" s="34">
        <v>62</v>
      </c>
      <c r="R33" s="34">
        <v>32</v>
      </c>
      <c r="S33" s="34">
        <v>44</v>
      </c>
      <c r="T33" s="34">
        <v>33</v>
      </c>
      <c r="U33" s="20">
        <v>994</v>
      </c>
    </row>
    <row r="34" spans="1:21" ht="16.5" customHeight="1" x14ac:dyDescent="0.25">
      <c r="A34" s="7"/>
      <c r="B34" s="7"/>
      <c r="C34" s="7" t="s">
        <v>963</v>
      </c>
      <c r="D34" s="7"/>
      <c r="E34" s="7"/>
      <c r="F34" s="7"/>
      <c r="G34" s="7"/>
      <c r="H34" s="7"/>
      <c r="I34" s="7"/>
      <c r="J34" s="7"/>
      <c r="K34" s="7"/>
      <c r="L34" s="9" t="s">
        <v>317</v>
      </c>
      <c r="M34" s="20">
        <v>278</v>
      </c>
      <c r="N34" s="20">
        <v>154</v>
      </c>
      <c r="O34" s="20">
        <v>165</v>
      </c>
      <c r="P34" s="34">
        <v>45</v>
      </c>
      <c r="Q34" s="34">
        <v>45</v>
      </c>
      <c r="R34" s="34">
        <v>13</v>
      </c>
      <c r="S34" s="34">
        <v>21</v>
      </c>
      <c r="T34" s="34">
        <v>10</v>
      </c>
      <c r="U34" s="20">
        <v>598</v>
      </c>
    </row>
    <row r="35" spans="1:21" ht="16.5" customHeight="1" x14ac:dyDescent="0.25">
      <c r="A35" s="7"/>
      <c r="B35" s="7"/>
      <c r="C35" s="7" t="s">
        <v>964</v>
      </c>
      <c r="D35" s="7"/>
      <c r="E35" s="7"/>
      <c r="F35" s="7"/>
      <c r="G35" s="7"/>
      <c r="H35" s="7"/>
      <c r="I35" s="7"/>
      <c r="J35" s="7"/>
      <c r="K35" s="7"/>
      <c r="L35" s="9" t="s">
        <v>317</v>
      </c>
      <c r="M35" s="23">
        <v>4414</v>
      </c>
      <c r="N35" s="23">
        <v>2982</v>
      </c>
      <c r="O35" s="23">
        <v>2858</v>
      </c>
      <c r="P35" s="20">
        <v>864</v>
      </c>
      <c r="Q35" s="23">
        <v>1117</v>
      </c>
      <c r="R35" s="20">
        <v>510</v>
      </c>
      <c r="S35" s="20">
        <v>526</v>
      </c>
      <c r="T35" s="20">
        <v>278</v>
      </c>
      <c r="U35" s="23">
        <v>9032</v>
      </c>
    </row>
    <row r="36" spans="1:21" ht="16.5" customHeight="1" x14ac:dyDescent="0.25">
      <c r="A36" s="7"/>
      <c r="B36" s="7" t="s">
        <v>965</v>
      </c>
      <c r="C36" s="7"/>
      <c r="D36" s="7"/>
      <c r="E36" s="7"/>
      <c r="F36" s="7"/>
      <c r="G36" s="7"/>
      <c r="H36" s="7"/>
      <c r="I36" s="7"/>
      <c r="J36" s="7"/>
      <c r="K36" s="7"/>
      <c r="L36" s="9"/>
      <c r="M36" s="10"/>
      <c r="N36" s="10"/>
      <c r="O36" s="10"/>
      <c r="P36" s="10"/>
      <c r="Q36" s="10"/>
      <c r="R36" s="10"/>
      <c r="S36" s="10"/>
      <c r="T36" s="10"/>
      <c r="U36" s="10"/>
    </row>
    <row r="37" spans="1:21" ht="29.4" customHeight="1" x14ac:dyDescent="0.25">
      <c r="A37" s="7"/>
      <c r="B37" s="7"/>
      <c r="C37" s="74" t="s">
        <v>966</v>
      </c>
      <c r="D37" s="74"/>
      <c r="E37" s="74"/>
      <c r="F37" s="74"/>
      <c r="G37" s="74"/>
      <c r="H37" s="74"/>
      <c r="I37" s="74"/>
      <c r="J37" s="74"/>
      <c r="K37" s="74"/>
      <c r="L37" s="9" t="s">
        <v>317</v>
      </c>
      <c r="M37" s="20">
        <v>578</v>
      </c>
      <c r="N37" s="20">
        <v>325</v>
      </c>
      <c r="O37" s="20">
        <v>391</v>
      </c>
      <c r="P37" s="34">
        <v>75</v>
      </c>
      <c r="Q37" s="34">
        <v>85</v>
      </c>
      <c r="R37" s="34">
        <v>53</v>
      </c>
      <c r="S37" s="34">
        <v>48</v>
      </c>
      <c r="T37" s="34">
        <v>24</v>
      </c>
      <c r="U37" s="23">
        <v>1280</v>
      </c>
    </row>
    <row r="38" spans="1:21" ht="16.5" customHeight="1" x14ac:dyDescent="0.25">
      <c r="A38" s="7"/>
      <c r="B38" s="7"/>
      <c r="C38" s="7" t="s">
        <v>967</v>
      </c>
      <c r="D38" s="7"/>
      <c r="E38" s="7"/>
      <c r="F38" s="7"/>
      <c r="G38" s="7"/>
      <c r="H38" s="7"/>
      <c r="I38" s="7"/>
      <c r="J38" s="7"/>
      <c r="K38" s="7"/>
      <c r="L38" s="9" t="s">
        <v>317</v>
      </c>
      <c r="M38" s="20">
        <v>157</v>
      </c>
      <c r="N38" s="34">
        <v>92</v>
      </c>
      <c r="O38" s="34">
        <v>76</v>
      </c>
      <c r="P38" s="34">
        <v>26</v>
      </c>
      <c r="Q38" s="34">
        <v>27</v>
      </c>
      <c r="R38" s="34">
        <v>15</v>
      </c>
      <c r="S38" s="34">
        <v>10</v>
      </c>
      <c r="T38" s="16">
        <v>4</v>
      </c>
      <c r="U38" s="20">
        <v>346</v>
      </c>
    </row>
    <row r="39" spans="1:21" ht="16.5" customHeight="1" x14ac:dyDescent="0.25">
      <c r="A39" s="7"/>
      <c r="B39" s="7"/>
      <c r="C39" s="7" t="s">
        <v>968</v>
      </c>
      <c r="D39" s="7"/>
      <c r="E39" s="7"/>
      <c r="F39" s="7"/>
      <c r="G39" s="7"/>
      <c r="H39" s="7"/>
      <c r="I39" s="7"/>
      <c r="J39" s="7"/>
      <c r="K39" s="7"/>
      <c r="L39" s="9" t="s">
        <v>317</v>
      </c>
      <c r="M39" s="20">
        <v>244</v>
      </c>
      <c r="N39" s="20">
        <v>130</v>
      </c>
      <c r="O39" s="20">
        <v>195</v>
      </c>
      <c r="P39" s="34">
        <v>40</v>
      </c>
      <c r="Q39" s="34">
        <v>58</v>
      </c>
      <c r="R39" s="34">
        <v>32</v>
      </c>
      <c r="S39" s="34">
        <v>28</v>
      </c>
      <c r="T39" s="34">
        <v>16</v>
      </c>
      <c r="U39" s="20">
        <v>540</v>
      </c>
    </row>
    <row r="40" spans="1:21" ht="16.5" customHeight="1" x14ac:dyDescent="0.25">
      <c r="A40" s="7"/>
      <c r="B40" s="7" t="s">
        <v>969</v>
      </c>
      <c r="C40" s="7"/>
      <c r="D40" s="7"/>
      <c r="E40" s="7"/>
      <c r="F40" s="7"/>
      <c r="G40" s="7"/>
      <c r="H40" s="7"/>
      <c r="I40" s="7"/>
      <c r="J40" s="7"/>
      <c r="K40" s="7"/>
      <c r="L40" s="9"/>
      <c r="M40" s="10"/>
      <c r="N40" s="10"/>
      <c r="O40" s="10"/>
      <c r="P40" s="10"/>
      <c r="Q40" s="10"/>
      <c r="R40" s="10"/>
      <c r="S40" s="10"/>
      <c r="T40" s="10"/>
      <c r="U40" s="10"/>
    </row>
    <row r="41" spans="1:21" ht="29.4" customHeight="1" x14ac:dyDescent="0.25">
      <c r="A41" s="7"/>
      <c r="B41" s="7"/>
      <c r="C41" s="74" t="s">
        <v>970</v>
      </c>
      <c r="D41" s="74"/>
      <c r="E41" s="74"/>
      <c r="F41" s="74"/>
      <c r="G41" s="74"/>
      <c r="H41" s="74"/>
      <c r="I41" s="74"/>
      <c r="J41" s="74"/>
      <c r="K41" s="74"/>
      <c r="L41" s="9" t="s">
        <v>317</v>
      </c>
      <c r="M41" s="20">
        <v>885</v>
      </c>
      <c r="N41" s="20">
        <v>578</v>
      </c>
      <c r="O41" s="20">
        <v>615</v>
      </c>
      <c r="P41" s="20">
        <v>241</v>
      </c>
      <c r="Q41" s="20">
        <v>232</v>
      </c>
      <c r="R41" s="20">
        <v>113</v>
      </c>
      <c r="S41" s="20">
        <v>139</v>
      </c>
      <c r="T41" s="34">
        <v>83</v>
      </c>
      <c r="U41" s="23">
        <v>1477</v>
      </c>
    </row>
    <row r="42" spans="1:21" ht="16.5" customHeight="1" x14ac:dyDescent="0.25">
      <c r="A42" s="7"/>
      <c r="B42" s="7"/>
      <c r="C42" s="7" t="s">
        <v>971</v>
      </c>
      <c r="D42" s="7"/>
      <c r="E42" s="7"/>
      <c r="F42" s="7"/>
      <c r="G42" s="7"/>
      <c r="H42" s="7"/>
      <c r="I42" s="7"/>
      <c r="J42" s="7"/>
      <c r="K42" s="7"/>
      <c r="L42" s="9" t="s">
        <v>317</v>
      </c>
      <c r="M42" s="20">
        <v>428</v>
      </c>
      <c r="N42" s="20">
        <v>311</v>
      </c>
      <c r="O42" s="20">
        <v>308</v>
      </c>
      <c r="P42" s="20">
        <v>171</v>
      </c>
      <c r="Q42" s="20">
        <v>189</v>
      </c>
      <c r="R42" s="34">
        <v>54</v>
      </c>
      <c r="S42" s="34">
        <v>47</v>
      </c>
      <c r="T42" s="34">
        <v>46</v>
      </c>
      <c r="U42" s="23">
        <v>1250</v>
      </c>
    </row>
    <row r="43" spans="1:21" ht="16.5" customHeight="1" x14ac:dyDescent="0.25">
      <c r="A43" s="7"/>
      <c r="B43" s="7" t="s">
        <v>972</v>
      </c>
      <c r="C43" s="7"/>
      <c r="D43" s="7"/>
      <c r="E43" s="7"/>
      <c r="F43" s="7"/>
      <c r="G43" s="7"/>
      <c r="H43" s="7"/>
      <c r="I43" s="7"/>
      <c r="J43" s="7"/>
      <c r="K43" s="7"/>
      <c r="L43" s="9"/>
      <c r="M43" s="10"/>
      <c r="N43" s="10"/>
      <c r="O43" s="10"/>
      <c r="P43" s="10"/>
      <c r="Q43" s="10"/>
      <c r="R43" s="10"/>
      <c r="S43" s="10"/>
      <c r="T43" s="10"/>
      <c r="U43" s="10"/>
    </row>
    <row r="44" spans="1:21" ht="29.4" customHeight="1" x14ac:dyDescent="0.25">
      <c r="A44" s="7"/>
      <c r="B44" s="7"/>
      <c r="C44" s="74" t="s">
        <v>973</v>
      </c>
      <c r="D44" s="74"/>
      <c r="E44" s="74"/>
      <c r="F44" s="74"/>
      <c r="G44" s="74"/>
      <c r="H44" s="74"/>
      <c r="I44" s="74"/>
      <c r="J44" s="74"/>
      <c r="K44" s="74"/>
      <c r="L44" s="9" t="s">
        <v>317</v>
      </c>
      <c r="M44" s="20">
        <v>471</v>
      </c>
      <c r="N44" s="20">
        <v>223</v>
      </c>
      <c r="O44" s="20">
        <v>211</v>
      </c>
      <c r="P44" s="34">
        <v>93</v>
      </c>
      <c r="Q44" s="34">
        <v>99</v>
      </c>
      <c r="R44" s="34">
        <v>58</v>
      </c>
      <c r="S44" s="34">
        <v>54</v>
      </c>
      <c r="T44" s="34">
        <v>24</v>
      </c>
      <c r="U44" s="20">
        <v>926</v>
      </c>
    </row>
    <row r="45" spans="1:21" ht="16.5" customHeight="1" x14ac:dyDescent="0.25">
      <c r="A45" s="7"/>
      <c r="B45" s="7"/>
      <c r="C45" s="7" t="s">
        <v>974</v>
      </c>
      <c r="D45" s="7"/>
      <c r="E45" s="7"/>
      <c r="F45" s="7"/>
      <c r="G45" s="7"/>
      <c r="H45" s="7"/>
      <c r="I45" s="7"/>
      <c r="J45" s="7"/>
      <c r="K45" s="7"/>
      <c r="L45" s="9" t="s">
        <v>317</v>
      </c>
      <c r="M45" s="20">
        <v>389</v>
      </c>
      <c r="N45" s="20">
        <v>231</v>
      </c>
      <c r="O45" s="20">
        <v>241</v>
      </c>
      <c r="P45" s="34">
        <v>73</v>
      </c>
      <c r="Q45" s="34">
        <v>90</v>
      </c>
      <c r="R45" s="34">
        <v>41</v>
      </c>
      <c r="S45" s="34">
        <v>30</v>
      </c>
      <c r="T45" s="34">
        <v>24</v>
      </c>
      <c r="U45" s="20">
        <v>826</v>
      </c>
    </row>
    <row r="46" spans="1:21" ht="16.5" customHeight="1" x14ac:dyDescent="0.25">
      <c r="A46" s="7"/>
      <c r="B46" s="7" t="s">
        <v>213</v>
      </c>
      <c r="C46" s="7"/>
      <c r="D46" s="7"/>
      <c r="E46" s="7"/>
      <c r="F46" s="7"/>
      <c r="G46" s="7"/>
      <c r="H46" s="7"/>
      <c r="I46" s="7"/>
      <c r="J46" s="7"/>
      <c r="K46" s="7"/>
      <c r="L46" s="9" t="s">
        <v>317</v>
      </c>
      <c r="M46" s="23">
        <v>8291</v>
      </c>
      <c r="N46" s="23">
        <v>5809</v>
      </c>
      <c r="O46" s="23">
        <v>6056</v>
      </c>
      <c r="P46" s="23">
        <v>2053</v>
      </c>
      <c r="Q46" s="23">
        <v>2276</v>
      </c>
      <c r="R46" s="23">
        <v>1287</v>
      </c>
      <c r="S46" s="23">
        <v>1231</v>
      </c>
      <c r="T46" s="20">
        <v>711</v>
      </c>
      <c r="U46" s="21">
        <v>16526</v>
      </c>
    </row>
    <row r="47" spans="1:21" ht="16.5" customHeight="1" x14ac:dyDescent="0.25">
      <c r="A47" s="7" t="s">
        <v>325</v>
      </c>
      <c r="B47" s="7"/>
      <c r="C47" s="7"/>
      <c r="D47" s="7"/>
      <c r="E47" s="7"/>
      <c r="F47" s="7"/>
      <c r="G47" s="7"/>
      <c r="H47" s="7"/>
      <c r="I47" s="7"/>
      <c r="J47" s="7"/>
      <c r="K47" s="7"/>
      <c r="L47" s="9"/>
      <c r="M47" s="10"/>
      <c r="N47" s="10"/>
      <c r="O47" s="10"/>
      <c r="P47" s="10"/>
      <c r="Q47" s="10"/>
      <c r="R47" s="10"/>
      <c r="S47" s="10"/>
      <c r="T47" s="10"/>
      <c r="U47" s="10"/>
    </row>
    <row r="48" spans="1:21" ht="16.5" customHeight="1" x14ac:dyDescent="0.25">
      <c r="A48" s="7"/>
      <c r="B48" s="7" t="s">
        <v>933</v>
      </c>
      <c r="C48" s="7"/>
      <c r="D48" s="7"/>
      <c r="E48" s="7"/>
      <c r="F48" s="7"/>
      <c r="G48" s="7"/>
      <c r="H48" s="7"/>
      <c r="I48" s="7"/>
      <c r="J48" s="7"/>
      <c r="K48" s="7"/>
      <c r="L48" s="9"/>
      <c r="M48" s="10"/>
      <c r="N48" s="10"/>
      <c r="O48" s="10"/>
      <c r="P48" s="10"/>
      <c r="Q48" s="10"/>
      <c r="R48" s="10"/>
      <c r="S48" s="10"/>
      <c r="T48" s="10"/>
      <c r="U48" s="10"/>
    </row>
    <row r="49" spans="1:21" ht="16.5" customHeight="1" x14ac:dyDescent="0.25">
      <c r="A49" s="7"/>
      <c r="B49" s="7"/>
      <c r="C49" s="7" t="s">
        <v>934</v>
      </c>
      <c r="D49" s="7"/>
      <c r="E49" s="7"/>
      <c r="F49" s="7"/>
      <c r="G49" s="7"/>
      <c r="H49" s="7"/>
      <c r="I49" s="7"/>
      <c r="J49" s="7"/>
      <c r="K49" s="7"/>
      <c r="L49" s="9" t="s">
        <v>317</v>
      </c>
      <c r="M49" s="20">
        <v>255</v>
      </c>
      <c r="N49" s="20">
        <v>142</v>
      </c>
      <c r="O49" s="20">
        <v>123</v>
      </c>
      <c r="P49" s="34">
        <v>26</v>
      </c>
      <c r="Q49" s="34">
        <v>39</v>
      </c>
      <c r="R49" s="34">
        <v>19</v>
      </c>
      <c r="S49" s="34">
        <v>19</v>
      </c>
      <c r="T49" s="34">
        <v>10</v>
      </c>
      <c r="U49" s="20">
        <v>547</v>
      </c>
    </row>
    <row r="50" spans="1:21" ht="16.5" customHeight="1" x14ac:dyDescent="0.25">
      <c r="A50" s="7"/>
      <c r="B50" s="7"/>
      <c r="C50" s="7" t="s">
        <v>935</v>
      </c>
      <c r="D50" s="7"/>
      <c r="E50" s="7"/>
      <c r="F50" s="7"/>
      <c r="G50" s="7"/>
      <c r="H50" s="7"/>
      <c r="I50" s="7"/>
      <c r="J50" s="7"/>
      <c r="K50" s="7"/>
      <c r="L50" s="9" t="s">
        <v>317</v>
      </c>
      <c r="M50" s="20">
        <v>100</v>
      </c>
      <c r="N50" s="34">
        <v>59</v>
      </c>
      <c r="O50" s="34">
        <v>82</v>
      </c>
      <c r="P50" s="34">
        <v>10</v>
      </c>
      <c r="Q50" s="34">
        <v>31</v>
      </c>
      <c r="R50" s="16">
        <v>9</v>
      </c>
      <c r="S50" s="34">
        <v>13</v>
      </c>
      <c r="T50" s="16">
        <v>2</v>
      </c>
      <c r="U50" s="20">
        <v>249</v>
      </c>
    </row>
    <row r="51" spans="1:21" ht="29.4" customHeight="1" x14ac:dyDescent="0.25">
      <c r="A51" s="7"/>
      <c r="B51" s="7"/>
      <c r="C51" s="74" t="s">
        <v>936</v>
      </c>
      <c r="D51" s="74"/>
      <c r="E51" s="74"/>
      <c r="F51" s="74"/>
      <c r="G51" s="74"/>
      <c r="H51" s="74"/>
      <c r="I51" s="74"/>
      <c r="J51" s="74"/>
      <c r="K51" s="74"/>
      <c r="L51" s="9" t="s">
        <v>317</v>
      </c>
      <c r="M51" s="20">
        <v>745</v>
      </c>
      <c r="N51" s="20">
        <v>347</v>
      </c>
      <c r="O51" s="20">
        <v>538</v>
      </c>
      <c r="P51" s="20">
        <v>148</v>
      </c>
      <c r="Q51" s="20">
        <v>155</v>
      </c>
      <c r="R51" s="20">
        <v>104</v>
      </c>
      <c r="S51" s="34">
        <v>91</v>
      </c>
      <c r="T51" s="34">
        <v>67</v>
      </c>
      <c r="U51" s="23">
        <v>1637</v>
      </c>
    </row>
    <row r="52" spans="1:21" ht="29.4" customHeight="1" x14ac:dyDescent="0.25">
      <c r="A52" s="7"/>
      <c r="B52" s="7"/>
      <c r="C52" s="74" t="s">
        <v>937</v>
      </c>
      <c r="D52" s="74"/>
      <c r="E52" s="74"/>
      <c r="F52" s="74"/>
      <c r="G52" s="74"/>
      <c r="H52" s="74"/>
      <c r="I52" s="74"/>
      <c r="J52" s="74"/>
      <c r="K52" s="74"/>
      <c r="L52" s="9" t="s">
        <v>317</v>
      </c>
      <c r="M52" s="20">
        <v>751</v>
      </c>
      <c r="N52" s="20">
        <v>597</v>
      </c>
      <c r="O52" s="20">
        <v>572</v>
      </c>
      <c r="P52" s="20">
        <v>152</v>
      </c>
      <c r="Q52" s="20">
        <v>190</v>
      </c>
      <c r="R52" s="20">
        <v>107</v>
      </c>
      <c r="S52" s="34">
        <v>73</v>
      </c>
      <c r="T52" s="34">
        <v>56</v>
      </c>
      <c r="U52" s="23">
        <v>1999</v>
      </c>
    </row>
    <row r="53" spans="1:21" ht="16.5" customHeight="1" x14ac:dyDescent="0.25">
      <c r="A53" s="7"/>
      <c r="B53" s="7"/>
      <c r="C53" s="7" t="s">
        <v>938</v>
      </c>
      <c r="D53" s="7"/>
      <c r="E53" s="7"/>
      <c r="F53" s="7"/>
      <c r="G53" s="7"/>
      <c r="H53" s="7"/>
      <c r="I53" s="7"/>
      <c r="J53" s="7"/>
      <c r="K53" s="7"/>
      <c r="L53" s="9" t="s">
        <v>317</v>
      </c>
      <c r="M53" s="23">
        <v>1309</v>
      </c>
      <c r="N53" s="20">
        <v>833</v>
      </c>
      <c r="O53" s="20">
        <v>905</v>
      </c>
      <c r="P53" s="20">
        <v>264</v>
      </c>
      <c r="Q53" s="20">
        <v>308</v>
      </c>
      <c r="R53" s="20">
        <v>193</v>
      </c>
      <c r="S53" s="20">
        <v>181</v>
      </c>
      <c r="T53" s="20">
        <v>101</v>
      </c>
      <c r="U53" s="23">
        <v>2703</v>
      </c>
    </row>
    <row r="54" spans="1:21" ht="16.5" customHeight="1" x14ac:dyDescent="0.25">
      <c r="A54" s="7"/>
      <c r="B54" s="7"/>
      <c r="C54" s="7" t="s">
        <v>939</v>
      </c>
      <c r="D54" s="7"/>
      <c r="E54" s="7"/>
      <c r="F54" s="7"/>
      <c r="G54" s="7"/>
      <c r="H54" s="7"/>
      <c r="I54" s="7"/>
      <c r="J54" s="7"/>
      <c r="K54" s="7"/>
      <c r="L54" s="9" t="s">
        <v>317</v>
      </c>
      <c r="M54" s="20">
        <v>889</v>
      </c>
      <c r="N54" s="20">
        <v>559</v>
      </c>
      <c r="O54" s="20">
        <v>599</v>
      </c>
      <c r="P54" s="20">
        <v>153</v>
      </c>
      <c r="Q54" s="20">
        <v>221</v>
      </c>
      <c r="R54" s="20">
        <v>130</v>
      </c>
      <c r="S54" s="34">
        <v>92</v>
      </c>
      <c r="T54" s="34">
        <v>57</v>
      </c>
      <c r="U54" s="23">
        <v>1938</v>
      </c>
    </row>
    <row r="55" spans="1:21" ht="16.5" customHeight="1" x14ac:dyDescent="0.25">
      <c r="A55" s="7"/>
      <c r="B55" s="7"/>
      <c r="C55" s="7" t="s">
        <v>940</v>
      </c>
      <c r="D55" s="7"/>
      <c r="E55" s="7"/>
      <c r="F55" s="7"/>
      <c r="G55" s="7"/>
      <c r="H55" s="7"/>
      <c r="I55" s="7"/>
      <c r="J55" s="7"/>
      <c r="K55" s="7"/>
      <c r="L55" s="9" t="s">
        <v>317</v>
      </c>
      <c r="M55" s="20">
        <v>950</v>
      </c>
      <c r="N55" s="20">
        <v>596</v>
      </c>
      <c r="O55" s="20">
        <v>608</v>
      </c>
      <c r="P55" s="20">
        <v>191</v>
      </c>
      <c r="Q55" s="20">
        <v>212</v>
      </c>
      <c r="R55" s="20">
        <v>125</v>
      </c>
      <c r="S55" s="20">
        <v>112</v>
      </c>
      <c r="T55" s="34">
        <v>60</v>
      </c>
      <c r="U55" s="23">
        <v>2079</v>
      </c>
    </row>
    <row r="56" spans="1:21" ht="16.5" customHeight="1" x14ac:dyDescent="0.25">
      <c r="A56" s="7"/>
      <c r="B56" s="7"/>
      <c r="C56" s="7" t="s">
        <v>941</v>
      </c>
      <c r="D56" s="7"/>
      <c r="E56" s="7"/>
      <c r="F56" s="7"/>
      <c r="G56" s="7"/>
      <c r="H56" s="7"/>
      <c r="I56" s="7"/>
      <c r="J56" s="7"/>
      <c r="K56" s="7"/>
      <c r="L56" s="9" t="s">
        <v>317</v>
      </c>
      <c r="M56" s="23">
        <v>1861</v>
      </c>
      <c r="N56" s="23">
        <v>1245</v>
      </c>
      <c r="O56" s="23">
        <v>1066</v>
      </c>
      <c r="P56" s="20">
        <v>225</v>
      </c>
      <c r="Q56" s="20">
        <v>294</v>
      </c>
      <c r="R56" s="20">
        <v>144</v>
      </c>
      <c r="S56" s="20">
        <v>190</v>
      </c>
      <c r="T56" s="34">
        <v>79</v>
      </c>
      <c r="U56" s="23">
        <v>4007</v>
      </c>
    </row>
    <row r="57" spans="1:21" ht="16.5" customHeight="1" x14ac:dyDescent="0.25">
      <c r="A57" s="7"/>
      <c r="B57" s="7"/>
      <c r="C57" s="7" t="s">
        <v>942</v>
      </c>
      <c r="D57" s="7"/>
      <c r="E57" s="7"/>
      <c r="F57" s="7"/>
      <c r="G57" s="7"/>
      <c r="H57" s="7"/>
      <c r="I57" s="7"/>
      <c r="J57" s="7"/>
      <c r="K57" s="7"/>
      <c r="L57" s="9" t="s">
        <v>317</v>
      </c>
      <c r="M57" s="20">
        <v>180</v>
      </c>
      <c r="N57" s="20">
        <v>124</v>
      </c>
      <c r="O57" s="20">
        <v>107</v>
      </c>
      <c r="P57" s="34">
        <v>26</v>
      </c>
      <c r="Q57" s="34">
        <v>45</v>
      </c>
      <c r="R57" s="34">
        <v>13</v>
      </c>
      <c r="S57" s="34">
        <v>20</v>
      </c>
      <c r="T57" s="34">
        <v>11</v>
      </c>
      <c r="U57" s="20">
        <v>407</v>
      </c>
    </row>
    <row r="58" spans="1:21" ht="29.4" customHeight="1" x14ac:dyDescent="0.25">
      <c r="A58" s="7"/>
      <c r="B58" s="7"/>
      <c r="C58" s="74" t="s">
        <v>943</v>
      </c>
      <c r="D58" s="74"/>
      <c r="E58" s="74"/>
      <c r="F58" s="74"/>
      <c r="G58" s="74"/>
      <c r="H58" s="74"/>
      <c r="I58" s="74"/>
      <c r="J58" s="74"/>
      <c r="K58" s="74"/>
      <c r="L58" s="9" t="s">
        <v>317</v>
      </c>
      <c r="M58" s="23">
        <v>1437</v>
      </c>
      <c r="N58" s="20">
        <v>911</v>
      </c>
      <c r="O58" s="20">
        <v>963</v>
      </c>
      <c r="P58" s="20">
        <v>303</v>
      </c>
      <c r="Q58" s="20">
        <v>350</v>
      </c>
      <c r="R58" s="20">
        <v>218</v>
      </c>
      <c r="S58" s="20">
        <v>182</v>
      </c>
      <c r="T58" s="20">
        <v>124</v>
      </c>
      <c r="U58" s="23">
        <v>2952</v>
      </c>
    </row>
    <row r="59" spans="1:21" ht="16.5" customHeight="1" x14ac:dyDescent="0.25">
      <c r="A59" s="7"/>
      <c r="B59" s="7" t="s">
        <v>944</v>
      </c>
      <c r="C59" s="7"/>
      <c r="D59" s="7"/>
      <c r="E59" s="7"/>
      <c r="F59" s="7"/>
      <c r="G59" s="7"/>
      <c r="H59" s="7"/>
      <c r="I59" s="7"/>
      <c r="J59" s="7"/>
      <c r="K59" s="7"/>
      <c r="L59" s="9"/>
      <c r="M59" s="10"/>
      <c r="N59" s="10"/>
      <c r="O59" s="10"/>
      <c r="P59" s="10"/>
      <c r="Q59" s="10"/>
      <c r="R59" s="10"/>
      <c r="S59" s="10"/>
      <c r="T59" s="10"/>
      <c r="U59" s="10"/>
    </row>
    <row r="60" spans="1:21" ht="16.5" customHeight="1" x14ac:dyDescent="0.25">
      <c r="A60" s="7"/>
      <c r="B60" s="7"/>
      <c r="C60" s="7" t="s">
        <v>945</v>
      </c>
      <c r="D60" s="7"/>
      <c r="E60" s="7"/>
      <c r="F60" s="7"/>
      <c r="G60" s="7"/>
      <c r="H60" s="7"/>
      <c r="I60" s="7"/>
      <c r="J60" s="7"/>
      <c r="K60" s="7"/>
      <c r="L60" s="9" t="s">
        <v>317</v>
      </c>
      <c r="M60" s="20">
        <v>256</v>
      </c>
      <c r="N60" s="20">
        <v>115</v>
      </c>
      <c r="O60" s="20">
        <v>157</v>
      </c>
      <c r="P60" s="34">
        <v>51</v>
      </c>
      <c r="Q60" s="34">
        <v>65</v>
      </c>
      <c r="R60" s="34">
        <v>25</v>
      </c>
      <c r="S60" s="34">
        <v>37</v>
      </c>
      <c r="T60" s="34">
        <v>13</v>
      </c>
      <c r="U60" s="20">
        <v>521</v>
      </c>
    </row>
    <row r="61" spans="1:21" ht="16.5" customHeight="1" x14ac:dyDescent="0.25">
      <c r="A61" s="7"/>
      <c r="B61" s="7"/>
      <c r="C61" s="7" t="s">
        <v>946</v>
      </c>
      <c r="D61" s="7"/>
      <c r="E61" s="7"/>
      <c r="F61" s="7"/>
      <c r="G61" s="7"/>
      <c r="H61" s="7"/>
      <c r="I61" s="7"/>
      <c r="J61" s="7"/>
      <c r="K61" s="7"/>
      <c r="L61" s="9" t="s">
        <v>317</v>
      </c>
      <c r="M61" s="20">
        <v>268</v>
      </c>
      <c r="N61" s="20">
        <v>111</v>
      </c>
      <c r="O61" s="20">
        <v>134</v>
      </c>
      <c r="P61" s="34">
        <v>39</v>
      </c>
      <c r="Q61" s="34">
        <v>48</v>
      </c>
      <c r="R61" s="34">
        <v>20</v>
      </c>
      <c r="S61" s="34">
        <v>26</v>
      </c>
      <c r="T61" s="16">
        <v>8</v>
      </c>
      <c r="U61" s="20">
        <v>533</v>
      </c>
    </row>
    <row r="62" spans="1:21" ht="29.4" customHeight="1" x14ac:dyDescent="0.25">
      <c r="A62" s="7"/>
      <c r="B62" s="7"/>
      <c r="C62" s="74" t="s">
        <v>947</v>
      </c>
      <c r="D62" s="74"/>
      <c r="E62" s="74"/>
      <c r="F62" s="74"/>
      <c r="G62" s="74"/>
      <c r="H62" s="74"/>
      <c r="I62" s="74"/>
      <c r="J62" s="74"/>
      <c r="K62" s="74"/>
      <c r="L62" s="9" t="s">
        <v>317</v>
      </c>
      <c r="M62" s="23">
        <v>1327</v>
      </c>
      <c r="N62" s="20">
        <v>844</v>
      </c>
      <c r="O62" s="23">
        <v>1012</v>
      </c>
      <c r="P62" s="20">
        <v>347</v>
      </c>
      <c r="Q62" s="20">
        <v>395</v>
      </c>
      <c r="R62" s="20">
        <v>226</v>
      </c>
      <c r="S62" s="20">
        <v>218</v>
      </c>
      <c r="T62" s="20">
        <v>152</v>
      </c>
      <c r="U62" s="23">
        <v>2477</v>
      </c>
    </row>
    <row r="63" spans="1:21" ht="29.4" customHeight="1" x14ac:dyDescent="0.25">
      <c r="A63" s="7"/>
      <c r="B63" s="7"/>
      <c r="C63" s="74" t="s">
        <v>948</v>
      </c>
      <c r="D63" s="74"/>
      <c r="E63" s="74"/>
      <c r="F63" s="74"/>
      <c r="G63" s="74"/>
      <c r="H63" s="74"/>
      <c r="I63" s="74"/>
      <c r="J63" s="74"/>
      <c r="K63" s="74"/>
      <c r="L63" s="9" t="s">
        <v>317</v>
      </c>
      <c r="M63" s="20">
        <v>492</v>
      </c>
      <c r="N63" s="20">
        <v>256</v>
      </c>
      <c r="O63" s="20">
        <v>307</v>
      </c>
      <c r="P63" s="34">
        <v>89</v>
      </c>
      <c r="Q63" s="20">
        <v>126</v>
      </c>
      <c r="R63" s="34">
        <v>67</v>
      </c>
      <c r="S63" s="34">
        <v>52</v>
      </c>
      <c r="T63" s="34">
        <v>37</v>
      </c>
      <c r="U63" s="23">
        <v>1014</v>
      </c>
    </row>
    <row r="64" spans="1:21" ht="16.5" customHeight="1" x14ac:dyDescent="0.25">
      <c r="A64" s="7"/>
      <c r="B64" s="7"/>
      <c r="C64" s="7" t="s">
        <v>949</v>
      </c>
      <c r="D64" s="7"/>
      <c r="E64" s="7"/>
      <c r="F64" s="7"/>
      <c r="G64" s="7"/>
      <c r="H64" s="7"/>
      <c r="I64" s="7"/>
      <c r="J64" s="7"/>
      <c r="K64" s="7"/>
      <c r="L64" s="9" t="s">
        <v>317</v>
      </c>
      <c r="M64" s="20">
        <v>606</v>
      </c>
      <c r="N64" s="20">
        <v>327</v>
      </c>
      <c r="O64" s="20">
        <v>404</v>
      </c>
      <c r="P64" s="20">
        <v>104</v>
      </c>
      <c r="Q64" s="20">
        <v>145</v>
      </c>
      <c r="R64" s="34">
        <v>56</v>
      </c>
      <c r="S64" s="34">
        <v>89</v>
      </c>
      <c r="T64" s="34">
        <v>38</v>
      </c>
      <c r="U64" s="23">
        <v>1297</v>
      </c>
    </row>
    <row r="65" spans="1:21" ht="16.5" customHeight="1" x14ac:dyDescent="0.25">
      <c r="A65" s="7"/>
      <c r="B65" s="7"/>
      <c r="C65" s="7" t="s">
        <v>950</v>
      </c>
      <c r="D65" s="7"/>
      <c r="E65" s="7"/>
      <c r="F65" s="7"/>
      <c r="G65" s="7"/>
      <c r="H65" s="7"/>
      <c r="I65" s="7"/>
      <c r="J65" s="7"/>
      <c r="K65" s="7"/>
      <c r="L65" s="9" t="s">
        <v>317</v>
      </c>
      <c r="M65" s="20">
        <v>213</v>
      </c>
      <c r="N65" s="20">
        <v>127</v>
      </c>
      <c r="O65" s="20">
        <v>138</v>
      </c>
      <c r="P65" s="34">
        <v>27</v>
      </c>
      <c r="Q65" s="34">
        <v>72</v>
      </c>
      <c r="R65" s="34">
        <v>25</v>
      </c>
      <c r="S65" s="34">
        <v>26</v>
      </c>
      <c r="T65" s="34">
        <v>12</v>
      </c>
      <c r="U65" s="20">
        <v>503</v>
      </c>
    </row>
    <row r="66" spans="1:21" ht="16.5" customHeight="1" x14ac:dyDescent="0.25">
      <c r="A66" s="7"/>
      <c r="B66" s="7"/>
      <c r="C66" s="7" t="s">
        <v>951</v>
      </c>
      <c r="D66" s="7"/>
      <c r="E66" s="7"/>
      <c r="F66" s="7"/>
      <c r="G66" s="7"/>
      <c r="H66" s="7"/>
      <c r="I66" s="7"/>
      <c r="J66" s="7"/>
      <c r="K66" s="7"/>
      <c r="L66" s="9" t="s">
        <v>317</v>
      </c>
      <c r="M66" s="34">
        <v>48</v>
      </c>
      <c r="N66" s="34">
        <v>25</v>
      </c>
      <c r="O66" s="34">
        <v>23</v>
      </c>
      <c r="P66" s="16">
        <v>4</v>
      </c>
      <c r="Q66" s="34">
        <v>11</v>
      </c>
      <c r="R66" s="16">
        <v>4</v>
      </c>
      <c r="S66" s="34">
        <v>11</v>
      </c>
      <c r="T66" s="16">
        <v>4</v>
      </c>
      <c r="U66" s="34">
        <v>93</v>
      </c>
    </row>
    <row r="67" spans="1:21" ht="16.5" customHeight="1" x14ac:dyDescent="0.25">
      <c r="A67" s="7"/>
      <c r="B67" s="7"/>
      <c r="C67" s="7" t="s">
        <v>952</v>
      </c>
      <c r="D67" s="7"/>
      <c r="E67" s="7"/>
      <c r="F67" s="7"/>
      <c r="G67" s="7"/>
      <c r="H67" s="7"/>
      <c r="I67" s="7"/>
      <c r="J67" s="7"/>
      <c r="K67" s="7"/>
      <c r="L67" s="9" t="s">
        <v>317</v>
      </c>
      <c r="M67" s="20">
        <v>750</v>
      </c>
      <c r="N67" s="20">
        <v>423</v>
      </c>
      <c r="O67" s="20">
        <v>565</v>
      </c>
      <c r="P67" s="20">
        <v>183</v>
      </c>
      <c r="Q67" s="20">
        <v>189</v>
      </c>
      <c r="R67" s="34">
        <v>93</v>
      </c>
      <c r="S67" s="20">
        <v>125</v>
      </c>
      <c r="T67" s="34">
        <v>60</v>
      </c>
      <c r="U67" s="23">
        <v>1538</v>
      </c>
    </row>
    <row r="68" spans="1:21" ht="16.5" customHeight="1" x14ac:dyDescent="0.25">
      <c r="A68" s="7"/>
      <c r="B68" s="7"/>
      <c r="C68" s="7" t="s">
        <v>953</v>
      </c>
      <c r="D68" s="7"/>
      <c r="E68" s="7"/>
      <c r="F68" s="7"/>
      <c r="G68" s="7"/>
      <c r="H68" s="7"/>
      <c r="I68" s="7"/>
      <c r="J68" s="7"/>
      <c r="K68" s="7"/>
      <c r="L68" s="9" t="s">
        <v>317</v>
      </c>
      <c r="M68" s="34">
        <v>73</v>
      </c>
      <c r="N68" s="34">
        <v>26</v>
      </c>
      <c r="O68" s="34">
        <v>31</v>
      </c>
      <c r="P68" s="16">
        <v>8</v>
      </c>
      <c r="Q68" s="34">
        <v>23</v>
      </c>
      <c r="R68" s="16">
        <v>7</v>
      </c>
      <c r="S68" s="34">
        <v>15</v>
      </c>
      <c r="T68" s="16">
        <v>5</v>
      </c>
      <c r="U68" s="20">
        <v>138</v>
      </c>
    </row>
    <row r="69" spans="1:21" ht="16.5" customHeight="1" x14ac:dyDescent="0.25">
      <c r="A69" s="7"/>
      <c r="B69" s="7"/>
      <c r="C69" s="7" t="s">
        <v>954</v>
      </c>
      <c r="D69" s="7"/>
      <c r="E69" s="7"/>
      <c r="F69" s="7"/>
      <c r="G69" s="7"/>
      <c r="H69" s="7"/>
      <c r="I69" s="7"/>
      <c r="J69" s="7"/>
      <c r="K69" s="7"/>
      <c r="L69" s="9" t="s">
        <v>317</v>
      </c>
      <c r="M69" s="20">
        <v>216</v>
      </c>
      <c r="N69" s="20">
        <v>108</v>
      </c>
      <c r="O69" s="20">
        <v>150</v>
      </c>
      <c r="P69" s="34">
        <v>26</v>
      </c>
      <c r="Q69" s="34">
        <v>55</v>
      </c>
      <c r="R69" s="34">
        <v>22</v>
      </c>
      <c r="S69" s="34">
        <v>24</v>
      </c>
      <c r="T69" s="34">
        <v>10</v>
      </c>
      <c r="U69" s="20">
        <v>468</v>
      </c>
    </row>
    <row r="70" spans="1:21" ht="16.5" customHeight="1" x14ac:dyDescent="0.25">
      <c r="A70" s="7"/>
      <c r="B70" s="7" t="s">
        <v>955</v>
      </c>
      <c r="C70" s="7"/>
      <c r="D70" s="7"/>
      <c r="E70" s="7"/>
      <c r="F70" s="7"/>
      <c r="G70" s="7"/>
      <c r="H70" s="7"/>
      <c r="I70" s="7"/>
      <c r="J70" s="7"/>
      <c r="K70" s="7"/>
      <c r="L70" s="9"/>
      <c r="M70" s="10"/>
      <c r="N70" s="10"/>
      <c r="O70" s="10"/>
      <c r="P70" s="10"/>
      <c r="Q70" s="10"/>
      <c r="R70" s="10"/>
      <c r="S70" s="10"/>
      <c r="T70" s="10"/>
      <c r="U70" s="10"/>
    </row>
    <row r="71" spans="1:21" ht="29.4" customHeight="1" x14ac:dyDescent="0.25">
      <c r="A71" s="7"/>
      <c r="B71" s="7"/>
      <c r="C71" s="74" t="s">
        <v>956</v>
      </c>
      <c r="D71" s="74"/>
      <c r="E71" s="74"/>
      <c r="F71" s="74"/>
      <c r="G71" s="74"/>
      <c r="H71" s="74"/>
      <c r="I71" s="74"/>
      <c r="J71" s="74"/>
      <c r="K71" s="74"/>
      <c r="L71" s="9" t="s">
        <v>317</v>
      </c>
      <c r="M71" s="23">
        <v>1214</v>
      </c>
      <c r="N71" s="20">
        <v>858</v>
      </c>
      <c r="O71" s="20">
        <v>918</v>
      </c>
      <c r="P71" s="20">
        <v>254</v>
      </c>
      <c r="Q71" s="20">
        <v>345</v>
      </c>
      <c r="R71" s="20">
        <v>189</v>
      </c>
      <c r="S71" s="20">
        <v>184</v>
      </c>
      <c r="T71" s="20">
        <v>128</v>
      </c>
      <c r="U71" s="23">
        <v>2550</v>
      </c>
    </row>
    <row r="72" spans="1:21" ht="16.5" customHeight="1" x14ac:dyDescent="0.25">
      <c r="A72" s="7"/>
      <c r="B72" s="7"/>
      <c r="C72" s="7" t="s">
        <v>957</v>
      </c>
      <c r="D72" s="7"/>
      <c r="E72" s="7"/>
      <c r="F72" s="7"/>
      <c r="G72" s="7"/>
      <c r="H72" s="7"/>
      <c r="I72" s="7"/>
      <c r="J72" s="7"/>
      <c r="K72" s="7"/>
      <c r="L72" s="9" t="s">
        <v>317</v>
      </c>
      <c r="M72" s="20">
        <v>611</v>
      </c>
      <c r="N72" s="20">
        <v>333</v>
      </c>
      <c r="O72" s="20">
        <v>427</v>
      </c>
      <c r="P72" s="20">
        <v>120</v>
      </c>
      <c r="Q72" s="20">
        <v>170</v>
      </c>
      <c r="R72" s="34">
        <v>70</v>
      </c>
      <c r="S72" s="34">
        <v>82</v>
      </c>
      <c r="T72" s="34">
        <v>40</v>
      </c>
      <c r="U72" s="23">
        <v>1461</v>
      </c>
    </row>
    <row r="73" spans="1:21" ht="16.5" customHeight="1" x14ac:dyDescent="0.25">
      <c r="A73" s="7"/>
      <c r="B73" s="7"/>
      <c r="C73" s="7" t="s">
        <v>958</v>
      </c>
      <c r="D73" s="7"/>
      <c r="E73" s="7"/>
      <c r="F73" s="7"/>
      <c r="G73" s="7"/>
      <c r="H73" s="7"/>
      <c r="I73" s="7"/>
      <c r="J73" s="7"/>
      <c r="K73" s="7"/>
      <c r="L73" s="9" t="s">
        <v>317</v>
      </c>
      <c r="M73" s="20">
        <v>404</v>
      </c>
      <c r="N73" s="20">
        <v>289</v>
      </c>
      <c r="O73" s="20">
        <v>263</v>
      </c>
      <c r="P73" s="34">
        <v>56</v>
      </c>
      <c r="Q73" s="34">
        <v>94</v>
      </c>
      <c r="R73" s="34">
        <v>27</v>
      </c>
      <c r="S73" s="34">
        <v>35</v>
      </c>
      <c r="T73" s="34">
        <v>17</v>
      </c>
      <c r="U73" s="20">
        <v>982</v>
      </c>
    </row>
    <row r="74" spans="1:21" ht="16.5" customHeight="1" x14ac:dyDescent="0.25">
      <c r="A74" s="7"/>
      <c r="B74" s="7"/>
      <c r="C74" s="7" t="s">
        <v>959</v>
      </c>
      <c r="D74" s="7"/>
      <c r="E74" s="7"/>
      <c r="F74" s="7"/>
      <c r="G74" s="7"/>
      <c r="H74" s="7"/>
      <c r="I74" s="7"/>
      <c r="J74" s="7"/>
      <c r="K74" s="7"/>
      <c r="L74" s="9" t="s">
        <v>317</v>
      </c>
      <c r="M74" s="20">
        <v>976</v>
      </c>
      <c r="N74" s="20">
        <v>584</v>
      </c>
      <c r="O74" s="20">
        <v>577</v>
      </c>
      <c r="P74" s="20">
        <v>172</v>
      </c>
      <c r="Q74" s="20">
        <v>215</v>
      </c>
      <c r="R74" s="20">
        <v>138</v>
      </c>
      <c r="S74" s="20">
        <v>117</v>
      </c>
      <c r="T74" s="34">
        <v>63</v>
      </c>
      <c r="U74" s="23">
        <v>2149</v>
      </c>
    </row>
    <row r="75" spans="1:21" ht="29.4" customHeight="1" x14ac:dyDescent="0.25">
      <c r="A75" s="7"/>
      <c r="B75" s="7"/>
      <c r="C75" s="74" t="s">
        <v>960</v>
      </c>
      <c r="D75" s="74"/>
      <c r="E75" s="74"/>
      <c r="F75" s="74"/>
      <c r="G75" s="74"/>
      <c r="H75" s="74"/>
      <c r="I75" s="74"/>
      <c r="J75" s="74"/>
      <c r="K75" s="74"/>
      <c r="L75" s="9" t="s">
        <v>317</v>
      </c>
      <c r="M75" s="23">
        <v>1243</v>
      </c>
      <c r="N75" s="20">
        <v>698</v>
      </c>
      <c r="O75" s="20">
        <v>916</v>
      </c>
      <c r="P75" s="20">
        <v>230</v>
      </c>
      <c r="Q75" s="20">
        <v>514</v>
      </c>
      <c r="R75" s="20">
        <v>138</v>
      </c>
      <c r="S75" s="20">
        <v>163</v>
      </c>
      <c r="T75" s="34">
        <v>95</v>
      </c>
      <c r="U75" s="23">
        <v>2687</v>
      </c>
    </row>
    <row r="76" spans="1:21" ht="29.4" customHeight="1" x14ac:dyDescent="0.25">
      <c r="A76" s="7"/>
      <c r="B76" s="7"/>
      <c r="C76" s="74" t="s">
        <v>961</v>
      </c>
      <c r="D76" s="74"/>
      <c r="E76" s="74"/>
      <c r="F76" s="74"/>
      <c r="G76" s="74"/>
      <c r="H76" s="74"/>
      <c r="I76" s="74"/>
      <c r="J76" s="74"/>
      <c r="K76" s="74"/>
      <c r="L76" s="9" t="s">
        <v>317</v>
      </c>
      <c r="M76" s="20">
        <v>793</v>
      </c>
      <c r="N76" s="20">
        <v>328</v>
      </c>
      <c r="O76" s="20">
        <v>514</v>
      </c>
      <c r="P76" s="34">
        <v>46</v>
      </c>
      <c r="Q76" s="20">
        <v>101</v>
      </c>
      <c r="R76" s="34">
        <v>60</v>
      </c>
      <c r="S76" s="34">
        <v>81</v>
      </c>
      <c r="T76" s="34">
        <v>21</v>
      </c>
      <c r="U76" s="23">
        <v>1660</v>
      </c>
    </row>
    <row r="77" spans="1:21" ht="16.5" customHeight="1" x14ac:dyDescent="0.25">
      <c r="A77" s="7"/>
      <c r="B77" s="7"/>
      <c r="C77" s="7" t="s">
        <v>962</v>
      </c>
      <c r="D77" s="7"/>
      <c r="E77" s="7"/>
      <c r="F77" s="7"/>
      <c r="G77" s="7"/>
      <c r="H77" s="7"/>
      <c r="I77" s="7"/>
      <c r="J77" s="7"/>
      <c r="K77" s="7"/>
      <c r="L77" s="9" t="s">
        <v>317</v>
      </c>
      <c r="M77" s="20">
        <v>362</v>
      </c>
      <c r="N77" s="20">
        <v>202</v>
      </c>
      <c r="O77" s="20">
        <v>176</v>
      </c>
      <c r="P77" s="34">
        <v>37</v>
      </c>
      <c r="Q77" s="34">
        <v>47</v>
      </c>
      <c r="R77" s="34">
        <v>22</v>
      </c>
      <c r="S77" s="34">
        <v>37</v>
      </c>
      <c r="T77" s="34">
        <v>15</v>
      </c>
      <c r="U77" s="20">
        <v>809</v>
      </c>
    </row>
    <row r="78" spans="1:21" ht="16.5" customHeight="1" x14ac:dyDescent="0.25">
      <c r="A78" s="7"/>
      <c r="B78" s="7"/>
      <c r="C78" s="7" t="s">
        <v>963</v>
      </c>
      <c r="D78" s="7"/>
      <c r="E78" s="7"/>
      <c r="F78" s="7"/>
      <c r="G78" s="7"/>
      <c r="H78" s="7"/>
      <c r="I78" s="7"/>
      <c r="J78" s="7"/>
      <c r="K78" s="7"/>
      <c r="L78" s="9" t="s">
        <v>317</v>
      </c>
      <c r="M78" s="20">
        <v>218</v>
      </c>
      <c r="N78" s="20">
        <v>118</v>
      </c>
      <c r="O78" s="20">
        <v>131</v>
      </c>
      <c r="P78" s="34">
        <v>26</v>
      </c>
      <c r="Q78" s="34">
        <v>35</v>
      </c>
      <c r="R78" s="16">
        <v>8</v>
      </c>
      <c r="S78" s="34">
        <v>20</v>
      </c>
      <c r="T78" s="16">
        <v>8</v>
      </c>
      <c r="U78" s="20">
        <v>474</v>
      </c>
    </row>
    <row r="79" spans="1:21" ht="16.5" customHeight="1" x14ac:dyDescent="0.25">
      <c r="A79" s="7"/>
      <c r="B79" s="7"/>
      <c r="C79" s="7" t="s">
        <v>964</v>
      </c>
      <c r="D79" s="7"/>
      <c r="E79" s="7"/>
      <c r="F79" s="7"/>
      <c r="G79" s="7"/>
      <c r="H79" s="7"/>
      <c r="I79" s="7"/>
      <c r="J79" s="7"/>
      <c r="K79" s="7"/>
      <c r="L79" s="9" t="s">
        <v>317</v>
      </c>
      <c r="M79" s="23">
        <v>3925</v>
      </c>
      <c r="N79" s="23">
        <v>2651</v>
      </c>
      <c r="O79" s="23">
        <v>2373</v>
      </c>
      <c r="P79" s="20">
        <v>543</v>
      </c>
      <c r="Q79" s="20">
        <v>873</v>
      </c>
      <c r="R79" s="20">
        <v>418</v>
      </c>
      <c r="S79" s="20">
        <v>436</v>
      </c>
      <c r="T79" s="20">
        <v>213</v>
      </c>
      <c r="U79" s="23">
        <v>8247</v>
      </c>
    </row>
    <row r="80" spans="1:21" ht="16.5" customHeight="1" x14ac:dyDescent="0.25">
      <c r="A80" s="7"/>
      <c r="B80" s="7" t="s">
        <v>965</v>
      </c>
      <c r="C80" s="7"/>
      <c r="D80" s="7"/>
      <c r="E80" s="7"/>
      <c r="F80" s="7"/>
      <c r="G80" s="7"/>
      <c r="H80" s="7"/>
      <c r="I80" s="7"/>
      <c r="J80" s="7"/>
      <c r="K80" s="7"/>
      <c r="L80" s="9"/>
      <c r="M80" s="10"/>
      <c r="N80" s="10"/>
      <c r="O80" s="10"/>
      <c r="P80" s="10"/>
      <c r="Q80" s="10"/>
      <c r="R80" s="10"/>
      <c r="S80" s="10"/>
      <c r="T80" s="10"/>
      <c r="U80" s="10"/>
    </row>
    <row r="81" spans="1:21" ht="29.4" customHeight="1" x14ac:dyDescent="0.25">
      <c r="A81" s="7"/>
      <c r="B81" s="7"/>
      <c r="C81" s="74" t="s">
        <v>966</v>
      </c>
      <c r="D81" s="74"/>
      <c r="E81" s="74"/>
      <c r="F81" s="74"/>
      <c r="G81" s="74"/>
      <c r="H81" s="74"/>
      <c r="I81" s="74"/>
      <c r="J81" s="74"/>
      <c r="K81" s="74"/>
      <c r="L81" s="9" t="s">
        <v>317</v>
      </c>
      <c r="M81" s="20">
        <v>455</v>
      </c>
      <c r="N81" s="20">
        <v>240</v>
      </c>
      <c r="O81" s="20">
        <v>298</v>
      </c>
      <c r="P81" s="34">
        <v>49</v>
      </c>
      <c r="Q81" s="34">
        <v>67</v>
      </c>
      <c r="R81" s="34">
        <v>37</v>
      </c>
      <c r="S81" s="34">
        <v>42</v>
      </c>
      <c r="T81" s="34">
        <v>15</v>
      </c>
      <c r="U81" s="23">
        <v>1004</v>
      </c>
    </row>
    <row r="82" spans="1:21" ht="16.5" customHeight="1" x14ac:dyDescent="0.25">
      <c r="A82" s="7"/>
      <c r="B82" s="7"/>
      <c r="C82" s="7" t="s">
        <v>967</v>
      </c>
      <c r="D82" s="7"/>
      <c r="E82" s="7"/>
      <c r="F82" s="7"/>
      <c r="G82" s="7"/>
      <c r="H82" s="7"/>
      <c r="I82" s="7"/>
      <c r="J82" s="7"/>
      <c r="K82" s="7"/>
      <c r="L82" s="9" t="s">
        <v>317</v>
      </c>
      <c r="M82" s="20">
        <v>131</v>
      </c>
      <c r="N82" s="34">
        <v>70</v>
      </c>
      <c r="O82" s="34">
        <v>46</v>
      </c>
      <c r="P82" s="16">
        <v>2</v>
      </c>
      <c r="Q82" s="34">
        <v>18</v>
      </c>
      <c r="R82" s="34">
        <v>13</v>
      </c>
      <c r="S82" s="16">
        <v>6</v>
      </c>
      <c r="T82" s="16">
        <v>4</v>
      </c>
      <c r="U82" s="20">
        <v>256</v>
      </c>
    </row>
    <row r="83" spans="1:21" ht="16.5" customHeight="1" x14ac:dyDescent="0.25">
      <c r="A83" s="7"/>
      <c r="B83" s="7"/>
      <c r="C83" s="7" t="s">
        <v>968</v>
      </c>
      <c r="D83" s="7"/>
      <c r="E83" s="7"/>
      <c r="F83" s="7"/>
      <c r="G83" s="7"/>
      <c r="H83" s="7"/>
      <c r="I83" s="7"/>
      <c r="J83" s="7"/>
      <c r="K83" s="7"/>
      <c r="L83" s="9" t="s">
        <v>317</v>
      </c>
      <c r="M83" s="20">
        <v>189</v>
      </c>
      <c r="N83" s="34">
        <v>92</v>
      </c>
      <c r="O83" s="20">
        <v>146</v>
      </c>
      <c r="P83" s="34">
        <v>24</v>
      </c>
      <c r="Q83" s="34">
        <v>46</v>
      </c>
      <c r="R83" s="34">
        <v>29</v>
      </c>
      <c r="S83" s="34">
        <v>24</v>
      </c>
      <c r="T83" s="16">
        <v>9</v>
      </c>
      <c r="U83" s="20">
        <v>414</v>
      </c>
    </row>
    <row r="84" spans="1:21" ht="16.5" customHeight="1" x14ac:dyDescent="0.25">
      <c r="A84" s="7"/>
      <c r="B84" s="7" t="s">
        <v>969</v>
      </c>
      <c r="C84" s="7"/>
      <c r="D84" s="7"/>
      <c r="E84" s="7"/>
      <c r="F84" s="7"/>
      <c r="G84" s="7"/>
      <c r="H84" s="7"/>
      <c r="I84" s="7"/>
      <c r="J84" s="7"/>
      <c r="K84" s="7"/>
      <c r="L84" s="9"/>
      <c r="M84" s="10"/>
      <c r="N84" s="10"/>
      <c r="O84" s="10"/>
      <c r="P84" s="10"/>
      <c r="Q84" s="10"/>
      <c r="R84" s="10"/>
      <c r="S84" s="10"/>
      <c r="T84" s="10"/>
      <c r="U84" s="10"/>
    </row>
    <row r="85" spans="1:21" ht="29.4" customHeight="1" x14ac:dyDescent="0.25">
      <c r="A85" s="7"/>
      <c r="B85" s="7"/>
      <c r="C85" s="74" t="s">
        <v>970</v>
      </c>
      <c r="D85" s="74"/>
      <c r="E85" s="74"/>
      <c r="F85" s="74"/>
      <c r="G85" s="74"/>
      <c r="H85" s="74"/>
      <c r="I85" s="74"/>
      <c r="J85" s="74"/>
      <c r="K85" s="74"/>
      <c r="L85" s="9" t="s">
        <v>317</v>
      </c>
      <c r="M85" s="20">
        <v>704</v>
      </c>
      <c r="N85" s="20">
        <v>423</v>
      </c>
      <c r="O85" s="20">
        <v>452</v>
      </c>
      <c r="P85" s="20">
        <v>138</v>
      </c>
      <c r="Q85" s="20">
        <v>153</v>
      </c>
      <c r="R85" s="34">
        <v>76</v>
      </c>
      <c r="S85" s="34">
        <v>99</v>
      </c>
      <c r="T85" s="34">
        <v>57</v>
      </c>
      <c r="U85" s="23">
        <v>1226</v>
      </c>
    </row>
    <row r="86" spans="1:21" ht="16.5" customHeight="1" x14ac:dyDescent="0.25">
      <c r="A86" s="7"/>
      <c r="B86" s="7"/>
      <c r="C86" s="7" t="s">
        <v>971</v>
      </c>
      <c r="D86" s="7"/>
      <c r="E86" s="7"/>
      <c r="F86" s="7"/>
      <c r="G86" s="7"/>
      <c r="H86" s="7"/>
      <c r="I86" s="7"/>
      <c r="J86" s="7"/>
      <c r="K86" s="7"/>
      <c r="L86" s="9" t="s">
        <v>317</v>
      </c>
      <c r="M86" s="20">
        <v>327</v>
      </c>
      <c r="N86" s="20">
        <v>222</v>
      </c>
      <c r="O86" s="20">
        <v>226</v>
      </c>
      <c r="P86" s="34">
        <v>94</v>
      </c>
      <c r="Q86" s="20">
        <v>148</v>
      </c>
      <c r="R86" s="34">
        <v>35</v>
      </c>
      <c r="S86" s="34">
        <v>40</v>
      </c>
      <c r="T86" s="34">
        <v>31</v>
      </c>
      <c r="U86" s="20">
        <v>942</v>
      </c>
    </row>
    <row r="87" spans="1:21" ht="16.5" customHeight="1" x14ac:dyDescent="0.25">
      <c r="A87" s="7"/>
      <c r="B87" s="7" t="s">
        <v>972</v>
      </c>
      <c r="C87" s="7"/>
      <c r="D87" s="7"/>
      <c r="E87" s="7"/>
      <c r="F87" s="7"/>
      <c r="G87" s="7"/>
      <c r="H87" s="7"/>
      <c r="I87" s="7"/>
      <c r="J87" s="7"/>
      <c r="K87" s="7"/>
      <c r="L87" s="9"/>
      <c r="M87" s="10"/>
      <c r="N87" s="10"/>
      <c r="O87" s="10"/>
      <c r="P87" s="10"/>
      <c r="Q87" s="10"/>
      <c r="R87" s="10"/>
      <c r="S87" s="10"/>
      <c r="T87" s="10"/>
      <c r="U87" s="10"/>
    </row>
    <row r="88" spans="1:21" ht="29.4" customHeight="1" x14ac:dyDescent="0.25">
      <c r="A88" s="7"/>
      <c r="B88" s="7"/>
      <c r="C88" s="74" t="s">
        <v>973</v>
      </c>
      <c r="D88" s="74"/>
      <c r="E88" s="74"/>
      <c r="F88" s="74"/>
      <c r="G88" s="74"/>
      <c r="H88" s="74"/>
      <c r="I88" s="74"/>
      <c r="J88" s="74"/>
      <c r="K88" s="74"/>
      <c r="L88" s="9" t="s">
        <v>317</v>
      </c>
      <c r="M88" s="20">
        <v>368</v>
      </c>
      <c r="N88" s="20">
        <v>178</v>
      </c>
      <c r="O88" s="20">
        <v>142</v>
      </c>
      <c r="P88" s="34">
        <v>60</v>
      </c>
      <c r="Q88" s="34">
        <v>63</v>
      </c>
      <c r="R88" s="34">
        <v>48</v>
      </c>
      <c r="S88" s="34">
        <v>43</v>
      </c>
      <c r="T88" s="34">
        <v>12</v>
      </c>
      <c r="U88" s="20">
        <v>727</v>
      </c>
    </row>
    <row r="89" spans="1:21" ht="16.5" customHeight="1" x14ac:dyDescent="0.25">
      <c r="A89" s="7"/>
      <c r="B89" s="7"/>
      <c r="C89" s="7" t="s">
        <v>974</v>
      </c>
      <c r="D89" s="7"/>
      <c r="E89" s="7"/>
      <c r="F89" s="7"/>
      <c r="G89" s="7"/>
      <c r="H89" s="7"/>
      <c r="I89" s="7"/>
      <c r="J89" s="7"/>
      <c r="K89" s="7"/>
      <c r="L89" s="9" t="s">
        <v>317</v>
      </c>
      <c r="M89" s="20">
        <v>263</v>
      </c>
      <c r="N89" s="20">
        <v>172</v>
      </c>
      <c r="O89" s="20">
        <v>151</v>
      </c>
      <c r="P89" s="34">
        <v>29</v>
      </c>
      <c r="Q89" s="34">
        <v>67</v>
      </c>
      <c r="R89" s="34">
        <v>28</v>
      </c>
      <c r="S89" s="34">
        <v>20</v>
      </c>
      <c r="T89" s="34">
        <v>19</v>
      </c>
      <c r="U89" s="20">
        <v>582</v>
      </c>
    </row>
    <row r="90" spans="1:21" ht="16.5" customHeight="1" x14ac:dyDescent="0.25">
      <c r="A90" s="7"/>
      <c r="B90" s="7" t="s">
        <v>213</v>
      </c>
      <c r="C90" s="7"/>
      <c r="D90" s="7"/>
      <c r="E90" s="7"/>
      <c r="F90" s="7"/>
      <c r="G90" s="7"/>
      <c r="H90" s="7"/>
      <c r="I90" s="7"/>
      <c r="J90" s="7"/>
      <c r="K90" s="7"/>
      <c r="L90" s="9" t="s">
        <v>317</v>
      </c>
      <c r="M90" s="23">
        <v>7282</v>
      </c>
      <c r="N90" s="23">
        <v>5065</v>
      </c>
      <c r="O90" s="23">
        <v>5058</v>
      </c>
      <c r="P90" s="23">
        <v>1352</v>
      </c>
      <c r="Q90" s="23">
        <v>1809</v>
      </c>
      <c r="R90" s="23">
        <v>1041</v>
      </c>
      <c r="S90" s="23">
        <v>1032</v>
      </c>
      <c r="T90" s="20">
        <v>545</v>
      </c>
      <c r="U90" s="21">
        <v>14882</v>
      </c>
    </row>
    <row r="91" spans="1:21" ht="16.5" customHeight="1" x14ac:dyDescent="0.25">
      <c r="A91" s="7" t="s">
        <v>326</v>
      </c>
      <c r="B91" s="7"/>
      <c r="C91" s="7"/>
      <c r="D91" s="7"/>
      <c r="E91" s="7"/>
      <c r="F91" s="7"/>
      <c r="G91" s="7"/>
      <c r="H91" s="7"/>
      <c r="I91" s="7"/>
      <c r="J91" s="7"/>
      <c r="K91" s="7"/>
      <c r="L91" s="9"/>
      <c r="M91" s="10"/>
      <c r="N91" s="10"/>
      <c r="O91" s="10"/>
      <c r="P91" s="10"/>
      <c r="Q91" s="10"/>
      <c r="R91" s="10"/>
      <c r="S91" s="10"/>
      <c r="T91" s="10"/>
      <c r="U91" s="10"/>
    </row>
    <row r="92" spans="1:21" ht="16.5" customHeight="1" x14ac:dyDescent="0.25">
      <c r="A92" s="7"/>
      <c r="B92" s="7" t="s">
        <v>933</v>
      </c>
      <c r="C92" s="7"/>
      <c r="D92" s="7"/>
      <c r="E92" s="7"/>
      <c r="F92" s="7"/>
      <c r="G92" s="7"/>
      <c r="H92" s="7"/>
      <c r="I92" s="7"/>
      <c r="J92" s="7"/>
      <c r="K92" s="7"/>
      <c r="L92" s="9"/>
      <c r="M92" s="10"/>
      <c r="N92" s="10"/>
      <c r="O92" s="10"/>
      <c r="P92" s="10"/>
      <c r="Q92" s="10"/>
      <c r="R92" s="10"/>
      <c r="S92" s="10"/>
      <c r="T92" s="10"/>
      <c r="U92" s="10"/>
    </row>
    <row r="93" spans="1:21" ht="16.5" customHeight="1" x14ac:dyDescent="0.25">
      <c r="A93" s="7"/>
      <c r="B93" s="7"/>
      <c r="C93" s="7" t="s">
        <v>934</v>
      </c>
      <c r="D93" s="7"/>
      <c r="E93" s="7"/>
      <c r="F93" s="7"/>
      <c r="G93" s="7"/>
      <c r="H93" s="7"/>
      <c r="I93" s="7"/>
      <c r="J93" s="7"/>
      <c r="K93" s="7"/>
      <c r="L93" s="9" t="s">
        <v>317</v>
      </c>
      <c r="M93" s="20">
        <v>154</v>
      </c>
      <c r="N93" s="34">
        <v>61</v>
      </c>
      <c r="O93" s="34">
        <v>33</v>
      </c>
      <c r="P93" s="34">
        <v>11</v>
      </c>
      <c r="Q93" s="34">
        <v>17</v>
      </c>
      <c r="R93" s="34">
        <v>12</v>
      </c>
      <c r="S93" s="16">
        <v>6</v>
      </c>
      <c r="T93" s="16">
        <v>4</v>
      </c>
      <c r="U93" s="20">
        <v>287</v>
      </c>
    </row>
    <row r="94" spans="1:21" ht="16.5" customHeight="1" x14ac:dyDescent="0.25">
      <c r="A94" s="7"/>
      <c r="B94" s="7"/>
      <c r="C94" s="7" t="s">
        <v>935</v>
      </c>
      <c r="D94" s="7"/>
      <c r="E94" s="7"/>
      <c r="F94" s="7"/>
      <c r="G94" s="7"/>
      <c r="H94" s="7"/>
      <c r="I94" s="7"/>
      <c r="J94" s="7"/>
      <c r="K94" s="7"/>
      <c r="L94" s="9" t="s">
        <v>317</v>
      </c>
      <c r="M94" s="16">
        <v>2</v>
      </c>
      <c r="N94" s="16">
        <v>2</v>
      </c>
      <c r="O94" s="16">
        <v>3</v>
      </c>
      <c r="P94" s="16">
        <v>2</v>
      </c>
      <c r="Q94" s="16">
        <v>3</v>
      </c>
      <c r="R94" s="16">
        <v>2</v>
      </c>
      <c r="S94" s="16">
        <v>1</v>
      </c>
      <c r="T94" s="16" t="s">
        <v>110</v>
      </c>
      <c r="U94" s="34">
        <v>10</v>
      </c>
    </row>
    <row r="95" spans="1:21" ht="29.4" customHeight="1" x14ac:dyDescent="0.25">
      <c r="A95" s="7"/>
      <c r="B95" s="7"/>
      <c r="C95" s="74" t="s">
        <v>936</v>
      </c>
      <c r="D95" s="74"/>
      <c r="E95" s="74"/>
      <c r="F95" s="74"/>
      <c r="G95" s="74"/>
      <c r="H95" s="74"/>
      <c r="I95" s="74"/>
      <c r="J95" s="74"/>
      <c r="K95" s="74"/>
      <c r="L95" s="9" t="s">
        <v>317</v>
      </c>
      <c r="M95" s="20">
        <v>368</v>
      </c>
      <c r="N95" s="20">
        <v>147</v>
      </c>
      <c r="O95" s="20">
        <v>233</v>
      </c>
      <c r="P95" s="34">
        <v>65</v>
      </c>
      <c r="Q95" s="34">
        <v>71</v>
      </c>
      <c r="R95" s="34">
        <v>52</v>
      </c>
      <c r="S95" s="34">
        <v>44</v>
      </c>
      <c r="T95" s="34">
        <v>32</v>
      </c>
      <c r="U95" s="20">
        <v>935</v>
      </c>
    </row>
    <row r="96" spans="1:21" ht="29.4" customHeight="1" x14ac:dyDescent="0.25">
      <c r="A96" s="7"/>
      <c r="B96" s="7"/>
      <c r="C96" s="74" t="s">
        <v>937</v>
      </c>
      <c r="D96" s="74"/>
      <c r="E96" s="74"/>
      <c r="F96" s="74"/>
      <c r="G96" s="74"/>
      <c r="H96" s="74"/>
      <c r="I96" s="74"/>
      <c r="J96" s="74"/>
      <c r="K96" s="74"/>
      <c r="L96" s="9" t="s">
        <v>317</v>
      </c>
      <c r="M96" s="20">
        <v>511</v>
      </c>
      <c r="N96" s="20">
        <v>346</v>
      </c>
      <c r="O96" s="20">
        <v>283</v>
      </c>
      <c r="P96" s="34">
        <v>72</v>
      </c>
      <c r="Q96" s="20">
        <v>105</v>
      </c>
      <c r="R96" s="34">
        <v>59</v>
      </c>
      <c r="S96" s="34">
        <v>44</v>
      </c>
      <c r="T96" s="34">
        <v>26</v>
      </c>
      <c r="U96" s="23">
        <v>1372</v>
      </c>
    </row>
    <row r="97" spans="1:21" ht="16.5" customHeight="1" x14ac:dyDescent="0.25">
      <c r="A97" s="7"/>
      <c r="B97" s="7"/>
      <c r="C97" s="7" t="s">
        <v>938</v>
      </c>
      <c r="D97" s="7"/>
      <c r="E97" s="7"/>
      <c r="F97" s="7"/>
      <c r="G97" s="7"/>
      <c r="H97" s="7"/>
      <c r="I97" s="7"/>
      <c r="J97" s="7"/>
      <c r="K97" s="7"/>
      <c r="L97" s="9" t="s">
        <v>317</v>
      </c>
      <c r="M97" s="20">
        <v>693</v>
      </c>
      <c r="N97" s="20">
        <v>404</v>
      </c>
      <c r="O97" s="20">
        <v>386</v>
      </c>
      <c r="P97" s="20">
        <v>105</v>
      </c>
      <c r="Q97" s="20">
        <v>145</v>
      </c>
      <c r="R97" s="34">
        <v>73</v>
      </c>
      <c r="S97" s="34">
        <v>72</v>
      </c>
      <c r="T97" s="34">
        <v>37</v>
      </c>
      <c r="U97" s="23">
        <v>1736</v>
      </c>
    </row>
    <row r="98" spans="1:21" ht="16.5" customHeight="1" x14ac:dyDescent="0.25">
      <c r="A98" s="7"/>
      <c r="B98" s="7"/>
      <c r="C98" s="7" t="s">
        <v>939</v>
      </c>
      <c r="D98" s="7"/>
      <c r="E98" s="7"/>
      <c r="F98" s="7"/>
      <c r="G98" s="7"/>
      <c r="H98" s="7"/>
      <c r="I98" s="7"/>
      <c r="J98" s="7"/>
      <c r="K98" s="7"/>
      <c r="L98" s="9" t="s">
        <v>317</v>
      </c>
      <c r="M98" s="20">
        <v>497</v>
      </c>
      <c r="N98" s="20">
        <v>272</v>
      </c>
      <c r="O98" s="20">
        <v>220</v>
      </c>
      <c r="P98" s="34">
        <v>52</v>
      </c>
      <c r="Q98" s="34">
        <v>91</v>
      </c>
      <c r="R98" s="34">
        <v>51</v>
      </c>
      <c r="S98" s="34">
        <v>37</v>
      </c>
      <c r="T98" s="34">
        <v>22</v>
      </c>
      <c r="U98" s="23">
        <v>1156</v>
      </c>
    </row>
    <row r="99" spans="1:21" ht="16.5" customHeight="1" x14ac:dyDescent="0.25">
      <c r="A99" s="7"/>
      <c r="B99" s="7"/>
      <c r="C99" s="7" t="s">
        <v>940</v>
      </c>
      <c r="D99" s="7"/>
      <c r="E99" s="7"/>
      <c r="F99" s="7"/>
      <c r="G99" s="7"/>
      <c r="H99" s="7"/>
      <c r="I99" s="7"/>
      <c r="J99" s="7"/>
      <c r="K99" s="7"/>
      <c r="L99" s="9" t="s">
        <v>317</v>
      </c>
      <c r="M99" s="20">
        <v>556</v>
      </c>
      <c r="N99" s="20">
        <v>292</v>
      </c>
      <c r="O99" s="20">
        <v>228</v>
      </c>
      <c r="P99" s="34">
        <v>83</v>
      </c>
      <c r="Q99" s="20">
        <v>109</v>
      </c>
      <c r="R99" s="34">
        <v>66</v>
      </c>
      <c r="S99" s="34">
        <v>49</v>
      </c>
      <c r="T99" s="34">
        <v>23</v>
      </c>
      <c r="U99" s="23">
        <v>1298</v>
      </c>
    </row>
    <row r="100" spans="1:21" ht="16.5" customHeight="1" x14ac:dyDescent="0.25">
      <c r="A100" s="7"/>
      <c r="B100" s="7"/>
      <c r="C100" s="7" t="s">
        <v>941</v>
      </c>
      <c r="D100" s="7"/>
      <c r="E100" s="7"/>
      <c r="F100" s="7"/>
      <c r="G100" s="7"/>
      <c r="H100" s="7"/>
      <c r="I100" s="7"/>
      <c r="J100" s="7"/>
      <c r="K100" s="7"/>
      <c r="L100" s="9" t="s">
        <v>317</v>
      </c>
      <c r="M100" s="23">
        <v>1322</v>
      </c>
      <c r="N100" s="20">
        <v>755</v>
      </c>
      <c r="O100" s="20">
        <v>583</v>
      </c>
      <c r="P100" s="34">
        <v>88</v>
      </c>
      <c r="Q100" s="20">
        <v>155</v>
      </c>
      <c r="R100" s="34">
        <v>52</v>
      </c>
      <c r="S100" s="20">
        <v>118</v>
      </c>
      <c r="T100" s="34">
        <v>29</v>
      </c>
      <c r="U100" s="23">
        <v>2929</v>
      </c>
    </row>
    <row r="101" spans="1:21" ht="16.5" customHeight="1" x14ac:dyDescent="0.25">
      <c r="A101" s="7"/>
      <c r="B101" s="7"/>
      <c r="C101" s="7" t="s">
        <v>942</v>
      </c>
      <c r="D101" s="7"/>
      <c r="E101" s="7"/>
      <c r="F101" s="7"/>
      <c r="G101" s="7"/>
      <c r="H101" s="7"/>
      <c r="I101" s="7"/>
      <c r="J101" s="7"/>
      <c r="K101" s="7"/>
      <c r="L101" s="9" t="s">
        <v>317</v>
      </c>
      <c r="M101" s="34">
        <v>59</v>
      </c>
      <c r="N101" s="34">
        <v>33</v>
      </c>
      <c r="O101" s="34">
        <v>15</v>
      </c>
      <c r="P101" s="16">
        <v>7</v>
      </c>
      <c r="Q101" s="34">
        <v>11</v>
      </c>
      <c r="R101" s="16">
        <v>5</v>
      </c>
      <c r="S101" s="16">
        <v>7</v>
      </c>
      <c r="T101" s="16">
        <v>2</v>
      </c>
      <c r="U101" s="20">
        <v>123</v>
      </c>
    </row>
    <row r="102" spans="1:21" ht="29.4" customHeight="1" x14ac:dyDescent="0.25">
      <c r="A102" s="7"/>
      <c r="B102" s="7"/>
      <c r="C102" s="74" t="s">
        <v>943</v>
      </c>
      <c r="D102" s="74"/>
      <c r="E102" s="74"/>
      <c r="F102" s="74"/>
      <c r="G102" s="74"/>
      <c r="H102" s="74"/>
      <c r="I102" s="74"/>
      <c r="J102" s="74"/>
      <c r="K102" s="74"/>
      <c r="L102" s="9" t="s">
        <v>317</v>
      </c>
      <c r="M102" s="20">
        <v>792</v>
      </c>
      <c r="N102" s="20">
        <v>442</v>
      </c>
      <c r="O102" s="20">
        <v>406</v>
      </c>
      <c r="P102" s="20">
        <v>120</v>
      </c>
      <c r="Q102" s="20">
        <v>161</v>
      </c>
      <c r="R102" s="34">
        <v>88</v>
      </c>
      <c r="S102" s="34">
        <v>80</v>
      </c>
      <c r="T102" s="34">
        <v>44</v>
      </c>
      <c r="U102" s="23">
        <v>1953</v>
      </c>
    </row>
    <row r="103" spans="1:21" ht="16.5" customHeight="1" x14ac:dyDescent="0.25">
      <c r="A103" s="7"/>
      <c r="B103" s="7" t="s">
        <v>944</v>
      </c>
      <c r="C103" s="7"/>
      <c r="D103" s="7"/>
      <c r="E103" s="7"/>
      <c r="F103" s="7"/>
      <c r="G103" s="7"/>
      <c r="H103" s="7"/>
      <c r="I103" s="7"/>
      <c r="J103" s="7"/>
      <c r="K103" s="7"/>
      <c r="L103" s="9"/>
      <c r="M103" s="10"/>
      <c r="N103" s="10"/>
      <c r="O103" s="10"/>
      <c r="P103" s="10"/>
      <c r="Q103" s="10"/>
      <c r="R103" s="10"/>
      <c r="S103" s="10"/>
      <c r="T103" s="10"/>
      <c r="U103" s="10"/>
    </row>
    <row r="104" spans="1:21" ht="16.5" customHeight="1" x14ac:dyDescent="0.25">
      <c r="A104" s="7"/>
      <c r="B104" s="7"/>
      <c r="C104" s="7" t="s">
        <v>945</v>
      </c>
      <c r="D104" s="7"/>
      <c r="E104" s="7"/>
      <c r="F104" s="7"/>
      <c r="G104" s="7"/>
      <c r="H104" s="7"/>
      <c r="I104" s="7"/>
      <c r="J104" s="7"/>
      <c r="K104" s="7"/>
      <c r="L104" s="9" t="s">
        <v>317</v>
      </c>
      <c r="M104" s="20">
        <v>128</v>
      </c>
      <c r="N104" s="34">
        <v>42</v>
      </c>
      <c r="O104" s="34">
        <v>54</v>
      </c>
      <c r="P104" s="34">
        <v>16</v>
      </c>
      <c r="Q104" s="34">
        <v>27</v>
      </c>
      <c r="R104" s="34">
        <v>10</v>
      </c>
      <c r="S104" s="34">
        <v>15</v>
      </c>
      <c r="T104" s="16">
        <v>2</v>
      </c>
      <c r="U104" s="20">
        <v>239</v>
      </c>
    </row>
    <row r="105" spans="1:21" ht="16.5" customHeight="1" x14ac:dyDescent="0.25">
      <c r="A105" s="7"/>
      <c r="B105" s="7"/>
      <c r="C105" s="7" t="s">
        <v>946</v>
      </c>
      <c r="D105" s="7"/>
      <c r="E105" s="7"/>
      <c r="F105" s="7"/>
      <c r="G105" s="7"/>
      <c r="H105" s="7"/>
      <c r="I105" s="7"/>
      <c r="J105" s="7"/>
      <c r="K105" s="7"/>
      <c r="L105" s="9" t="s">
        <v>317</v>
      </c>
      <c r="M105" s="20">
        <v>126</v>
      </c>
      <c r="N105" s="34">
        <v>47</v>
      </c>
      <c r="O105" s="34">
        <v>37</v>
      </c>
      <c r="P105" s="34">
        <v>14</v>
      </c>
      <c r="Q105" s="34">
        <v>18</v>
      </c>
      <c r="R105" s="16">
        <v>7</v>
      </c>
      <c r="S105" s="16">
        <v>9</v>
      </c>
      <c r="T105" s="16">
        <v>4</v>
      </c>
      <c r="U105" s="20">
        <v>234</v>
      </c>
    </row>
    <row r="106" spans="1:21" ht="29.4" customHeight="1" x14ac:dyDescent="0.25">
      <c r="A106" s="7"/>
      <c r="B106" s="7"/>
      <c r="C106" s="74" t="s">
        <v>947</v>
      </c>
      <c r="D106" s="74"/>
      <c r="E106" s="74"/>
      <c r="F106" s="74"/>
      <c r="G106" s="74"/>
      <c r="H106" s="74"/>
      <c r="I106" s="74"/>
      <c r="J106" s="74"/>
      <c r="K106" s="74"/>
      <c r="L106" s="9" t="s">
        <v>317</v>
      </c>
      <c r="M106" s="20">
        <v>666</v>
      </c>
      <c r="N106" s="20">
        <v>385</v>
      </c>
      <c r="O106" s="20">
        <v>451</v>
      </c>
      <c r="P106" s="20">
        <v>125</v>
      </c>
      <c r="Q106" s="20">
        <v>185</v>
      </c>
      <c r="R106" s="20">
        <v>104</v>
      </c>
      <c r="S106" s="20">
        <v>106</v>
      </c>
      <c r="T106" s="34">
        <v>28</v>
      </c>
      <c r="U106" s="23">
        <v>1402</v>
      </c>
    </row>
    <row r="107" spans="1:21" ht="29.4" customHeight="1" x14ac:dyDescent="0.25">
      <c r="A107" s="7"/>
      <c r="B107" s="7"/>
      <c r="C107" s="74" t="s">
        <v>948</v>
      </c>
      <c r="D107" s="74"/>
      <c r="E107" s="74"/>
      <c r="F107" s="74"/>
      <c r="G107" s="74"/>
      <c r="H107" s="74"/>
      <c r="I107" s="74"/>
      <c r="J107" s="74"/>
      <c r="K107" s="74"/>
      <c r="L107" s="9" t="s">
        <v>317</v>
      </c>
      <c r="M107" s="20">
        <v>138</v>
      </c>
      <c r="N107" s="34">
        <v>49</v>
      </c>
      <c r="O107" s="34">
        <v>56</v>
      </c>
      <c r="P107" s="34">
        <v>20</v>
      </c>
      <c r="Q107" s="34">
        <v>36</v>
      </c>
      <c r="R107" s="34">
        <v>19</v>
      </c>
      <c r="S107" s="34">
        <v>19</v>
      </c>
      <c r="T107" s="16">
        <v>7</v>
      </c>
      <c r="U107" s="20">
        <v>268</v>
      </c>
    </row>
    <row r="108" spans="1:21" ht="16.5" customHeight="1" x14ac:dyDescent="0.25">
      <c r="A108" s="7"/>
      <c r="B108" s="7"/>
      <c r="C108" s="7" t="s">
        <v>949</v>
      </c>
      <c r="D108" s="7"/>
      <c r="E108" s="7"/>
      <c r="F108" s="7"/>
      <c r="G108" s="7"/>
      <c r="H108" s="7"/>
      <c r="I108" s="7"/>
      <c r="J108" s="7"/>
      <c r="K108" s="7"/>
      <c r="L108" s="9" t="s">
        <v>317</v>
      </c>
      <c r="M108" s="20">
        <v>257</v>
      </c>
      <c r="N108" s="20">
        <v>108</v>
      </c>
      <c r="O108" s="34">
        <v>92</v>
      </c>
      <c r="P108" s="34">
        <v>36</v>
      </c>
      <c r="Q108" s="34">
        <v>57</v>
      </c>
      <c r="R108" s="34">
        <v>20</v>
      </c>
      <c r="S108" s="34">
        <v>35</v>
      </c>
      <c r="T108" s="16">
        <v>6</v>
      </c>
      <c r="U108" s="20">
        <v>545</v>
      </c>
    </row>
    <row r="109" spans="1:21" ht="16.5" customHeight="1" x14ac:dyDescent="0.25">
      <c r="A109" s="7"/>
      <c r="B109" s="7"/>
      <c r="C109" s="7" t="s">
        <v>950</v>
      </c>
      <c r="D109" s="7"/>
      <c r="E109" s="7"/>
      <c r="F109" s="7"/>
      <c r="G109" s="7"/>
      <c r="H109" s="7"/>
      <c r="I109" s="7"/>
      <c r="J109" s="7"/>
      <c r="K109" s="7"/>
      <c r="L109" s="9" t="s">
        <v>317</v>
      </c>
      <c r="M109" s="34">
        <v>55</v>
      </c>
      <c r="N109" s="34">
        <v>32</v>
      </c>
      <c r="O109" s="34">
        <v>11</v>
      </c>
      <c r="P109" s="16">
        <v>3</v>
      </c>
      <c r="Q109" s="34">
        <v>24</v>
      </c>
      <c r="R109" s="16">
        <v>8</v>
      </c>
      <c r="S109" s="34">
        <v>17</v>
      </c>
      <c r="T109" s="16" t="s">
        <v>110</v>
      </c>
      <c r="U109" s="20">
        <v>128</v>
      </c>
    </row>
    <row r="110" spans="1:21" ht="16.5" customHeight="1" x14ac:dyDescent="0.25">
      <c r="A110" s="7"/>
      <c r="B110" s="7"/>
      <c r="C110" s="7" t="s">
        <v>951</v>
      </c>
      <c r="D110" s="7"/>
      <c r="E110" s="7"/>
      <c r="F110" s="7"/>
      <c r="G110" s="7"/>
      <c r="H110" s="7"/>
      <c r="I110" s="7"/>
      <c r="J110" s="7"/>
      <c r="K110" s="7"/>
      <c r="L110" s="9" t="s">
        <v>317</v>
      </c>
      <c r="M110" s="16">
        <v>3</v>
      </c>
      <c r="N110" s="16">
        <v>6</v>
      </c>
      <c r="O110" s="16">
        <v>2</v>
      </c>
      <c r="P110" s="16">
        <v>2</v>
      </c>
      <c r="Q110" s="16">
        <v>2</v>
      </c>
      <c r="R110" s="16" t="s">
        <v>110</v>
      </c>
      <c r="S110" s="16">
        <v>5</v>
      </c>
      <c r="T110" s="16" t="s">
        <v>110</v>
      </c>
      <c r="U110" s="34">
        <v>16</v>
      </c>
    </row>
    <row r="111" spans="1:21" ht="16.5" customHeight="1" x14ac:dyDescent="0.25">
      <c r="A111" s="7"/>
      <c r="B111" s="7"/>
      <c r="C111" s="7" t="s">
        <v>952</v>
      </c>
      <c r="D111" s="7"/>
      <c r="E111" s="7"/>
      <c r="F111" s="7"/>
      <c r="G111" s="7"/>
      <c r="H111" s="7"/>
      <c r="I111" s="7"/>
      <c r="J111" s="7"/>
      <c r="K111" s="7"/>
      <c r="L111" s="9" t="s">
        <v>317</v>
      </c>
      <c r="M111" s="20">
        <v>315</v>
      </c>
      <c r="N111" s="20">
        <v>156</v>
      </c>
      <c r="O111" s="20">
        <v>176</v>
      </c>
      <c r="P111" s="34">
        <v>64</v>
      </c>
      <c r="Q111" s="34">
        <v>86</v>
      </c>
      <c r="R111" s="34">
        <v>32</v>
      </c>
      <c r="S111" s="34">
        <v>52</v>
      </c>
      <c r="T111" s="34">
        <v>10</v>
      </c>
      <c r="U111" s="20">
        <v>704</v>
      </c>
    </row>
    <row r="112" spans="1:21" ht="16.5" customHeight="1" x14ac:dyDescent="0.25">
      <c r="A112" s="7"/>
      <c r="B112" s="7"/>
      <c r="C112" s="7" t="s">
        <v>953</v>
      </c>
      <c r="D112" s="7"/>
      <c r="E112" s="7"/>
      <c r="F112" s="7"/>
      <c r="G112" s="7"/>
      <c r="H112" s="7"/>
      <c r="I112" s="7"/>
      <c r="J112" s="7"/>
      <c r="K112" s="7"/>
      <c r="L112" s="9" t="s">
        <v>317</v>
      </c>
      <c r="M112" s="16">
        <v>8</v>
      </c>
      <c r="N112" s="16">
        <v>8</v>
      </c>
      <c r="O112" s="16">
        <v>5</v>
      </c>
      <c r="P112" s="16">
        <v>3</v>
      </c>
      <c r="Q112" s="16">
        <v>5</v>
      </c>
      <c r="R112" s="16">
        <v>1</v>
      </c>
      <c r="S112" s="16">
        <v>5</v>
      </c>
      <c r="T112" s="16">
        <v>1</v>
      </c>
      <c r="U112" s="34">
        <v>28</v>
      </c>
    </row>
    <row r="113" spans="1:21" ht="16.5" customHeight="1" x14ac:dyDescent="0.25">
      <c r="A113" s="7"/>
      <c r="B113" s="7"/>
      <c r="C113" s="7" t="s">
        <v>954</v>
      </c>
      <c r="D113" s="7"/>
      <c r="E113" s="7"/>
      <c r="F113" s="7"/>
      <c r="G113" s="7"/>
      <c r="H113" s="7"/>
      <c r="I113" s="7"/>
      <c r="J113" s="7"/>
      <c r="K113" s="7"/>
      <c r="L113" s="9" t="s">
        <v>317</v>
      </c>
      <c r="M113" s="34">
        <v>36</v>
      </c>
      <c r="N113" s="34">
        <v>17</v>
      </c>
      <c r="O113" s="34">
        <v>17</v>
      </c>
      <c r="P113" s="16">
        <v>9</v>
      </c>
      <c r="Q113" s="34">
        <v>10</v>
      </c>
      <c r="R113" s="34">
        <v>10</v>
      </c>
      <c r="S113" s="16">
        <v>9</v>
      </c>
      <c r="T113" s="16">
        <v>2</v>
      </c>
      <c r="U113" s="34">
        <v>79</v>
      </c>
    </row>
    <row r="114" spans="1:21" ht="16.5" customHeight="1" x14ac:dyDescent="0.25">
      <c r="A114" s="7"/>
      <c r="B114" s="7" t="s">
        <v>955</v>
      </c>
      <c r="C114" s="7"/>
      <c r="D114" s="7"/>
      <c r="E114" s="7"/>
      <c r="F114" s="7"/>
      <c r="G114" s="7"/>
      <c r="H114" s="7"/>
      <c r="I114" s="7"/>
      <c r="J114" s="7"/>
      <c r="K114" s="7"/>
      <c r="L114" s="9"/>
      <c r="M114" s="10"/>
      <c r="N114" s="10"/>
      <c r="O114" s="10"/>
      <c r="P114" s="10"/>
      <c r="Q114" s="10"/>
      <c r="R114" s="10"/>
      <c r="S114" s="10"/>
      <c r="T114" s="10"/>
      <c r="U114" s="10"/>
    </row>
    <row r="115" spans="1:21" ht="29.4" customHeight="1" x14ac:dyDescent="0.25">
      <c r="A115" s="7"/>
      <c r="B115" s="7"/>
      <c r="C115" s="74" t="s">
        <v>956</v>
      </c>
      <c r="D115" s="74"/>
      <c r="E115" s="74"/>
      <c r="F115" s="74"/>
      <c r="G115" s="74"/>
      <c r="H115" s="74"/>
      <c r="I115" s="74"/>
      <c r="J115" s="74"/>
      <c r="K115" s="74"/>
      <c r="L115" s="9" t="s">
        <v>317</v>
      </c>
      <c r="M115" s="20">
        <v>641</v>
      </c>
      <c r="N115" s="20">
        <v>400</v>
      </c>
      <c r="O115" s="20">
        <v>380</v>
      </c>
      <c r="P115" s="34">
        <v>90</v>
      </c>
      <c r="Q115" s="20">
        <v>161</v>
      </c>
      <c r="R115" s="34">
        <v>99</v>
      </c>
      <c r="S115" s="34">
        <v>85</v>
      </c>
      <c r="T115" s="34">
        <v>49</v>
      </c>
      <c r="U115" s="23">
        <v>1692</v>
      </c>
    </row>
    <row r="116" spans="1:21" ht="16.5" customHeight="1" x14ac:dyDescent="0.25">
      <c r="A116" s="7"/>
      <c r="B116" s="7"/>
      <c r="C116" s="7" t="s">
        <v>957</v>
      </c>
      <c r="D116" s="7"/>
      <c r="E116" s="7"/>
      <c r="F116" s="7"/>
      <c r="G116" s="7"/>
      <c r="H116" s="7"/>
      <c r="I116" s="7"/>
      <c r="J116" s="7"/>
      <c r="K116" s="7"/>
      <c r="L116" s="9" t="s">
        <v>317</v>
      </c>
      <c r="M116" s="20">
        <v>304</v>
      </c>
      <c r="N116" s="20">
        <v>166</v>
      </c>
      <c r="O116" s="20">
        <v>182</v>
      </c>
      <c r="P116" s="34">
        <v>52</v>
      </c>
      <c r="Q116" s="34">
        <v>90</v>
      </c>
      <c r="R116" s="34">
        <v>36</v>
      </c>
      <c r="S116" s="34">
        <v>40</v>
      </c>
      <c r="T116" s="34">
        <v>17</v>
      </c>
      <c r="U116" s="20">
        <v>843</v>
      </c>
    </row>
    <row r="117" spans="1:21" ht="16.5" customHeight="1" x14ac:dyDescent="0.25">
      <c r="A117" s="7"/>
      <c r="B117" s="7"/>
      <c r="C117" s="7" t="s">
        <v>958</v>
      </c>
      <c r="D117" s="7"/>
      <c r="E117" s="7"/>
      <c r="F117" s="7"/>
      <c r="G117" s="7"/>
      <c r="H117" s="7"/>
      <c r="I117" s="7"/>
      <c r="J117" s="7"/>
      <c r="K117" s="7"/>
      <c r="L117" s="9" t="s">
        <v>317</v>
      </c>
      <c r="M117" s="20">
        <v>185</v>
      </c>
      <c r="N117" s="20">
        <v>120</v>
      </c>
      <c r="O117" s="34">
        <v>61</v>
      </c>
      <c r="P117" s="34">
        <v>16</v>
      </c>
      <c r="Q117" s="34">
        <v>21</v>
      </c>
      <c r="R117" s="16">
        <v>7</v>
      </c>
      <c r="S117" s="16">
        <v>7</v>
      </c>
      <c r="T117" s="16">
        <v>4</v>
      </c>
      <c r="U117" s="20">
        <v>410</v>
      </c>
    </row>
    <row r="118" spans="1:21" ht="16.5" customHeight="1" x14ac:dyDescent="0.25">
      <c r="A118" s="7"/>
      <c r="B118" s="7"/>
      <c r="C118" s="7" t="s">
        <v>959</v>
      </c>
      <c r="D118" s="7"/>
      <c r="E118" s="7"/>
      <c r="F118" s="7"/>
      <c r="G118" s="7"/>
      <c r="H118" s="7"/>
      <c r="I118" s="7"/>
      <c r="J118" s="7"/>
      <c r="K118" s="7"/>
      <c r="L118" s="9" t="s">
        <v>317</v>
      </c>
      <c r="M118" s="20">
        <v>609</v>
      </c>
      <c r="N118" s="20">
        <v>312</v>
      </c>
      <c r="O118" s="20">
        <v>279</v>
      </c>
      <c r="P118" s="34">
        <v>87</v>
      </c>
      <c r="Q118" s="20">
        <v>116</v>
      </c>
      <c r="R118" s="34">
        <v>78</v>
      </c>
      <c r="S118" s="34">
        <v>67</v>
      </c>
      <c r="T118" s="34">
        <v>27</v>
      </c>
      <c r="U118" s="23">
        <v>1454</v>
      </c>
    </row>
    <row r="119" spans="1:21" ht="29.4" customHeight="1" x14ac:dyDescent="0.25">
      <c r="A119" s="7"/>
      <c r="B119" s="7"/>
      <c r="C119" s="74" t="s">
        <v>960</v>
      </c>
      <c r="D119" s="74"/>
      <c r="E119" s="74"/>
      <c r="F119" s="74"/>
      <c r="G119" s="74"/>
      <c r="H119" s="74"/>
      <c r="I119" s="74"/>
      <c r="J119" s="74"/>
      <c r="K119" s="74"/>
      <c r="L119" s="9" t="s">
        <v>317</v>
      </c>
      <c r="M119" s="20">
        <v>681</v>
      </c>
      <c r="N119" s="20">
        <v>277</v>
      </c>
      <c r="O119" s="20">
        <v>332</v>
      </c>
      <c r="P119" s="34">
        <v>69</v>
      </c>
      <c r="Q119" s="20">
        <v>358</v>
      </c>
      <c r="R119" s="34">
        <v>36</v>
      </c>
      <c r="S119" s="34">
        <v>72</v>
      </c>
      <c r="T119" s="34">
        <v>18</v>
      </c>
      <c r="U119" s="23">
        <v>1753</v>
      </c>
    </row>
    <row r="120" spans="1:21" ht="29.4" customHeight="1" x14ac:dyDescent="0.25">
      <c r="A120" s="7"/>
      <c r="B120" s="7"/>
      <c r="C120" s="74" t="s">
        <v>961</v>
      </c>
      <c r="D120" s="74"/>
      <c r="E120" s="74"/>
      <c r="F120" s="74"/>
      <c r="G120" s="74"/>
      <c r="H120" s="74"/>
      <c r="I120" s="74"/>
      <c r="J120" s="74"/>
      <c r="K120" s="74"/>
      <c r="L120" s="9" t="s">
        <v>317</v>
      </c>
      <c r="M120" s="20">
        <v>396</v>
      </c>
      <c r="N120" s="20">
        <v>132</v>
      </c>
      <c r="O120" s="20">
        <v>187</v>
      </c>
      <c r="P120" s="34">
        <v>13</v>
      </c>
      <c r="Q120" s="34">
        <v>25</v>
      </c>
      <c r="R120" s="34">
        <v>22</v>
      </c>
      <c r="S120" s="34">
        <v>43</v>
      </c>
      <c r="T120" s="16">
        <v>5</v>
      </c>
      <c r="U120" s="20">
        <v>810</v>
      </c>
    </row>
    <row r="121" spans="1:21" ht="16.5" customHeight="1" x14ac:dyDescent="0.25">
      <c r="A121" s="7"/>
      <c r="B121" s="7"/>
      <c r="C121" s="7" t="s">
        <v>962</v>
      </c>
      <c r="D121" s="7"/>
      <c r="E121" s="7"/>
      <c r="F121" s="7"/>
      <c r="G121" s="7"/>
      <c r="H121" s="7"/>
      <c r="I121" s="7"/>
      <c r="J121" s="7"/>
      <c r="K121" s="7"/>
      <c r="L121" s="9" t="s">
        <v>317</v>
      </c>
      <c r="M121" s="20">
        <v>204</v>
      </c>
      <c r="N121" s="34">
        <v>82</v>
      </c>
      <c r="O121" s="34">
        <v>72</v>
      </c>
      <c r="P121" s="16">
        <v>6</v>
      </c>
      <c r="Q121" s="34">
        <v>15</v>
      </c>
      <c r="R121" s="34">
        <v>11</v>
      </c>
      <c r="S121" s="34">
        <v>15</v>
      </c>
      <c r="T121" s="16">
        <v>3</v>
      </c>
      <c r="U121" s="20">
        <v>412</v>
      </c>
    </row>
    <row r="122" spans="1:21" ht="16.5" customHeight="1" x14ac:dyDescent="0.25">
      <c r="A122" s="7"/>
      <c r="B122" s="7"/>
      <c r="C122" s="7" t="s">
        <v>963</v>
      </c>
      <c r="D122" s="7"/>
      <c r="E122" s="7"/>
      <c r="F122" s="7"/>
      <c r="G122" s="7"/>
      <c r="H122" s="7"/>
      <c r="I122" s="7"/>
      <c r="J122" s="7"/>
      <c r="K122" s="7"/>
      <c r="L122" s="9" t="s">
        <v>317</v>
      </c>
      <c r="M122" s="34">
        <v>84</v>
      </c>
      <c r="N122" s="34">
        <v>37</v>
      </c>
      <c r="O122" s="34">
        <v>24</v>
      </c>
      <c r="P122" s="34">
        <v>10</v>
      </c>
      <c r="Q122" s="16">
        <v>3</v>
      </c>
      <c r="R122" s="16">
        <v>3</v>
      </c>
      <c r="S122" s="16">
        <v>4</v>
      </c>
      <c r="T122" s="16" t="s">
        <v>110</v>
      </c>
      <c r="U122" s="20">
        <v>165</v>
      </c>
    </row>
    <row r="123" spans="1:21" ht="16.5" customHeight="1" x14ac:dyDescent="0.25">
      <c r="A123" s="7"/>
      <c r="B123" s="7"/>
      <c r="C123" s="7" t="s">
        <v>964</v>
      </c>
      <c r="D123" s="7"/>
      <c r="E123" s="7"/>
      <c r="F123" s="7"/>
      <c r="G123" s="7"/>
      <c r="H123" s="7"/>
      <c r="I123" s="7"/>
      <c r="J123" s="7"/>
      <c r="K123" s="7"/>
      <c r="L123" s="9" t="s">
        <v>317</v>
      </c>
      <c r="M123" s="23">
        <v>2859</v>
      </c>
      <c r="N123" s="23">
        <v>1673</v>
      </c>
      <c r="O123" s="23">
        <v>1114</v>
      </c>
      <c r="P123" s="20">
        <v>191</v>
      </c>
      <c r="Q123" s="20">
        <v>562</v>
      </c>
      <c r="R123" s="20">
        <v>191</v>
      </c>
      <c r="S123" s="20">
        <v>210</v>
      </c>
      <c r="T123" s="34">
        <v>62</v>
      </c>
      <c r="U123" s="23">
        <v>6484</v>
      </c>
    </row>
    <row r="124" spans="1:21" ht="16.5" customHeight="1" x14ac:dyDescent="0.25">
      <c r="A124" s="7"/>
      <c r="B124" s="7" t="s">
        <v>965</v>
      </c>
      <c r="C124" s="7"/>
      <c r="D124" s="7"/>
      <c r="E124" s="7"/>
      <c r="F124" s="7"/>
      <c r="G124" s="7"/>
      <c r="H124" s="7"/>
      <c r="I124" s="7"/>
      <c r="J124" s="7"/>
      <c r="K124" s="7"/>
      <c r="L124" s="9"/>
      <c r="M124" s="10"/>
      <c r="N124" s="10"/>
      <c r="O124" s="10"/>
      <c r="P124" s="10"/>
      <c r="Q124" s="10"/>
      <c r="R124" s="10"/>
      <c r="S124" s="10"/>
      <c r="T124" s="10"/>
      <c r="U124" s="10"/>
    </row>
    <row r="125" spans="1:21" ht="29.4" customHeight="1" x14ac:dyDescent="0.25">
      <c r="A125" s="7"/>
      <c r="B125" s="7"/>
      <c r="C125" s="74" t="s">
        <v>966</v>
      </c>
      <c r="D125" s="74"/>
      <c r="E125" s="74"/>
      <c r="F125" s="74"/>
      <c r="G125" s="74"/>
      <c r="H125" s="74"/>
      <c r="I125" s="74"/>
      <c r="J125" s="74"/>
      <c r="K125" s="74"/>
      <c r="L125" s="9" t="s">
        <v>317</v>
      </c>
      <c r="M125" s="20">
        <v>201</v>
      </c>
      <c r="N125" s="34">
        <v>90</v>
      </c>
      <c r="O125" s="34">
        <v>95</v>
      </c>
      <c r="P125" s="34">
        <v>24</v>
      </c>
      <c r="Q125" s="16">
        <v>9</v>
      </c>
      <c r="R125" s="34">
        <v>12</v>
      </c>
      <c r="S125" s="34">
        <v>20</v>
      </c>
      <c r="T125" s="16">
        <v>3</v>
      </c>
      <c r="U125" s="20">
        <v>427</v>
      </c>
    </row>
    <row r="126" spans="1:21" ht="16.5" customHeight="1" x14ac:dyDescent="0.25">
      <c r="A126" s="7"/>
      <c r="B126" s="7"/>
      <c r="C126" s="7" t="s">
        <v>967</v>
      </c>
      <c r="D126" s="7"/>
      <c r="E126" s="7"/>
      <c r="F126" s="7"/>
      <c r="G126" s="7"/>
      <c r="H126" s="7"/>
      <c r="I126" s="7"/>
      <c r="J126" s="7"/>
      <c r="K126" s="7"/>
      <c r="L126" s="9" t="s">
        <v>317</v>
      </c>
      <c r="M126" s="34">
        <v>91</v>
      </c>
      <c r="N126" s="34">
        <v>44</v>
      </c>
      <c r="O126" s="34">
        <v>17</v>
      </c>
      <c r="P126" s="16" t="s">
        <v>110</v>
      </c>
      <c r="Q126" s="16">
        <v>6</v>
      </c>
      <c r="R126" s="16">
        <v>8</v>
      </c>
      <c r="S126" s="16">
        <v>1</v>
      </c>
      <c r="T126" s="16">
        <v>3</v>
      </c>
      <c r="U126" s="20">
        <v>166</v>
      </c>
    </row>
    <row r="127" spans="1:21" ht="16.5" customHeight="1" x14ac:dyDescent="0.25">
      <c r="A127" s="7"/>
      <c r="B127" s="7"/>
      <c r="C127" s="7" t="s">
        <v>968</v>
      </c>
      <c r="D127" s="7"/>
      <c r="E127" s="7"/>
      <c r="F127" s="7"/>
      <c r="G127" s="7"/>
      <c r="H127" s="7"/>
      <c r="I127" s="7"/>
      <c r="J127" s="7"/>
      <c r="K127" s="7"/>
      <c r="L127" s="9" t="s">
        <v>317</v>
      </c>
      <c r="M127" s="34">
        <v>45</v>
      </c>
      <c r="N127" s="34">
        <v>24</v>
      </c>
      <c r="O127" s="34">
        <v>32</v>
      </c>
      <c r="P127" s="16">
        <v>6</v>
      </c>
      <c r="Q127" s="34">
        <v>15</v>
      </c>
      <c r="R127" s="16">
        <v>8</v>
      </c>
      <c r="S127" s="16">
        <v>6</v>
      </c>
      <c r="T127" s="16">
        <v>2</v>
      </c>
      <c r="U127" s="20">
        <v>103</v>
      </c>
    </row>
    <row r="128" spans="1:21" ht="16.5" customHeight="1" x14ac:dyDescent="0.25">
      <c r="A128" s="7"/>
      <c r="B128" s="7" t="s">
        <v>969</v>
      </c>
      <c r="C128" s="7"/>
      <c r="D128" s="7"/>
      <c r="E128" s="7"/>
      <c r="F128" s="7"/>
      <c r="G128" s="7"/>
      <c r="H128" s="7"/>
      <c r="I128" s="7"/>
      <c r="J128" s="7"/>
      <c r="K128" s="7"/>
      <c r="L128" s="9"/>
      <c r="M128" s="10"/>
      <c r="N128" s="10"/>
      <c r="O128" s="10"/>
      <c r="P128" s="10"/>
      <c r="Q128" s="10"/>
      <c r="R128" s="10"/>
      <c r="S128" s="10"/>
      <c r="T128" s="10"/>
      <c r="U128" s="10"/>
    </row>
    <row r="129" spans="1:21" ht="29.4" customHeight="1" x14ac:dyDescent="0.25">
      <c r="A129" s="7"/>
      <c r="B129" s="7"/>
      <c r="C129" s="74" t="s">
        <v>970</v>
      </c>
      <c r="D129" s="74"/>
      <c r="E129" s="74"/>
      <c r="F129" s="74"/>
      <c r="G129" s="74"/>
      <c r="H129" s="74"/>
      <c r="I129" s="74"/>
      <c r="J129" s="74"/>
      <c r="K129" s="74"/>
      <c r="L129" s="9" t="s">
        <v>317</v>
      </c>
      <c r="M129" s="20">
        <v>474</v>
      </c>
      <c r="N129" s="20">
        <v>202</v>
      </c>
      <c r="O129" s="20">
        <v>239</v>
      </c>
      <c r="P129" s="34">
        <v>34</v>
      </c>
      <c r="Q129" s="34">
        <v>90</v>
      </c>
      <c r="R129" s="34">
        <v>23</v>
      </c>
      <c r="S129" s="34">
        <v>35</v>
      </c>
      <c r="T129" s="34">
        <v>17</v>
      </c>
      <c r="U129" s="20">
        <v>947</v>
      </c>
    </row>
    <row r="130" spans="1:21" ht="16.5" customHeight="1" x14ac:dyDescent="0.25">
      <c r="A130" s="7"/>
      <c r="B130" s="7"/>
      <c r="C130" s="7" t="s">
        <v>971</v>
      </c>
      <c r="D130" s="7"/>
      <c r="E130" s="7"/>
      <c r="F130" s="7"/>
      <c r="G130" s="7"/>
      <c r="H130" s="7"/>
      <c r="I130" s="7"/>
      <c r="J130" s="7"/>
      <c r="K130" s="7"/>
      <c r="L130" s="9" t="s">
        <v>317</v>
      </c>
      <c r="M130" s="20">
        <v>210</v>
      </c>
      <c r="N130" s="20">
        <v>118</v>
      </c>
      <c r="O130" s="20">
        <v>126</v>
      </c>
      <c r="P130" s="34">
        <v>38</v>
      </c>
      <c r="Q130" s="34">
        <v>79</v>
      </c>
      <c r="R130" s="34">
        <v>21</v>
      </c>
      <c r="S130" s="34">
        <v>23</v>
      </c>
      <c r="T130" s="34">
        <v>13</v>
      </c>
      <c r="U130" s="20">
        <v>611</v>
      </c>
    </row>
    <row r="131" spans="1:21" ht="16.5" customHeight="1" x14ac:dyDescent="0.25">
      <c r="A131" s="7"/>
      <c r="B131" s="7" t="s">
        <v>972</v>
      </c>
      <c r="C131" s="7"/>
      <c r="D131" s="7"/>
      <c r="E131" s="7"/>
      <c r="F131" s="7"/>
      <c r="G131" s="7"/>
      <c r="H131" s="7"/>
      <c r="I131" s="7"/>
      <c r="J131" s="7"/>
      <c r="K131" s="7"/>
      <c r="L131" s="9"/>
      <c r="M131" s="10"/>
      <c r="N131" s="10"/>
      <c r="O131" s="10"/>
      <c r="P131" s="10"/>
      <c r="Q131" s="10"/>
      <c r="R131" s="10"/>
      <c r="S131" s="10"/>
      <c r="T131" s="10"/>
      <c r="U131" s="10"/>
    </row>
    <row r="132" spans="1:21" ht="29.4" customHeight="1" x14ac:dyDescent="0.25">
      <c r="A132" s="7"/>
      <c r="B132" s="7"/>
      <c r="C132" s="74" t="s">
        <v>973</v>
      </c>
      <c r="D132" s="74"/>
      <c r="E132" s="74"/>
      <c r="F132" s="74"/>
      <c r="G132" s="74"/>
      <c r="H132" s="74"/>
      <c r="I132" s="74"/>
      <c r="J132" s="74"/>
      <c r="K132" s="74"/>
      <c r="L132" s="9" t="s">
        <v>317</v>
      </c>
      <c r="M132" s="20">
        <v>212</v>
      </c>
      <c r="N132" s="34">
        <v>75</v>
      </c>
      <c r="O132" s="34">
        <v>25</v>
      </c>
      <c r="P132" s="34">
        <v>33</v>
      </c>
      <c r="Q132" s="34">
        <v>24</v>
      </c>
      <c r="R132" s="34">
        <v>29</v>
      </c>
      <c r="S132" s="34">
        <v>23</v>
      </c>
      <c r="T132" s="16">
        <v>4</v>
      </c>
      <c r="U132" s="20">
        <v>387</v>
      </c>
    </row>
    <row r="133" spans="1:21" ht="16.5" customHeight="1" x14ac:dyDescent="0.25">
      <c r="A133" s="7"/>
      <c r="B133" s="7"/>
      <c r="C133" s="7" t="s">
        <v>974</v>
      </c>
      <c r="D133" s="7"/>
      <c r="E133" s="7"/>
      <c r="F133" s="7"/>
      <c r="G133" s="7"/>
      <c r="H133" s="7"/>
      <c r="I133" s="7"/>
      <c r="J133" s="7"/>
      <c r="K133" s="7"/>
      <c r="L133" s="9" t="s">
        <v>317</v>
      </c>
      <c r="M133" s="34">
        <v>94</v>
      </c>
      <c r="N133" s="34">
        <v>62</v>
      </c>
      <c r="O133" s="34">
        <v>16</v>
      </c>
      <c r="P133" s="34">
        <v>10</v>
      </c>
      <c r="Q133" s="34">
        <v>13</v>
      </c>
      <c r="R133" s="34">
        <v>18</v>
      </c>
      <c r="S133" s="16">
        <v>8</v>
      </c>
      <c r="T133" s="16">
        <v>2</v>
      </c>
      <c r="U133" s="20">
        <v>207</v>
      </c>
    </row>
    <row r="134" spans="1:21" ht="16.5" customHeight="1" x14ac:dyDescent="0.25">
      <c r="A134" s="14"/>
      <c r="B134" s="14" t="s">
        <v>213</v>
      </c>
      <c r="C134" s="14"/>
      <c r="D134" s="14"/>
      <c r="E134" s="14"/>
      <c r="F134" s="14"/>
      <c r="G134" s="14"/>
      <c r="H134" s="14"/>
      <c r="I134" s="14"/>
      <c r="J134" s="14"/>
      <c r="K134" s="14"/>
      <c r="L134" s="15" t="s">
        <v>317</v>
      </c>
      <c r="M134" s="39">
        <v>5558</v>
      </c>
      <c r="N134" s="39">
        <v>3230</v>
      </c>
      <c r="O134" s="39">
        <v>2681</v>
      </c>
      <c r="P134" s="38">
        <v>504</v>
      </c>
      <c r="Q134" s="39">
        <v>1159</v>
      </c>
      <c r="R134" s="38">
        <v>488</v>
      </c>
      <c r="S134" s="38">
        <v>549</v>
      </c>
      <c r="T134" s="38">
        <v>170</v>
      </c>
      <c r="U134" s="22">
        <v>12361</v>
      </c>
    </row>
    <row r="135" spans="1:21" ht="4.5" customHeight="1" x14ac:dyDescent="0.25">
      <c r="A135" s="27"/>
      <c r="B135" s="27"/>
      <c r="C135" s="2"/>
      <c r="D135" s="2"/>
      <c r="E135" s="2"/>
      <c r="F135" s="2"/>
      <c r="G135" s="2"/>
      <c r="H135" s="2"/>
      <c r="I135" s="2"/>
      <c r="J135" s="2"/>
      <c r="K135" s="2"/>
      <c r="L135" s="2"/>
      <c r="M135" s="2"/>
      <c r="N135" s="2"/>
      <c r="O135" s="2"/>
      <c r="P135" s="2"/>
      <c r="Q135" s="2"/>
      <c r="R135" s="2"/>
      <c r="S135" s="2"/>
      <c r="T135" s="2"/>
      <c r="U135" s="2"/>
    </row>
    <row r="136" spans="1:21" ht="16.5" customHeight="1" x14ac:dyDescent="0.25">
      <c r="A136" s="27"/>
      <c r="B136" s="27"/>
      <c r="C136" s="67" t="s">
        <v>348</v>
      </c>
      <c r="D136" s="67"/>
      <c r="E136" s="67"/>
      <c r="F136" s="67"/>
      <c r="G136" s="67"/>
      <c r="H136" s="67"/>
      <c r="I136" s="67"/>
      <c r="J136" s="67"/>
      <c r="K136" s="67"/>
      <c r="L136" s="67"/>
      <c r="M136" s="67"/>
      <c r="N136" s="67"/>
      <c r="O136" s="67"/>
      <c r="P136" s="67"/>
      <c r="Q136" s="67"/>
      <c r="R136" s="67"/>
      <c r="S136" s="67"/>
      <c r="T136" s="67"/>
      <c r="U136" s="67"/>
    </row>
    <row r="137" spans="1:21" ht="4.5" customHeight="1" x14ac:dyDescent="0.25">
      <c r="A137" s="27"/>
      <c r="B137" s="27"/>
      <c r="C137" s="2"/>
      <c r="D137" s="2"/>
      <c r="E137" s="2"/>
      <c r="F137" s="2"/>
      <c r="G137" s="2"/>
      <c r="H137" s="2"/>
      <c r="I137" s="2"/>
      <c r="J137" s="2"/>
      <c r="K137" s="2"/>
      <c r="L137" s="2"/>
      <c r="M137" s="2"/>
      <c r="N137" s="2"/>
      <c r="O137" s="2"/>
      <c r="P137" s="2"/>
      <c r="Q137" s="2"/>
      <c r="R137" s="2"/>
      <c r="S137" s="2"/>
      <c r="T137" s="2"/>
      <c r="U137" s="2"/>
    </row>
    <row r="138" spans="1:21" ht="42.45" customHeight="1" x14ac:dyDescent="0.25">
      <c r="A138" s="27" t="s">
        <v>139</v>
      </c>
      <c r="B138" s="27"/>
      <c r="C138" s="67" t="s">
        <v>975</v>
      </c>
      <c r="D138" s="67"/>
      <c r="E138" s="67"/>
      <c r="F138" s="67"/>
      <c r="G138" s="67"/>
      <c r="H138" s="67"/>
      <c r="I138" s="67"/>
      <c r="J138" s="67"/>
      <c r="K138" s="67"/>
      <c r="L138" s="67"/>
      <c r="M138" s="67"/>
      <c r="N138" s="67"/>
      <c r="O138" s="67"/>
      <c r="P138" s="67"/>
      <c r="Q138" s="67"/>
      <c r="R138" s="67"/>
      <c r="S138" s="67"/>
      <c r="T138" s="67"/>
      <c r="U138" s="67"/>
    </row>
    <row r="139" spans="1:21" ht="29.4" customHeight="1" x14ac:dyDescent="0.25">
      <c r="A139" s="27" t="s">
        <v>141</v>
      </c>
      <c r="B139" s="27"/>
      <c r="C139" s="67" t="s">
        <v>328</v>
      </c>
      <c r="D139" s="67"/>
      <c r="E139" s="67"/>
      <c r="F139" s="67"/>
      <c r="G139" s="67"/>
      <c r="H139" s="67"/>
      <c r="I139" s="67"/>
      <c r="J139" s="67"/>
      <c r="K139" s="67"/>
      <c r="L139" s="67"/>
      <c r="M139" s="67"/>
      <c r="N139" s="67"/>
      <c r="O139" s="67"/>
      <c r="P139" s="67"/>
      <c r="Q139" s="67"/>
      <c r="R139" s="67"/>
      <c r="S139" s="67"/>
      <c r="T139" s="67"/>
      <c r="U139" s="67"/>
    </row>
    <row r="140" spans="1:21" ht="29.4" customHeight="1" x14ac:dyDescent="0.25">
      <c r="A140" s="27" t="s">
        <v>144</v>
      </c>
      <c r="B140" s="27"/>
      <c r="C140" s="67" t="s">
        <v>976</v>
      </c>
      <c r="D140" s="67"/>
      <c r="E140" s="67"/>
      <c r="F140" s="67"/>
      <c r="G140" s="67"/>
      <c r="H140" s="67"/>
      <c r="I140" s="67"/>
      <c r="J140" s="67"/>
      <c r="K140" s="67"/>
      <c r="L140" s="67"/>
      <c r="M140" s="67"/>
      <c r="N140" s="67"/>
      <c r="O140" s="67"/>
      <c r="P140" s="67"/>
      <c r="Q140" s="67"/>
      <c r="R140" s="67"/>
      <c r="S140" s="67"/>
      <c r="T140" s="67"/>
      <c r="U140" s="67"/>
    </row>
    <row r="141" spans="1:21" ht="4.5" customHeight="1" x14ac:dyDescent="0.25"/>
    <row r="142" spans="1:21" ht="16.5" customHeight="1" x14ac:dyDescent="0.25">
      <c r="A142" s="28" t="s">
        <v>167</v>
      </c>
      <c r="B142" s="27"/>
      <c r="C142" s="27"/>
      <c r="D142" s="27"/>
      <c r="E142" s="67" t="s">
        <v>342</v>
      </c>
      <c r="F142" s="67"/>
      <c r="G142" s="67"/>
      <c r="H142" s="67"/>
      <c r="I142" s="67"/>
      <c r="J142" s="67"/>
      <c r="K142" s="67"/>
      <c r="L142" s="67"/>
      <c r="M142" s="67"/>
      <c r="N142" s="67"/>
      <c r="O142" s="67"/>
      <c r="P142" s="67"/>
      <c r="Q142" s="67"/>
      <c r="R142" s="67"/>
      <c r="S142" s="67"/>
      <c r="T142" s="67"/>
      <c r="U142" s="67"/>
    </row>
  </sheetData>
  <mergeCells count="39">
    <mergeCell ref="C7:K7"/>
    <mergeCell ref="C8:K8"/>
    <mergeCell ref="C14:K14"/>
    <mergeCell ref="C18:K18"/>
    <mergeCell ref="C19:K19"/>
    <mergeCell ref="C27:K27"/>
    <mergeCell ref="C31:K31"/>
    <mergeCell ref="C32:K32"/>
    <mergeCell ref="C37:K37"/>
    <mergeCell ref="C41:K41"/>
    <mergeCell ref="C81:K81"/>
    <mergeCell ref="C44:K44"/>
    <mergeCell ref="C51:K51"/>
    <mergeCell ref="C52:K52"/>
    <mergeCell ref="C58:K58"/>
    <mergeCell ref="C62:K62"/>
    <mergeCell ref="K1:U1"/>
    <mergeCell ref="C136:U136"/>
    <mergeCell ref="C106:K106"/>
    <mergeCell ref="C107:K107"/>
    <mergeCell ref="C115:K115"/>
    <mergeCell ref="C119:K119"/>
    <mergeCell ref="C120:K120"/>
    <mergeCell ref="C85:K85"/>
    <mergeCell ref="C88:K88"/>
    <mergeCell ref="C95:K95"/>
    <mergeCell ref="C96:K96"/>
    <mergeCell ref="C102:K102"/>
    <mergeCell ref="C63:K63"/>
    <mergeCell ref="C71:K71"/>
    <mergeCell ref="C75:K75"/>
    <mergeCell ref="C76:K76"/>
    <mergeCell ref="C138:U138"/>
    <mergeCell ref="C139:U139"/>
    <mergeCell ref="C140:U140"/>
    <mergeCell ref="E142:U142"/>
    <mergeCell ref="C125:K125"/>
    <mergeCell ref="C129:K129"/>
    <mergeCell ref="C132:K132"/>
  </mergeCells>
  <pageMargins left="0.7" right="0.7" top="0.75" bottom="0.75" header="0.3" footer="0.3"/>
  <pageSetup paperSize="9" fitToHeight="0" orientation="landscape" horizontalDpi="300" verticalDpi="300"/>
  <headerFooter scaleWithDoc="0" alignWithMargins="0">
    <oddHeader>&amp;C&amp;"Arial"&amp;8TABLE 15A.78</oddHeader>
    <oddFooter>&amp;L&amp;"Arial"&amp;8REPORT ON
GOVERNMENT
SERVICES 2022&amp;R&amp;"Arial"&amp;8SERVICES FOR PEOPLE
WITH DISABILITY
PAGE &amp;B&amp;P&amp;B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36"/>
  <sheetViews>
    <sheetView showGridLines="0" workbookViewId="0"/>
  </sheetViews>
  <sheetFormatPr defaultRowHeight="13.2" x14ac:dyDescent="0.25"/>
  <cols>
    <col min="1" max="10" width="1.6640625" customWidth="1"/>
    <col min="11" max="11" width="4.109375" customWidth="1"/>
    <col min="12" max="12" width="5.44140625" customWidth="1"/>
    <col min="13" max="20" width="7.109375" customWidth="1"/>
    <col min="21" max="21" width="8.44140625" customWidth="1"/>
  </cols>
  <sheetData>
    <row r="1" spans="1:21" ht="33.9" customHeight="1" x14ac:dyDescent="0.25">
      <c r="A1" s="8" t="s">
        <v>288</v>
      </c>
      <c r="B1" s="8"/>
      <c r="C1" s="8"/>
      <c r="D1" s="8"/>
      <c r="E1" s="8"/>
      <c r="F1" s="8"/>
      <c r="G1" s="8"/>
      <c r="H1" s="8"/>
      <c r="I1" s="8"/>
      <c r="J1" s="8"/>
      <c r="K1" s="72" t="s">
        <v>289</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295</v>
      </c>
      <c r="U2" s="13" t="s">
        <v>296</v>
      </c>
    </row>
    <row r="3" spans="1:21" ht="16.5" customHeight="1" x14ac:dyDescent="0.25">
      <c r="A3" s="7" t="s">
        <v>297</v>
      </c>
      <c r="B3" s="7"/>
      <c r="C3" s="7"/>
      <c r="D3" s="7"/>
      <c r="E3" s="7"/>
      <c r="F3" s="7"/>
      <c r="G3" s="7"/>
      <c r="H3" s="7"/>
      <c r="I3" s="7"/>
      <c r="J3" s="7"/>
      <c r="K3" s="7"/>
      <c r="L3" s="9"/>
      <c r="M3" s="10"/>
      <c r="N3" s="10"/>
      <c r="O3" s="10"/>
      <c r="P3" s="10"/>
      <c r="Q3" s="10"/>
      <c r="R3" s="10"/>
      <c r="S3" s="10"/>
      <c r="T3" s="10"/>
      <c r="U3" s="10"/>
    </row>
    <row r="4" spans="1:21" ht="16.5" customHeight="1" x14ac:dyDescent="0.25">
      <c r="A4" s="7"/>
      <c r="B4" s="7" t="s">
        <v>298</v>
      </c>
      <c r="C4" s="7"/>
      <c r="D4" s="7"/>
      <c r="E4" s="7"/>
      <c r="F4" s="7"/>
      <c r="G4" s="7"/>
      <c r="H4" s="7"/>
      <c r="I4" s="7"/>
      <c r="J4" s="7"/>
      <c r="K4" s="7"/>
      <c r="L4" s="9"/>
      <c r="M4" s="10"/>
      <c r="N4" s="10"/>
      <c r="O4" s="10"/>
      <c r="P4" s="10"/>
      <c r="Q4" s="10"/>
      <c r="R4" s="10"/>
      <c r="S4" s="10"/>
      <c r="T4" s="10"/>
      <c r="U4" s="10"/>
    </row>
    <row r="5" spans="1:21" ht="16.5" customHeight="1" x14ac:dyDescent="0.25">
      <c r="A5" s="7"/>
      <c r="B5" s="7"/>
      <c r="C5" s="7" t="s">
        <v>299</v>
      </c>
      <c r="D5" s="7"/>
      <c r="E5" s="7"/>
      <c r="F5" s="7"/>
      <c r="G5" s="7"/>
      <c r="H5" s="7"/>
      <c r="I5" s="7"/>
      <c r="J5" s="7"/>
      <c r="K5" s="7"/>
      <c r="L5" s="9" t="s">
        <v>300</v>
      </c>
      <c r="M5" s="29">
        <v>100.2</v>
      </c>
      <c r="N5" s="32">
        <v>78.900000000000006</v>
      </c>
      <c r="O5" s="32">
        <v>80.7</v>
      </c>
      <c r="P5" s="32">
        <v>18.8</v>
      </c>
      <c r="Q5" s="32">
        <v>23.1</v>
      </c>
      <c r="R5" s="32">
        <v>14</v>
      </c>
      <c r="S5" s="31">
        <v>1.3</v>
      </c>
      <c r="T5" s="31">
        <v>4.5</v>
      </c>
      <c r="U5" s="29">
        <v>322.8</v>
      </c>
    </row>
    <row r="6" spans="1:21" ht="16.5" customHeight="1" x14ac:dyDescent="0.25">
      <c r="A6" s="7"/>
      <c r="B6" s="7"/>
      <c r="C6" s="7" t="s">
        <v>301</v>
      </c>
      <c r="D6" s="7"/>
      <c r="E6" s="7"/>
      <c r="F6" s="7"/>
      <c r="G6" s="7"/>
      <c r="H6" s="7"/>
      <c r="I6" s="7"/>
      <c r="J6" s="7"/>
      <c r="K6" s="7"/>
      <c r="L6" s="9" t="s">
        <v>216</v>
      </c>
      <c r="M6" s="31">
        <v>1.5</v>
      </c>
      <c r="N6" s="31">
        <v>1.4</v>
      </c>
      <c r="O6" s="31">
        <v>1.9</v>
      </c>
      <c r="P6" s="31">
        <v>1.4</v>
      </c>
      <c r="Q6" s="31">
        <v>1.1000000000000001</v>
      </c>
      <c r="R6" s="31">
        <v>3.3</v>
      </c>
      <c r="S6" s="31">
        <v>0.8</v>
      </c>
      <c r="T6" s="31">
        <v>1.3</v>
      </c>
      <c r="U6" s="31">
        <v>1.6</v>
      </c>
    </row>
    <row r="7" spans="1:21" ht="16.5" customHeight="1" x14ac:dyDescent="0.25">
      <c r="A7" s="7"/>
      <c r="B7" s="7" t="s">
        <v>302</v>
      </c>
      <c r="C7" s="7"/>
      <c r="D7" s="7"/>
      <c r="E7" s="7"/>
      <c r="F7" s="7"/>
      <c r="G7" s="7"/>
      <c r="H7" s="7"/>
      <c r="I7" s="7"/>
      <c r="J7" s="7"/>
      <c r="K7" s="7"/>
      <c r="L7" s="9"/>
      <c r="M7" s="10"/>
      <c r="N7" s="10"/>
      <c r="O7" s="10"/>
      <c r="P7" s="10"/>
      <c r="Q7" s="10"/>
      <c r="R7" s="10"/>
      <c r="S7" s="10"/>
      <c r="T7" s="10"/>
      <c r="U7" s="10"/>
    </row>
    <row r="8" spans="1:21" ht="16.5" customHeight="1" x14ac:dyDescent="0.25">
      <c r="A8" s="7"/>
      <c r="B8" s="7"/>
      <c r="C8" s="7" t="s">
        <v>299</v>
      </c>
      <c r="D8" s="7"/>
      <c r="E8" s="7"/>
      <c r="F8" s="7"/>
      <c r="G8" s="7"/>
      <c r="H8" s="7"/>
      <c r="I8" s="7"/>
      <c r="J8" s="7"/>
      <c r="K8" s="7"/>
      <c r="L8" s="9" t="s">
        <v>300</v>
      </c>
      <c r="M8" s="29">
        <v>119</v>
      </c>
      <c r="N8" s="29">
        <v>104.1</v>
      </c>
      <c r="O8" s="32">
        <v>84</v>
      </c>
      <c r="P8" s="32">
        <v>23.1</v>
      </c>
      <c r="Q8" s="32">
        <v>38</v>
      </c>
      <c r="R8" s="32">
        <v>10.5</v>
      </c>
      <c r="S8" s="31">
        <v>2.5</v>
      </c>
      <c r="T8" s="31">
        <v>9.9</v>
      </c>
      <c r="U8" s="29">
        <v>391.6</v>
      </c>
    </row>
    <row r="9" spans="1:21" ht="16.5" customHeight="1" x14ac:dyDescent="0.25">
      <c r="A9" s="7"/>
      <c r="B9" s="7"/>
      <c r="C9" s="7" t="s">
        <v>301</v>
      </c>
      <c r="D9" s="7"/>
      <c r="E9" s="7"/>
      <c r="F9" s="7"/>
      <c r="G9" s="7"/>
      <c r="H9" s="7"/>
      <c r="I9" s="7"/>
      <c r="J9" s="7"/>
      <c r="K9" s="7"/>
      <c r="L9" s="9" t="s">
        <v>216</v>
      </c>
      <c r="M9" s="31">
        <v>1.8</v>
      </c>
      <c r="N9" s="31">
        <v>1.9</v>
      </c>
      <c r="O9" s="31">
        <v>2</v>
      </c>
      <c r="P9" s="31">
        <v>1.7</v>
      </c>
      <c r="Q9" s="31">
        <v>1.8</v>
      </c>
      <c r="R9" s="31">
        <v>2.5</v>
      </c>
      <c r="S9" s="31">
        <v>1.5</v>
      </c>
      <c r="T9" s="31">
        <v>2.8</v>
      </c>
      <c r="U9" s="31">
        <v>1.9</v>
      </c>
    </row>
    <row r="10" spans="1:21" ht="16.5" customHeight="1" x14ac:dyDescent="0.25">
      <c r="A10" s="7"/>
      <c r="B10" s="7" t="s">
        <v>303</v>
      </c>
      <c r="C10" s="7"/>
      <c r="D10" s="7"/>
      <c r="E10" s="7"/>
      <c r="F10" s="7"/>
      <c r="G10" s="7"/>
      <c r="H10" s="7"/>
      <c r="I10" s="7"/>
      <c r="J10" s="7"/>
      <c r="K10" s="7"/>
      <c r="L10" s="9"/>
      <c r="M10" s="10"/>
      <c r="N10" s="10"/>
      <c r="O10" s="10"/>
      <c r="P10" s="10"/>
      <c r="Q10" s="10"/>
      <c r="R10" s="10"/>
      <c r="S10" s="10"/>
      <c r="T10" s="10"/>
      <c r="U10" s="10"/>
    </row>
    <row r="11" spans="1:21" ht="16.5" customHeight="1" x14ac:dyDescent="0.25">
      <c r="A11" s="7"/>
      <c r="B11" s="7"/>
      <c r="C11" s="7" t="s">
        <v>299</v>
      </c>
      <c r="D11" s="7"/>
      <c r="E11" s="7"/>
      <c r="F11" s="7"/>
      <c r="G11" s="7"/>
      <c r="H11" s="7"/>
      <c r="I11" s="7"/>
      <c r="J11" s="7"/>
      <c r="K11" s="7"/>
      <c r="L11" s="9" t="s">
        <v>300</v>
      </c>
      <c r="M11" s="32">
        <v>85.6</v>
      </c>
      <c r="N11" s="32">
        <v>88.8</v>
      </c>
      <c r="O11" s="32">
        <v>61.6</v>
      </c>
      <c r="P11" s="32">
        <v>18.8</v>
      </c>
      <c r="Q11" s="32">
        <v>30.8</v>
      </c>
      <c r="R11" s="32">
        <v>12.2</v>
      </c>
      <c r="S11" s="31">
        <v>2.8</v>
      </c>
      <c r="T11" s="31">
        <v>6.8</v>
      </c>
      <c r="U11" s="29">
        <v>309.60000000000002</v>
      </c>
    </row>
    <row r="12" spans="1:21" ht="16.5" customHeight="1" x14ac:dyDescent="0.25">
      <c r="A12" s="7"/>
      <c r="B12" s="7"/>
      <c r="C12" s="7" t="s">
        <v>301</v>
      </c>
      <c r="D12" s="7"/>
      <c r="E12" s="7"/>
      <c r="F12" s="7"/>
      <c r="G12" s="7"/>
      <c r="H12" s="7"/>
      <c r="I12" s="7"/>
      <c r="J12" s="7"/>
      <c r="K12" s="7"/>
      <c r="L12" s="9" t="s">
        <v>216</v>
      </c>
      <c r="M12" s="31">
        <v>1.3</v>
      </c>
      <c r="N12" s="31">
        <v>1.6</v>
      </c>
      <c r="O12" s="31">
        <v>1.5</v>
      </c>
      <c r="P12" s="31">
        <v>1.4</v>
      </c>
      <c r="Q12" s="31">
        <v>1.4</v>
      </c>
      <c r="R12" s="31">
        <v>2.9</v>
      </c>
      <c r="S12" s="31">
        <v>1.7</v>
      </c>
      <c r="T12" s="31">
        <v>1.9</v>
      </c>
      <c r="U12" s="31">
        <v>1.5</v>
      </c>
    </row>
    <row r="13" spans="1:21" ht="16.5" customHeight="1" x14ac:dyDescent="0.25">
      <c r="A13" s="7"/>
      <c r="B13" s="7" t="s">
        <v>304</v>
      </c>
      <c r="C13" s="7"/>
      <c r="D13" s="7"/>
      <c r="E13" s="7"/>
      <c r="F13" s="7"/>
      <c r="G13" s="7"/>
      <c r="H13" s="7"/>
      <c r="I13" s="7"/>
      <c r="J13" s="7"/>
      <c r="K13" s="7"/>
      <c r="L13" s="9"/>
      <c r="M13" s="10"/>
      <c r="N13" s="10"/>
      <c r="O13" s="10"/>
      <c r="P13" s="10"/>
      <c r="Q13" s="10"/>
      <c r="R13" s="10"/>
      <c r="S13" s="10"/>
      <c r="T13" s="10"/>
      <c r="U13" s="10"/>
    </row>
    <row r="14" spans="1:21" ht="16.5" customHeight="1" x14ac:dyDescent="0.25">
      <c r="A14" s="7"/>
      <c r="B14" s="7"/>
      <c r="C14" s="7" t="s">
        <v>299</v>
      </c>
      <c r="D14" s="7"/>
      <c r="E14" s="7"/>
      <c r="F14" s="7"/>
      <c r="G14" s="7"/>
      <c r="H14" s="7"/>
      <c r="I14" s="7"/>
      <c r="J14" s="7"/>
      <c r="K14" s="7"/>
      <c r="L14" s="9" t="s">
        <v>300</v>
      </c>
      <c r="M14" s="29">
        <v>225.5</v>
      </c>
      <c r="N14" s="29">
        <v>176.6</v>
      </c>
      <c r="O14" s="29">
        <v>153.19999999999999</v>
      </c>
      <c r="P14" s="32">
        <v>65</v>
      </c>
      <c r="Q14" s="32">
        <v>74.2</v>
      </c>
      <c r="R14" s="32">
        <v>18.899999999999999</v>
      </c>
      <c r="S14" s="31">
        <v>3.7</v>
      </c>
      <c r="T14" s="32">
        <v>13.1</v>
      </c>
      <c r="U14" s="29">
        <v>727</v>
      </c>
    </row>
    <row r="15" spans="1:21" ht="16.5" customHeight="1" x14ac:dyDescent="0.25">
      <c r="A15" s="7"/>
      <c r="B15" s="7"/>
      <c r="C15" s="7" t="s">
        <v>301</v>
      </c>
      <c r="D15" s="7"/>
      <c r="E15" s="7"/>
      <c r="F15" s="7"/>
      <c r="G15" s="7"/>
      <c r="H15" s="7"/>
      <c r="I15" s="7"/>
      <c r="J15" s="7"/>
      <c r="K15" s="7"/>
      <c r="L15" s="9" t="s">
        <v>216</v>
      </c>
      <c r="M15" s="31">
        <v>3.4</v>
      </c>
      <c r="N15" s="31">
        <v>3.2</v>
      </c>
      <c r="O15" s="31">
        <v>3.7</v>
      </c>
      <c r="P15" s="31">
        <v>4.7</v>
      </c>
      <c r="Q15" s="31">
        <v>3.5</v>
      </c>
      <c r="R15" s="31">
        <v>4.5</v>
      </c>
      <c r="S15" s="31">
        <v>2.2999999999999998</v>
      </c>
      <c r="T15" s="31">
        <v>3.7</v>
      </c>
      <c r="U15" s="31">
        <v>3.5</v>
      </c>
    </row>
    <row r="16" spans="1:21" ht="16.5" customHeight="1" x14ac:dyDescent="0.25">
      <c r="A16" s="7" t="s">
        <v>305</v>
      </c>
      <c r="B16" s="7"/>
      <c r="C16" s="7"/>
      <c r="D16" s="7"/>
      <c r="E16" s="7"/>
      <c r="F16" s="7"/>
      <c r="G16" s="7"/>
      <c r="H16" s="7"/>
      <c r="I16" s="7"/>
      <c r="J16" s="7"/>
      <c r="K16" s="7"/>
      <c r="L16" s="9"/>
      <c r="M16" s="10"/>
      <c r="N16" s="10"/>
      <c r="O16" s="10"/>
      <c r="P16" s="10"/>
      <c r="Q16" s="10"/>
      <c r="R16" s="10"/>
      <c r="S16" s="10"/>
      <c r="T16" s="10"/>
      <c r="U16" s="10"/>
    </row>
    <row r="17" spans="1:21" ht="16.5" customHeight="1" x14ac:dyDescent="0.25">
      <c r="A17" s="7"/>
      <c r="B17" s="7" t="s">
        <v>298</v>
      </c>
      <c r="C17" s="7"/>
      <c r="D17" s="7"/>
      <c r="E17" s="7"/>
      <c r="F17" s="7"/>
      <c r="G17" s="7"/>
      <c r="H17" s="7"/>
      <c r="I17" s="7"/>
      <c r="J17" s="7"/>
      <c r="K17" s="7"/>
      <c r="L17" s="9"/>
      <c r="M17" s="10"/>
      <c r="N17" s="10"/>
      <c r="O17" s="10"/>
      <c r="P17" s="10"/>
      <c r="Q17" s="10"/>
      <c r="R17" s="10"/>
      <c r="S17" s="10"/>
      <c r="T17" s="10"/>
      <c r="U17" s="10"/>
    </row>
    <row r="18" spans="1:21" ht="16.5" customHeight="1" x14ac:dyDescent="0.25">
      <c r="A18" s="7"/>
      <c r="B18" s="7"/>
      <c r="C18" s="7" t="s">
        <v>299</v>
      </c>
      <c r="D18" s="7"/>
      <c r="E18" s="7"/>
      <c r="F18" s="7"/>
      <c r="G18" s="7"/>
      <c r="H18" s="7"/>
      <c r="I18" s="7"/>
      <c r="J18" s="7"/>
      <c r="K18" s="7"/>
      <c r="L18" s="9" t="s">
        <v>300</v>
      </c>
      <c r="M18" s="32">
        <v>90.7</v>
      </c>
      <c r="N18" s="32">
        <v>77</v>
      </c>
      <c r="O18" s="32">
        <v>61.6</v>
      </c>
      <c r="P18" s="32">
        <v>24.2</v>
      </c>
      <c r="Q18" s="32">
        <v>23.7</v>
      </c>
      <c r="R18" s="31">
        <v>7.5</v>
      </c>
      <c r="S18" s="31">
        <v>1.5</v>
      </c>
      <c r="T18" s="31">
        <v>2.4</v>
      </c>
      <c r="U18" s="29">
        <v>291.39999999999998</v>
      </c>
    </row>
    <row r="19" spans="1:21" ht="16.5" customHeight="1" x14ac:dyDescent="0.25">
      <c r="A19" s="7"/>
      <c r="B19" s="7"/>
      <c r="C19" s="7" t="s">
        <v>301</v>
      </c>
      <c r="D19" s="7"/>
      <c r="E19" s="7"/>
      <c r="F19" s="7"/>
      <c r="G19" s="7"/>
      <c r="H19" s="7"/>
      <c r="I19" s="7"/>
      <c r="J19" s="7"/>
      <c r="K19" s="7"/>
      <c r="L19" s="9" t="s">
        <v>216</v>
      </c>
      <c r="M19" s="31">
        <v>1.4</v>
      </c>
      <c r="N19" s="31">
        <v>1.5</v>
      </c>
      <c r="O19" s="31">
        <v>1.5</v>
      </c>
      <c r="P19" s="31">
        <v>1.8</v>
      </c>
      <c r="Q19" s="31">
        <v>1.1000000000000001</v>
      </c>
      <c r="R19" s="31">
        <v>1.8</v>
      </c>
      <c r="S19" s="31">
        <v>0.9</v>
      </c>
      <c r="T19" s="31">
        <v>0.7</v>
      </c>
      <c r="U19" s="31">
        <v>1.5</v>
      </c>
    </row>
    <row r="20" spans="1:21" ht="16.5" customHeight="1" x14ac:dyDescent="0.25">
      <c r="A20" s="7"/>
      <c r="B20" s="7" t="s">
        <v>302</v>
      </c>
      <c r="C20" s="7"/>
      <c r="D20" s="7"/>
      <c r="E20" s="7"/>
      <c r="F20" s="7"/>
      <c r="G20" s="7"/>
      <c r="H20" s="7"/>
      <c r="I20" s="7"/>
      <c r="J20" s="7"/>
      <c r="K20" s="7"/>
      <c r="L20" s="9"/>
      <c r="M20" s="10"/>
      <c r="N20" s="10"/>
      <c r="O20" s="10"/>
      <c r="P20" s="10"/>
      <c r="Q20" s="10"/>
      <c r="R20" s="10"/>
      <c r="S20" s="10"/>
      <c r="T20" s="10"/>
      <c r="U20" s="10"/>
    </row>
    <row r="21" spans="1:21" ht="16.5" customHeight="1" x14ac:dyDescent="0.25">
      <c r="A21" s="7"/>
      <c r="B21" s="7"/>
      <c r="C21" s="7" t="s">
        <v>299</v>
      </c>
      <c r="D21" s="7"/>
      <c r="E21" s="7"/>
      <c r="F21" s="7"/>
      <c r="G21" s="7"/>
      <c r="H21" s="7"/>
      <c r="I21" s="7"/>
      <c r="J21" s="7"/>
      <c r="K21" s="7"/>
      <c r="L21" s="9" t="s">
        <v>300</v>
      </c>
      <c r="M21" s="29">
        <v>128.6</v>
      </c>
      <c r="N21" s="29">
        <v>113.3</v>
      </c>
      <c r="O21" s="32">
        <v>77.599999999999994</v>
      </c>
      <c r="P21" s="32">
        <v>37.700000000000003</v>
      </c>
      <c r="Q21" s="32">
        <v>28.9</v>
      </c>
      <c r="R21" s="32">
        <v>14.7</v>
      </c>
      <c r="S21" s="31">
        <v>1.6</v>
      </c>
      <c r="T21" s="31">
        <v>6.1</v>
      </c>
      <c r="U21" s="29">
        <v>408.8</v>
      </c>
    </row>
    <row r="22" spans="1:21" ht="16.5" customHeight="1" x14ac:dyDescent="0.25">
      <c r="A22" s="7"/>
      <c r="B22" s="7"/>
      <c r="C22" s="7" t="s">
        <v>301</v>
      </c>
      <c r="D22" s="7"/>
      <c r="E22" s="7"/>
      <c r="F22" s="7"/>
      <c r="G22" s="7"/>
      <c r="H22" s="7"/>
      <c r="I22" s="7"/>
      <c r="J22" s="7"/>
      <c r="K22" s="7"/>
      <c r="L22" s="9" t="s">
        <v>216</v>
      </c>
      <c r="M22" s="31">
        <v>2</v>
      </c>
      <c r="N22" s="31">
        <v>2.2999999999999998</v>
      </c>
      <c r="O22" s="31">
        <v>1.9</v>
      </c>
      <c r="P22" s="31">
        <v>2.7</v>
      </c>
      <c r="Q22" s="31">
        <v>1.3</v>
      </c>
      <c r="R22" s="31">
        <v>3.5</v>
      </c>
      <c r="S22" s="31">
        <v>1</v>
      </c>
      <c r="T22" s="31">
        <v>1.8</v>
      </c>
      <c r="U22" s="31">
        <v>2.1</v>
      </c>
    </row>
    <row r="23" spans="1:21" ht="16.5" customHeight="1" x14ac:dyDescent="0.25">
      <c r="A23" s="7"/>
      <c r="B23" s="7" t="s">
        <v>303</v>
      </c>
      <c r="C23" s="7"/>
      <c r="D23" s="7"/>
      <c r="E23" s="7"/>
      <c r="F23" s="7"/>
      <c r="G23" s="7"/>
      <c r="H23" s="7"/>
      <c r="I23" s="7"/>
      <c r="J23" s="7"/>
      <c r="K23" s="7"/>
      <c r="L23" s="9"/>
      <c r="M23" s="10"/>
      <c r="N23" s="10"/>
      <c r="O23" s="10"/>
      <c r="P23" s="10"/>
      <c r="Q23" s="10"/>
      <c r="R23" s="10"/>
      <c r="S23" s="10"/>
      <c r="T23" s="10"/>
      <c r="U23" s="10"/>
    </row>
    <row r="24" spans="1:21" ht="16.5" customHeight="1" x14ac:dyDescent="0.25">
      <c r="A24" s="7"/>
      <c r="B24" s="7"/>
      <c r="C24" s="7" t="s">
        <v>299</v>
      </c>
      <c r="D24" s="7"/>
      <c r="E24" s="7"/>
      <c r="F24" s="7"/>
      <c r="G24" s="7"/>
      <c r="H24" s="7"/>
      <c r="I24" s="7"/>
      <c r="J24" s="7"/>
      <c r="K24" s="7"/>
      <c r="L24" s="9" t="s">
        <v>300</v>
      </c>
      <c r="M24" s="29">
        <v>102.9</v>
      </c>
      <c r="N24" s="32">
        <v>97.6</v>
      </c>
      <c r="O24" s="32">
        <v>66.7</v>
      </c>
      <c r="P24" s="32">
        <v>32.799999999999997</v>
      </c>
      <c r="Q24" s="32">
        <v>27.3</v>
      </c>
      <c r="R24" s="32">
        <v>12.8</v>
      </c>
      <c r="S24" s="31">
        <v>1.4</v>
      </c>
      <c r="T24" s="31">
        <v>3.9</v>
      </c>
      <c r="U24" s="29">
        <v>349.1</v>
      </c>
    </row>
    <row r="25" spans="1:21" ht="16.5" customHeight="1" x14ac:dyDescent="0.25">
      <c r="A25" s="7"/>
      <c r="B25" s="7"/>
      <c r="C25" s="7" t="s">
        <v>301</v>
      </c>
      <c r="D25" s="7"/>
      <c r="E25" s="7"/>
      <c r="F25" s="7"/>
      <c r="G25" s="7"/>
      <c r="H25" s="7"/>
      <c r="I25" s="7"/>
      <c r="J25" s="7"/>
      <c r="K25" s="7"/>
      <c r="L25" s="9" t="s">
        <v>216</v>
      </c>
      <c r="M25" s="31">
        <v>1.6</v>
      </c>
      <c r="N25" s="31">
        <v>1.9</v>
      </c>
      <c r="O25" s="31">
        <v>1.7</v>
      </c>
      <c r="P25" s="31">
        <v>2.4</v>
      </c>
      <c r="Q25" s="31">
        <v>1.3</v>
      </c>
      <c r="R25" s="31">
        <v>3.1</v>
      </c>
      <c r="S25" s="31">
        <v>0.9</v>
      </c>
      <c r="T25" s="31">
        <v>1.2</v>
      </c>
      <c r="U25" s="31">
        <v>1.8</v>
      </c>
    </row>
    <row r="26" spans="1:21" ht="16.5" customHeight="1" x14ac:dyDescent="0.25">
      <c r="A26" s="7"/>
      <c r="B26" s="7" t="s">
        <v>304</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299</v>
      </c>
      <c r="D27" s="7"/>
      <c r="E27" s="7"/>
      <c r="F27" s="7"/>
      <c r="G27" s="7"/>
      <c r="H27" s="7"/>
      <c r="I27" s="7"/>
      <c r="J27" s="7"/>
      <c r="K27" s="7"/>
      <c r="L27" s="9" t="s">
        <v>300</v>
      </c>
      <c r="M27" s="29">
        <v>223.6</v>
      </c>
      <c r="N27" s="29">
        <v>167.3</v>
      </c>
      <c r="O27" s="29">
        <v>152.69999999999999</v>
      </c>
      <c r="P27" s="32">
        <v>65.400000000000006</v>
      </c>
      <c r="Q27" s="32">
        <v>64.900000000000006</v>
      </c>
      <c r="R27" s="32">
        <v>19.600000000000001</v>
      </c>
      <c r="S27" s="31">
        <v>5.7</v>
      </c>
      <c r="T27" s="32">
        <v>12</v>
      </c>
      <c r="U27" s="29">
        <v>711.3</v>
      </c>
    </row>
    <row r="28" spans="1:21" ht="16.5" customHeight="1" x14ac:dyDescent="0.25">
      <c r="A28" s="14"/>
      <c r="B28" s="14"/>
      <c r="C28" s="14" t="s">
        <v>301</v>
      </c>
      <c r="D28" s="14"/>
      <c r="E28" s="14"/>
      <c r="F28" s="14"/>
      <c r="G28" s="14"/>
      <c r="H28" s="14"/>
      <c r="I28" s="14"/>
      <c r="J28" s="14"/>
      <c r="K28" s="14"/>
      <c r="L28" s="15" t="s">
        <v>216</v>
      </c>
      <c r="M28" s="36">
        <v>3.5</v>
      </c>
      <c r="N28" s="36">
        <v>3.3</v>
      </c>
      <c r="O28" s="36">
        <v>3.8</v>
      </c>
      <c r="P28" s="36">
        <v>4.7</v>
      </c>
      <c r="Q28" s="36">
        <v>3</v>
      </c>
      <c r="R28" s="36">
        <v>4.7</v>
      </c>
      <c r="S28" s="36">
        <v>3.5</v>
      </c>
      <c r="T28" s="36">
        <v>3.6</v>
      </c>
      <c r="U28" s="36">
        <v>3.6</v>
      </c>
    </row>
    <row r="29" spans="1:21" ht="4.5" customHeight="1" x14ac:dyDescent="0.25">
      <c r="A29" s="27"/>
      <c r="B29" s="27"/>
      <c r="C29" s="2"/>
      <c r="D29" s="2"/>
      <c r="E29" s="2"/>
      <c r="F29" s="2"/>
      <c r="G29" s="2"/>
      <c r="H29" s="2"/>
      <c r="I29" s="2"/>
      <c r="J29" s="2"/>
      <c r="K29" s="2"/>
      <c r="L29" s="2"/>
      <c r="M29" s="2"/>
      <c r="N29" s="2"/>
      <c r="O29" s="2"/>
      <c r="P29" s="2"/>
      <c r="Q29" s="2"/>
      <c r="R29" s="2"/>
      <c r="S29" s="2"/>
      <c r="T29" s="2"/>
      <c r="U29" s="2"/>
    </row>
    <row r="30" spans="1:21" ht="16.5" customHeight="1" x14ac:dyDescent="0.25">
      <c r="A30" s="27" t="s">
        <v>139</v>
      </c>
      <c r="B30" s="27"/>
      <c r="C30" s="67" t="s">
        <v>306</v>
      </c>
      <c r="D30" s="67"/>
      <c r="E30" s="67"/>
      <c r="F30" s="67"/>
      <c r="G30" s="67"/>
      <c r="H30" s="67"/>
      <c r="I30" s="67"/>
      <c r="J30" s="67"/>
      <c r="K30" s="67"/>
      <c r="L30" s="67"/>
      <c r="M30" s="67"/>
      <c r="N30" s="67"/>
      <c r="O30" s="67"/>
      <c r="P30" s="67"/>
      <c r="Q30" s="67"/>
      <c r="R30" s="67"/>
      <c r="S30" s="67"/>
      <c r="T30" s="67"/>
      <c r="U30" s="67"/>
    </row>
    <row r="31" spans="1:21" ht="42.45" customHeight="1" x14ac:dyDescent="0.25">
      <c r="A31" s="27" t="s">
        <v>141</v>
      </c>
      <c r="B31" s="27"/>
      <c r="C31" s="67" t="s">
        <v>307</v>
      </c>
      <c r="D31" s="67"/>
      <c r="E31" s="67"/>
      <c r="F31" s="67"/>
      <c r="G31" s="67"/>
      <c r="H31" s="67"/>
      <c r="I31" s="67"/>
      <c r="J31" s="67"/>
      <c r="K31" s="67"/>
      <c r="L31" s="67"/>
      <c r="M31" s="67"/>
      <c r="N31" s="67"/>
      <c r="O31" s="67"/>
      <c r="P31" s="67"/>
      <c r="Q31" s="67"/>
      <c r="R31" s="67"/>
      <c r="S31" s="67"/>
      <c r="T31" s="67"/>
      <c r="U31" s="67"/>
    </row>
    <row r="32" spans="1:21" ht="16.5" customHeight="1" x14ac:dyDescent="0.25">
      <c r="A32" s="27" t="s">
        <v>144</v>
      </c>
      <c r="B32" s="27"/>
      <c r="C32" s="67" t="s">
        <v>308</v>
      </c>
      <c r="D32" s="67"/>
      <c r="E32" s="67"/>
      <c r="F32" s="67"/>
      <c r="G32" s="67"/>
      <c r="H32" s="67"/>
      <c r="I32" s="67"/>
      <c r="J32" s="67"/>
      <c r="K32" s="67"/>
      <c r="L32" s="67"/>
      <c r="M32" s="67"/>
      <c r="N32" s="67"/>
      <c r="O32" s="67"/>
      <c r="P32" s="67"/>
      <c r="Q32" s="67"/>
      <c r="R32" s="67"/>
      <c r="S32" s="67"/>
      <c r="T32" s="67"/>
      <c r="U32" s="67"/>
    </row>
    <row r="33" spans="1:21" ht="42.45" customHeight="1" x14ac:dyDescent="0.25">
      <c r="A33" s="27" t="s">
        <v>146</v>
      </c>
      <c r="B33" s="27"/>
      <c r="C33" s="67" t="s">
        <v>309</v>
      </c>
      <c r="D33" s="67"/>
      <c r="E33" s="67"/>
      <c r="F33" s="67"/>
      <c r="G33" s="67"/>
      <c r="H33" s="67"/>
      <c r="I33" s="67"/>
      <c r="J33" s="67"/>
      <c r="K33" s="67"/>
      <c r="L33" s="67"/>
      <c r="M33" s="67"/>
      <c r="N33" s="67"/>
      <c r="O33" s="67"/>
      <c r="P33" s="67"/>
      <c r="Q33" s="67"/>
      <c r="R33" s="67"/>
      <c r="S33" s="67"/>
      <c r="T33" s="67"/>
      <c r="U33" s="67"/>
    </row>
    <row r="34" spans="1:21" ht="16.5" customHeight="1" x14ac:dyDescent="0.25">
      <c r="A34" s="27" t="s">
        <v>150</v>
      </c>
      <c r="B34" s="27"/>
      <c r="C34" s="67" t="s">
        <v>310</v>
      </c>
      <c r="D34" s="67"/>
      <c r="E34" s="67"/>
      <c r="F34" s="67"/>
      <c r="G34" s="67"/>
      <c r="H34" s="67"/>
      <c r="I34" s="67"/>
      <c r="J34" s="67"/>
      <c r="K34" s="67"/>
      <c r="L34" s="67"/>
      <c r="M34" s="67"/>
      <c r="N34" s="67"/>
      <c r="O34" s="67"/>
      <c r="P34" s="67"/>
      <c r="Q34" s="67"/>
      <c r="R34" s="67"/>
      <c r="S34" s="67"/>
      <c r="T34" s="67"/>
      <c r="U34" s="67"/>
    </row>
    <row r="35" spans="1:21" ht="4.5" customHeight="1" x14ac:dyDescent="0.25"/>
    <row r="36" spans="1:21" ht="16.5" customHeight="1" x14ac:dyDescent="0.25">
      <c r="A36" s="28" t="s">
        <v>167</v>
      </c>
      <c r="B36" s="27"/>
      <c r="C36" s="27"/>
      <c r="D36" s="27"/>
      <c r="E36" s="67" t="s">
        <v>311</v>
      </c>
      <c r="F36" s="67"/>
      <c r="G36" s="67"/>
      <c r="H36" s="67"/>
      <c r="I36" s="67"/>
      <c r="J36" s="67"/>
      <c r="K36" s="67"/>
      <c r="L36" s="67"/>
      <c r="M36" s="67"/>
      <c r="N36" s="67"/>
      <c r="O36" s="67"/>
      <c r="P36" s="67"/>
      <c r="Q36" s="67"/>
      <c r="R36" s="67"/>
      <c r="S36" s="67"/>
      <c r="T36" s="67"/>
      <c r="U36" s="67"/>
    </row>
  </sheetData>
  <mergeCells count="7">
    <mergeCell ref="C34:U34"/>
    <mergeCell ref="E36:U36"/>
    <mergeCell ref="K1:U1"/>
    <mergeCell ref="C30:U30"/>
    <mergeCell ref="C31:U31"/>
    <mergeCell ref="C32:U32"/>
    <mergeCell ref="C33:U33"/>
  </mergeCells>
  <pageMargins left="0.7" right="0.7" top="0.75" bottom="0.75" header="0.3" footer="0.3"/>
  <pageSetup paperSize="9" fitToHeight="0" orientation="landscape" horizontalDpi="300" verticalDpi="300"/>
  <headerFooter scaleWithDoc="0" alignWithMargins="0">
    <oddHeader>&amp;C&amp;"Arial"&amp;8TABLE 15A.7</oddHeader>
    <oddFooter>&amp;L&amp;"Arial"&amp;8REPORT ON
GOVERNMENT
SERVICES 2022&amp;R&amp;"Arial"&amp;8SERVICES FOR PEOPLE
WITH DISABILITY
PAGE &amp;B&amp;P&amp;B</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A1:U13"/>
  <sheetViews>
    <sheetView showGridLines="0" workbookViewId="0"/>
  </sheetViews>
  <sheetFormatPr defaultRowHeight="13.2" x14ac:dyDescent="0.25"/>
  <cols>
    <col min="1" max="10" width="1.6640625" customWidth="1"/>
    <col min="11" max="11" width="5.88671875" customWidth="1"/>
    <col min="12" max="12" width="5.44140625" customWidth="1"/>
    <col min="13" max="21" width="9.109375" customWidth="1"/>
  </cols>
  <sheetData>
    <row r="1" spans="1:21" ht="17.399999999999999" customHeight="1" x14ac:dyDescent="0.25">
      <c r="A1" s="8" t="s">
        <v>977</v>
      </c>
      <c r="B1" s="8"/>
      <c r="C1" s="8"/>
      <c r="D1" s="8"/>
      <c r="E1" s="8"/>
      <c r="F1" s="8"/>
      <c r="G1" s="8"/>
      <c r="H1" s="8"/>
      <c r="I1" s="8"/>
      <c r="J1" s="8"/>
      <c r="K1" s="72" t="s">
        <v>978</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979</v>
      </c>
    </row>
    <row r="3" spans="1:21" ht="16.5" customHeight="1" x14ac:dyDescent="0.25">
      <c r="A3" s="7" t="s">
        <v>314</v>
      </c>
      <c r="B3" s="7"/>
      <c r="C3" s="7"/>
      <c r="D3" s="7"/>
      <c r="E3" s="7"/>
      <c r="F3" s="7"/>
      <c r="G3" s="7"/>
      <c r="H3" s="7"/>
      <c r="I3" s="7"/>
      <c r="J3" s="7"/>
      <c r="K3" s="7"/>
      <c r="L3" s="9"/>
      <c r="M3" s="10"/>
      <c r="N3" s="10"/>
      <c r="O3" s="10"/>
      <c r="P3" s="10"/>
      <c r="Q3" s="10"/>
      <c r="R3" s="10"/>
      <c r="S3" s="10"/>
      <c r="T3" s="10"/>
      <c r="U3" s="10"/>
    </row>
    <row r="4" spans="1:21" ht="16.5" customHeight="1" x14ac:dyDescent="0.25">
      <c r="A4" s="7"/>
      <c r="B4" s="7" t="s">
        <v>980</v>
      </c>
      <c r="C4" s="7"/>
      <c r="D4" s="7"/>
      <c r="E4" s="7"/>
      <c r="F4" s="7"/>
      <c r="G4" s="7"/>
      <c r="H4" s="7"/>
      <c r="I4" s="7"/>
      <c r="J4" s="7"/>
      <c r="K4" s="7"/>
      <c r="L4" s="9" t="s">
        <v>981</v>
      </c>
      <c r="M4" s="42">
        <v>30896</v>
      </c>
      <c r="N4" s="42">
        <v>19799.2</v>
      </c>
      <c r="O4" s="42">
        <v>15350.9</v>
      </c>
      <c r="P4" s="41">
        <v>5315</v>
      </c>
      <c r="Q4" s="41">
        <v>6850.9</v>
      </c>
      <c r="R4" s="41">
        <v>2329.6999999999998</v>
      </c>
      <c r="S4" s="41">
        <v>2114.4</v>
      </c>
      <c r="T4" s="41">
        <v>1252.8</v>
      </c>
      <c r="U4" s="42">
        <v>83917.6</v>
      </c>
    </row>
    <row r="5" spans="1:21" ht="16.5" customHeight="1" x14ac:dyDescent="0.25">
      <c r="A5" s="7"/>
      <c r="B5" s="7" t="s">
        <v>982</v>
      </c>
      <c r="C5" s="7"/>
      <c r="D5" s="7"/>
      <c r="E5" s="7"/>
      <c r="F5" s="7"/>
      <c r="G5" s="7"/>
      <c r="H5" s="7"/>
      <c r="I5" s="7"/>
      <c r="J5" s="7"/>
      <c r="K5" s="7"/>
      <c r="L5" s="9" t="s">
        <v>981</v>
      </c>
      <c r="M5" s="42">
        <v>22603.1</v>
      </c>
      <c r="N5" s="42">
        <v>13227.3</v>
      </c>
      <c r="O5" s="42">
        <v>10562.7</v>
      </c>
      <c r="P5" s="41">
        <v>3567.4</v>
      </c>
      <c r="Q5" s="41">
        <v>4567.5</v>
      </c>
      <c r="R5" s="41">
        <v>1691.3</v>
      </c>
      <c r="S5" s="41">
        <v>1544.3</v>
      </c>
      <c r="T5" s="29">
        <v>840.8</v>
      </c>
      <c r="U5" s="42">
        <v>58606.400000000001</v>
      </c>
    </row>
    <row r="6" spans="1:21" ht="16.5" customHeight="1" x14ac:dyDescent="0.25">
      <c r="A6" s="14"/>
      <c r="B6" s="14" t="s">
        <v>983</v>
      </c>
      <c r="C6" s="14"/>
      <c r="D6" s="14"/>
      <c r="E6" s="14"/>
      <c r="F6" s="14"/>
      <c r="G6" s="14"/>
      <c r="H6" s="14"/>
      <c r="I6" s="14"/>
      <c r="J6" s="14"/>
      <c r="K6" s="14"/>
      <c r="L6" s="15" t="s">
        <v>216</v>
      </c>
      <c r="M6" s="37">
        <v>73</v>
      </c>
      <c r="N6" s="37">
        <v>67</v>
      </c>
      <c r="O6" s="37">
        <v>69</v>
      </c>
      <c r="P6" s="37">
        <v>67</v>
      </c>
      <c r="Q6" s="37">
        <v>67</v>
      </c>
      <c r="R6" s="37">
        <v>73</v>
      </c>
      <c r="S6" s="37">
        <v>73</v>
      </c>
      <c r="T6" s="37">
        <v>67</v>
      </c>
      <c r="U6" s="37">
        <v>70</v>
      </c>
    </row>
    <row r="7" spans="1:21" ht="4.5" customHeight="1" x14ac:dyDescent="0.25">
      <c r="A7" s="27"/>
      <c r="B7" s="27"/>
      <c r="C7" s="2"/>
      <c r="D7" s="2"/>
      <c r="E7" s="2"/>
      <c r="F7" s="2"/>
      <c r="G7" s="2"/>
      <c r="H7" s="2"/>
      <c r="I7" s="2"/>
      <c r="J7" s="2"/>
      <c r="K7" s="2"/>
      <c r="L7" s="2"/>
      <c r="M7" s="2"/>
      <c r="N7" s="2"/>
      <c r="O7" s="2"/>
      <c r="P7" s="2"/>
      <c r="Q7" s="2"/>
      <c r="R7" s="2"/>
      <c r="S7" s="2"/>
      <c r="T7" s="2"/>
      <c r="U7" s="2"/>
    </row>
    <row r="8" spans="1:21" ht="16.5" customHeight="1" x14ac:dyDescent="0.25">
      <c r="A8" s="27"/>
      <c r="B8" s="27"/>
      <c r="C8" s="67" t="s">
        <v>984</v>
      </c>
      <c r="D8" s="67"/>
      <c r="E8" s="67"/>
      <c r="F8" s="67"/>
      <c r="G8" s="67"/>
      <c r="H8" s="67"/>
      <c r="I8" s="67"/>
      <c r="J8" s="67"/>
      <c r="K8" s="67"/>
      <c r="L8" s="67"/>
      <c r="M8" s="67"/>
      <c r="N8" s="67"/>
      <c r="O8" s="67"/>
      <c r="P8" s="67"/>
      <c r="Q8" s="67"/>
      <c r="R8" s="67"/>
      <c r="S8" s="67"/>
      <c r="T8" s="67"/>
      <c r="U8" s="67"/>
    </row>
    <row r="9" spans="1:21" ht="4.5" customHeight="1" x14ac:dyDescent="0.25">
      <c r="A9" s="27"/>
      <c r="B9" s="27"/>
      <c r="C9" s="2"/>
      <c r="D9" s="2"/>
      <c r="E9" s="2"/>
      <c r="F9" s="2"/>
      <c r="G9" s="2"/>
      <c r="H9" s="2"/>
      <c r="I9" s="2"/>
      <c r="J9" s="2"/>
      <c r="K9" s="2"/>
      <c r="L9" s="2"/>
      <c r="M9" s="2"/>
      <c r="N9" s="2"/>
      <c r="O9" s="2"/>
      <c r="P9" s="2"/>
      <c r="Q9" s="2"/>
      <c r="R9" s="2"/>
      <c r="S9" s="2"/>
      <c r="T9" s="2"/>
      <c r="U9" s="2"/>
    </row>
    <row r="10" spans="1:21" ht="55.2" customHeight="1" x14ac:dyDescent="0.25">
      <c r="A10" s="27" t="s">
        <v>139</v>
      </c>
      <c r="B10" s="27"/>
      <c r="C10" s="67" t="s">
        <v>985</v>
      </c>
      <c r="D10" s="67"/>
      <c r="E10" s="67"/>
      <c r="F10" s="67"/>
      <c r="G10" s="67"/>
      <c r="H10" s="67"/>
      <c r="I10" s="67"/>
      <c r="J10" s="67"/>
      <c r="K10" s="67"/>
      <c r="L10" s="67"/>
      <c r="M10" s="67"/>
      <c r="N10" s="67"/>
      <c r="O10" s="67"/>
      <c r="P10" s="67"/>
      <c r="Q10" s="67"/>
      <c r="R10" s="67"/>
      <c r="S10" s="67"/>
      <c r="T10" s="67"/>
      <c r="U10" s="67"/>
    </row>
    <row r="11" spans="1:21" ht="29.4" customHeight="1" x14ac:dyDescent="0.25">
      <c r="A11" s="27" t="s">
        <v>141</v>
      </c>
      <c r="B11" s="27"/>
      <c r="C11" s="67" t="s">
        <v>986</v>
      </c>
      <c r="D11" s="67"/>
      <c r="E11" s="67"/>
      <c r="F11" s="67"/>
      <c r="G11" s="67"/>
      <c r="H11" s="67"/>
      <c r="I11" s="67"/>
      <c r="J11" s="67"/>
      <c r="K11" s="67"/>
      <c r="L11" s="67"/>
      <c r="M11" s="67"/>
      <c r="N11" s="67"/>
      <c r="O11" s="67"/>
      <c r="P11" s="67"/>
      <c r="Q11" s="67"/>
      <c r="R11" s="67"/>
      <c r="S11" s="67"/>
      <c r="T11" s="67"/>
      <c r="U11" s="67"/>
    </row>
    <row r="12" spans="1:21" ht="4.5" customHeight="1" x14ac:dyDescent="0.25"/>
    <row r="13" spans="1:21" ht="16.5" customHeight="1" x14ac:dyDescent="0.25">
      <c r="A13" s="28" t="s">
        <v>167</v>
      </c>
      <c r="B13" s="27"/>
      <c r="C13" s="27"/>
      <c r="D13" s="27"/>
      <c r="E13" s="67" t="s">
        <v>987</v>
      </c>
      <c r="F13" s="67"/>
      <c r="G13" s="67"/>
      <c r="H13" s="67"/>
      <c r="I13" s="67"/>
      <c r="J13" s="67"/>
      <c r="K13" s="67"/>
      <c r="L13" s="67"/>
      <c r="M13" s="67"/>
      <c r="N13" s="67"/>
      <c r="O13" s="67"/>
      <c r="P13" s="67"/>
      <c r="Q13" s="67"/>
      <c r="R13" s="67"/>
      <c r="S13" s="67"/>
      <c r="T13" s="67"/>
      <c r="U13" s="67"/>
    </row>
  </sheetData>
  <mergeCells count="5">
    <mergeCell ref="K1:U1"/>
    <mergeCell ref="C8:U8"/>
    <mergeCell ref="C10:U10"/>
    <mergeCell ref="C11:U11"/>
    <mergeCell ref="E13:U13"/>
  </mergeCells>
  <pageMargins left="0.7" right="0.7" top="0.75" bottom="0.75" header="0.3" footer="0.3"/>
  <pageSetup paperSize="9" fitToHeight="0" orientation="landscape" horizontalDpi="300" verticalDpi="300"/>
  <headerFooter scaleWithDoc="0" alignWithMargins="0">
    <oddHeader>&amp;C&amp;"Arial"&amp;8TABLE 15A.79</oddHeader>
    <oddFooter>&amp;L&amp;"Arial"&amp;8REPORT ON
GOVERNMENT
SERVICES 2022&amp;R&amp;"Arial"&amp;8SERVICES FOR PEOPLE
WITH DISABILITY
PAGE &amp;B&amp;P&amp;B</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1:U14"/>
  <sheetViews>
    <sheetView showGridLines="0" workbookViewId="0"/>
  </sheetViews>
  <sheetFormatPr defaultRowHeight="13.2" x14ac:dyDescent="0.25"/>
  <cols>
    <col min="1" max="11" width="1.6640625" customWidth="1"/>
    <col min="12" max="12" width="5.44140625" customWidth="1"/>
    <col min="13" max="21" width="8.5546875" customWidth="1"/>
  </cols>
  <sheetData>
    <row r="1" spans="1:21" ht="17.399999999999999" customHeight="1" x14ac:dyDescent="0.25">
      <c r="A1" s="8" t="s">
        <v>988</v>
      </c>
      <c r="B1" s="8"/>
      <c r="C1" s="8"/>
      <c r="D1" s="8"/>
      <c r="E1" s="8"/>
      <c r="F1" s="8"/>
      <c r="G1" s="8"/>
      <c r="H1" s="8"/>
      <c r="I1" s="8"/>
      <c r="J1" s="8"/>
      <c r="K1" s="72" t="s">
        <v>89</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205</v>
      </c>
      <c r="N2" s="13" t="s">
        <v>206</v>
      </c>
      <c r="O2" s="13" t="s">
        <v>207</v>
      </c>
      <c r="P2" s="13" t="s">
        <v>208</v>
      </c>
      <c r="Q2" s="13" t="s">
        <v>209</v>
      </c>
      <c r="R2" s="13" t="s">
        <v>210</v>
      </c>
      <c r="S2" s="13" t="s">
        <v>211</v>
      </c>
      <c r="T2" s="13" t="s">
        <v>212</v>
      </c>
      <c r="U2" s="13" t="s">
        <v>214</v>
      </c>
    </row>
    <row r="3" spans="1:21" ht="16.5" customHeight="1" x14ac:dyDescent="0.25">
      <c r="A3" s="7" t="s">
        <v>314</v>
      </c>
      <c r="B3" s="7"/>
      <c r="C3" s="7"/>
      <c r="D3" s="7"/>
      <c r="E3" s="7"/>
      <c r="F3" s="7"/>
      <c r="G3" s="7"/>
      <c r="H3" s="7"/>
      <c r="I3" s="7"/>
      <c r="J3" s="7"/>
      <c r="K3" s="7"/>
      <c r="L3" s="9" t="s">
        <v>317</v>
      </c>
      <c r="M3" s="18">
        <v>213181</v>
      </c>
      <c r="N3" s="18">
        <v>169247</v>
      </c>
      <c r="O3" s="18">
        <v>139152</v>
      </c>
      <c r="P3" s="21">
        <v>69849</v>
      </c>
      <c r="Q3" s="21">
        <v>43283</v>
      </c>
      <c r="R3" s="21">
        <v>13663</v>
      </c>
      <c r="S3" s="21">
        <v>11413</v>
      </c>
      <c r="T3" s="23">
        <v>9411</v>
      </c>
      <c r="U3" s="18">
        <v>669199</v>
      </c>
    </row>
    <row r="4" spans="1:21" ht="16.5" customHeight="1" x14ac:dyDescent="0.25">
      <c r="A4" s="7" t="s">
        <v>325</v>
      </c>
      <c r="B4" s="7"/>
      <c r="C4" s="7"/>
      <c r="D4" s="7"/>
      <c r="E4" s="7"/>
      <c r="F4" s="7"/>
      <c r="G4" s="7"/>
      <c r="H4" s="7"/>
      <c r="I4" s="7"/>
      <c r="J4" s="7"/>
      <c r="K4" s="7"/>
      <c r="L4" s="9" t="s">
        <v>317</v>
      </c>
      <c r="M4" s="18">
        <v>205776</v>
      </c>
      <c r="N4" s="18">
        <v>162895</v>
      </c>
      <c r="O4" s="18">
        <v>135447</v>
      </c>
      <c r="P4" s="21">
        <v>68650</v>
      </c>
      <c r="Q4" s="21">
        <v>42980</v>
      </c>
      <c r="R4" s="21">
        <v>13619</v>
      </c>
      <c r="S4" s="21">
        <v>10880</v>
      </c>
      <c r="T4" s="23">
        <v>8993</v>
      </c>
      <c r="U4" s="18">
        <v>649240</v>
      </c>
    </row>
    <row r="5" spans="1:21" ht="16.5" customHeight="1" x14ac:dyDescent="0.25">
      <c r="A5" s="7" t="s">
        <v>326</v>
      </c>
      <c r="B5" s="7"/>
      <c r="C5" s="7"/>
      <c r="D5" s="7"/>
      <c r="E5" s="7"/>
      <c r="F5" s="7"/>
      <c r="G5" s="7"/>
      <c r="H5" s="7"/>
      <c r="I5" s="7"/>
      <c r="J5" s="7"/>
      <c r="K5" s="7"/>
      <c r="L5" s="9" t="s">
        <v>317</v>
      </c>
      <c r="M5" s="18">
        <v>206349</v>
      </c>
      <c r="N5" s="18">
        <v>161425</v>
      </c>
      <c r="O5" s="18">
        <v>134890</v>
      </c>
      <c r="P5" s="21">
        <v>68600</v>
      </c>
      <c r="Q5" s="21">
        <v>42982</v>
      </c>
      <c r="R5" s="21">
        <v>13736</v>
      </c>
      <c r="S5" s="21">
        <v>10884</v>
      </c>
      <c r="T5" s="23">
        <v>9629</v>
      </c>
      <c r="U5" s="18">
        <v>648494</v>
      </c>
    </row>
    <row r="6" spans="1:21" ht="16.5" customHeight="1" x14ac:dyDescent="0.25">
      <c r="A6" s="7" t="s">
        <v>297</v>
      </c>
      <c r="B6" s="7"/>
      <c r="C6" s="7"/>
      <c r="D6" s="7"/>
      <c r="E6" s="7"/>
      <c r="F6" s="7"/>
      <c r="G6" s="7"/>
      <c r="H6" s="7"/>
      <c r="I6" s="7"/>
      <c r="J6" s="7"/>
      <c r="K6" s="7"/>
      <c r="L6" s="9" t="s">
        <v>317</v>
      </c>
      <c r="M6" s="18">
        <v>208371</v>
      </c>
      <c r="N6" s="18">
        <v>162119</v>
      </c>
      <c r="O6" s="18">
        <v>135507</v>
      </c>
      <c r="P6" s="21">
        <v>69596</v>
      </c>
      <c r="Q6" s="21">
        <v>43592</v>
      </c>
      <c r="R6" s="21">
        <v>13899</v>
      </c>
      <c r="S6" s="21">
        <v>10992</v>
      </c>
      <c r="T6" s="23">
        <v>9861</v>
      </c>
      <c r="U6" s="18">
        <v>653937</v>
      </c>
    </row>
    <row r="7" spans="1:21" ht="16.5" customHeight="1" x14ac:dyDescent="0.25">
      <c r="A7" s="7" t="s">
        <v>423</v>
      </c>
      <c r="B7" s="7"/>
      <c r="C7" s="7"/>
      <c r="D7" s="7"/>
      <c r="E7" s="7"/>
      <c r="F7" s="7"/>
      <c r="G7" s="7"/>
      <c r="H7" s="7"/>
      <c r="I7" s="7"/>
      <c r="J7" s="7"/>
      <c r="K7" s="7"/>
      <c r="L7" s="9" t="s">
        <v>317</v>
      </c>
      <c r="M7" s="18">
        <v>203037</v>
      </c>
      <c r="N7" s="18">
        <v>156637</v>
      </c>
      <c r="O7" s="18">
        <v>131741</v>
      </c>
      <c r="P7" s="21">
        <v>68226</v>
      </c>
      <c r="Q7" s="21">
        <v>42799</v>
      </c>
      <c r="R7" s="21">
        <v>13622</v>
      </c>
      <c r="S7" s="21">
        <v>10640</v>
      </c>
      <c r="T7" s="23">
        <v>9712</v>
      </c>
      <c r="U7" s="18">
        <v>636414</v>
      </c>
    </row>
    <row r="8" spans="1:21" ht="16.5" customHeight="1" x14ac:dyDescent="0.25">
      <c r="A8" s="7" t="s">
        <v>424</v>
      </c>
      <c r="B8" s="7"/>
      <c r="C8" s="7"/>
      <c r="D8" s="7"/>
      <c r="E8" s="7"/>
      <c r="F8" s="7"/>
      <c r="G8" s="7"/>
      <c r="H8" s="7"/>
      <c r="I8" s="7"/>
      <c r="J8" s="7"/>
      <c r="K8" s="7"/>
      <c r="L8" s="9" t="s">
        <v>317</v>
      </c>
      <c r="M8" s="18">
        <v>196381</v>
      </c>
      <c r="N8" s="18">
        <v>151525</v>
      </c>
      <c r="O8" s="18">
        <v>128169</v>
      </c>
      <c r="P8" s="21">
        <v>67065</v>
      </c>
      <c r="Q8" s="21">
        <v>42147</v>
      </c>
      <c r="R8" s="21">
        <v>13368</v>
      </c>
      <c r="S8" s="21">
        <v>10309</v>
      </c>
      <c r="T8" s="23">
        <v>9519</v>
      </c>
      <c r="U8" s="18">
        <v>618484</v>
      </c>
    </row>
    <row r="9" spans="1:21" ht="16.5" customHeight="1" x14ac:dyDescent="0.25">
      <c r="A9" s="7" t="s">
        <v>305</v>
      </c>
      <c r="B9" s="7"/>
      <c r="C9" s="7"/>
      <c r="D9" s="7"/>
      <c r="E9" s="7"/>
      <c r="F9" s="7"/>
      <c r="G9" s="7"/>
      <c r="H9" s="7"/>
      <c r="I9" s="7"/>
      <c r="J9" s="7"/>
      <c r="K9" s="7"/>
      <c r="L9" s="9" t="s">
        <v>317</v>
      </c>
      <c r="M9" s="18">
        <v>190576</v>
      </c>
      <c r="N9" s="18">
        <v>143311</v>
      </c>
      <c r="O9" s="18">
        <v>124760</v>
      </c>
      <c r="P9" s="21">
        <v>66890</v>
      </c>
      <c r="Q9" s="21">
        <v>41211</v>
      </c>
      <c r="R9" s="21">
        <v>13209</v>
      </c>
      <c r="S9" s="23">
        <v>9815</v>
      </c>
      <c r="T9" s="23">
        <v>9343</v>
      </c>
      <c r="U9" s="18">
        <v>599114</v>
      </c>
    </row>
    <row r="10" spans="1:21" ht="16.5" customHeight="1" x14ac:dyDescent="0.25">
      <c r="A10" s="7" t="s">
        <v>425</v>
      </c>
      <c r="B10" s="7"/>
      <c r="C10" s="7"/>
      <c r="D10" s="7"/>
      <c r="E10" s="7"/>
      <c r="F10" s="7"/>
      <c r="G10" s="7"/>
      <c r="H10" s="7"/>
      <c r="I10" s="7"/>
      <c r="J10" s="7"/>
      <c r="K10" s="7"/>
      <c r="L10" s="9" t="s">
        <v>317</v>
      </c>
      <c r="M10" s="18">
        <v>185409</v>
      </c>
      <c r="N10" s="18">
        <v>139119</v>
      </c>
      <c r="O10" s="18">
        <v>121516</v>
      </c>
      <c r="P10" s="21">
        <v>65162</v>
      </c>
      <c r="Q10" s="21">
        <v>40406</v>
      </c>
      <c r="R10" s="21">
        <v>13001</v>
      </c>
      <c r="S10" s="23">
        <v>9557</v>
      </c>
      <c r="T10" s="23">
        <v>9137</v>
      </c>
      <c r="U10" s="18">
        <v>583309</v>
      </c>
    </row>
    <row r="11" spans="1:21" ht="16.5" customHeight="1" x14ac:dyDescent="0.25">
      <c r="A11" s="7" t="s">
        <v>426</v>
      </c>
      <c r="B11" s="7"/>
      <c r="C11" s="7"/>
      <c r="D11" s="7"/>
      <c r="E11" s="7"/>
      <c r="F11" s="7"/>
      <c r="G11" s="7"/>
      <c r="H11" s="7"/>
      <c r="I11" s="7"/>
      <c r="J11" s="7"/>
      <c r="K11" s="7"/>
      <c r="L11" s="9" t="s">
        <v>317</v>
      </c>
      <c r="M11" s="18">
        <v>180158</v>
      </c>
      <c r="N11" s="18">
        <v>134665</v>
      </c>
      <c r="O11" s="18">
        <v>117932</v>
      </c>
      <c r="P11" s="21">
        <v>63212</v>
      </c>
      <c r="Q11" s="21">
        <v>39523</v>
      </c>
      <c r="R11" s="21">
        <v>12788</v>
      </c>
      <c r="S11" s="23">
        <v>9314</v>
      </c>
      <c r="T11" s="23">
        <v>8923</v>
      </c>
      <c r="U11" s="18">
        <v>566514</v>
      </c>
    </row>
    <row r="12" spans="1:21" ht="16.5" customHeight="1" x14ac:dyDescent="0.25">
      <c r="A12" s="14" t="s">
        <v>427</v>
      </c>
      <c r="B12" s="14"/>
      <c r="C12" s="14"/>
      <c r="D12" s="14"/>
      <c r="E12" s="14"/>
      <c r="F12" s="14"/>
      <c r="G12" s="14"/>
      <c r="H12" s="14"/>
      <c r="I12" s="14"/>
      <c r="J12" s="14"/>
      <c r="K12" s="14"/>
      <c r="L12" s="15" t="s">
        <v>317</v>
      </c>
      <c r="M12" s="19">
        <v>175159</v>
      </c>
      <c r="N12" s="19">
        <v>130427</v>
      </c>
      <c r="O12" s="19">
        <v>114078</v>
      </c>
      <c r="P12" s="22">
        <v>60439</v>
      </c>
      <c r="Q12" s="22">
        <v>38663</v>
      </c>
      <c r="R12" s="22">
        <v>12586</v>
      </c>
      <c r="S12" s="39">
        <v>9053</v>
      </c>
      <c r="T12" s="39">
        <v>8565</v>
      </c>
      <c r="U12" s="19">
        <v>548970</v>
      </c>
    </row>
    <row r="13" spans="1:21" ht="4.5" customHeight="1" x14ac:dyDescent="0.25"/>
    <row r="14" spans="1:21" ht="42.45" customHeight="1" x14ac:dyDescent="0.25">
      <c r="A14" s="28" t="s">
        <v>167</v>
      </c>
      <c r="B14" s="27"/>
      <c r="C14" s="27"/>
      <c r="D14" s="27"/>
      <c r="E14" s="67" t="s">
        <v>536</v>
      </c>
      <c r="F14" s="67"/>
      <c r="G14" s="67"/>
      <c r="H14" s="67"/>
      <c r="I14" s="67"/>
      <c r="J14" s="67"/>
      <c r="K14" s="67"/>
      <c r="L14" s="67"/>
      <c r="M14" s="67"/>
      <c r="N14" s="67"/>
      <c r="O14" s="67"/>
      <c r="P14" s="67"/>
      <c r="Q14" s="67"/>
      <c r="R14" s="67"/>
      <c r="S14" s="67"/>
      <c r="T14" s="67"/>
      <c r="U14" s="67"/>
    </row>
  </sheetData>
  <mergeCells count="2">
    <mergeCell ref="K1:U1"/>
    <mergeCell ref="E14:U14"/>
  </mergeCells>
  <pageMargins left="0.7" right="0.7" top="0.75" bottom="0.75" header="0.3" footer="0.3"/>
  <pageSetup paperSize="9" fitToHeight="0" orientation="landscape" horizontalDpi="300" verticalDpi="300"/>
  <headerFooter scaleWithDoc="0" alignWithMargins="0">
    <oddHeader>&amp;C&amp;"Arial"&amp;8TABLE 15A.80</oddHeader>
    <oddFooter>&amp;L&amp;"Arial"&amp;8REPORT ON
GOVERNMENT
SERVICES 2022&amp;R&amp;"Arial"&amp;8SERVICES FOR PEOPLE
WITH DISABILITY
PAGE &amp;B&amp;P&amp;B</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60"/>
  <sheetViews>
    <sheetView showGridLines="0" workbookViewId="0"/>
  </sheetViews>
  <sheetFormatPr defaultRowHeight="13.2" x14ac:dyDescent="0.25"/>
  <cols>
    <col min="1" max="10" width="1.6640625" customWidth="1"/>
    <col min="11" max="11" width="6.88671875" customWidth="1"/>
    <col min="12" max="12" width="5.44140625" customWidth="1"/>
    <col min="13" max="21" width="8.5546875" customWidth="1"/>
  </cols>
  <sheetData>
    <row r="1" spans="1:21" ht="17.399999999999999" customHeight="1" x14ac:dyDescent="0.25">
      <c r="A1" s="8" t="s">
        <v>312</v>
      </c>
      <c r="B1" s="8"/>
      <c r="C1" s="8"/>
      <c r="D1" s="8"/>
      <c r="E1" s="8"/>
      <c r="F1" s="8"/>
      <c r="G1" s="8"/>
      <c r="H1" s="8"/>
      <c r="I1" s="8"/>
      <c r="J1" s="8"/>
      <c r="K1" s="72" t="s">
        <v>313</v>
      </c>
      <c r="L1" s="73"/>
      <c r="M1" s="73"/>
      <c r="N1" s="73"/>
      <c r="O1" s="73"/>
      <c r="P1" s="73"/>
      <c r="Q1" s="73"/>
      <c r="R1" s="73"/>
      <c r="S1" s="73"/>
      <c r="T1" s="73"/>
      <c r="U1" s="73"/>
    </row>
    <row r="2" spans="1:21" ht="16.5" customHeight="1" x14ac:dyDescent="0.25">
      <c r="A2" s="11"/>
      <c r="B2" s="11"/>
      <c r="C2" s="11"/>
      <c r="D2" s="11"/>
      <c r="E2" s="11"/>
      <c r="F2" s="11"/>
      <c r="G2" s="11"/>
      <c r="H2" s="11"/>
      <c r="I2" s="11"/>
      <c r="J2" s="11"/>
      <c r="K2" s="11"/>
      <c r="L2" s="12" t="s">
        <v>92</v>
      </c>
      <c r="M2" s="13" t="s">
        <v>290</v>
      </c>
      <c r="N2" s="13" t="s">
        <v>94</v>
      </c>
      <c r="O2" s="13" t="s">
        <v>291</v>
      </c>
      <c r="P2" s="13" t="s">
        <v>292</v>
      </c>
      <c r="Q2" s="13" t="s">
        <v>293</v>
      </c>
      <c r="R2" s="13" t="s">
        <v>294</v>
      </c>
      <c r="S2" s="13" t="s">
        <v>99</v>
      </c>
      <c r="T2" s="13" t="s">
        <v>100</v>
      </c>
      <c r="U2" s="13" t="s">
        <v>103</v>
      </c>
    </row>
    <row r="3" spans="1:21" ht="16.5" customHeight="1" x14ac:dyDescent="0.25">
      <c r="A3" s="7" t="s">
        <v>314</v>
      </c>
      <c r="B3" s="7"/>
      <c r="C3" s="7"/>
      <c r="D3" s="7"/>
      <c r="E3" s="7"/>
      <c r="F3" s="7"/>
      <c r="G3" s="7"/>
      <c r="H3" s="7"/>
      <c r="I3" s="7"/>
      <c r="J3" s="7"/>
      <c r="K3" s="7"/>
      <c r="L3" s="9"/>
      <c r="M3" s="10"/>
      <c r="N3" s="10"/>
      <c r="O3" s="10"/>
      <c r="P3" s="10"/>
      <c r="Q3" s="10"/>
      <c r="R3" s="10"/>
      <c r="S3" s="10"/>
      <c r="T3" s="10"/>
      <c r="U3" s="10"/>
    </row>
    <row r="4" spans="1:21" ht="16.5" customHeight="1" x14ac:dyDescent="0.25">
      <c r="A4" s="7"/>
      <c r="B4" s="7" t="s">
        <v>315</v>
      </c>
      <c r="C4" s="7"/>
      <c r="D4" s="7"/>
      <c r="E4" s="7"/>
      <c r="F4" s="7"/>
      <c r="G4" s="7"/>
      <c r="H4" s="7"/>
      <c r="I4" s="7"/>
      <c r="J4" s="7"/>
      <c r="K4" s="7"/>
      <c r="L4" s="9"/>
      <c r="M4" s="10"/>
      <c r="N4" s="10"/>
      <c r="O4" s="10"/>
      <c r="P4" s="10"/>
      <c r="Q4" s="10"/>
      <c r="R4" s="10"/>
      <c r="S4" s="10"/>
      <c r="T4" s="10"/>
      <c r="U4" s="10"/>
    </row>
    <row r="5" spans="1:21" ht="16.5" customHeight="1" x14ac:dyDescent="0.25">
      <c r="A5" s="7"/>
      <c r="B5" s="7"/>
      <c r="C5" s="7" t="s">
        <v>316</v>
      </c>
      <c r="D5" s="7"/>
      <c r="E5" s="7"/>
      <c r="F5" s="7"/>
      <c r="G5" s="7"/>
      <c r="H5" s="7"/>
      <c r="I5" s="7"/>
      <c r="J5" s="7"/>
      <c r="K5" s="7"/>
      <c r="L5" s="9" t="s">
        <v>317</v>
      </c>
      <c r="M5" s="21">
        <v>46198</v>
      </c>
      <c r="N5" s="21">
        <v>37369</v>
      </c>
      <c r="O5" s="21">
        <v>31400</v>
      </c>
      <c r="P5" s="21">
        <v>13901</v>
      </c>
      <c r="Q5" s="21">
        <v>15685</v>
      </c>
      <c r="R5" s="23">
        <v>3311</v>
      </c>
      <c r="S5" s="23">
        <v>2607</v>
      </c>
      <c r="T5" s="20">
        <v>948</v>
      </c>
      <c r="U5" s="18">
        <v>151433</v>
      </c>
    </row>
    <row r="6" spans="1:21" ht="16.5" customHeight="1" x14ac:dyDescent="0.25">
      <c r="A6" s="7"/>
      <c r="B6" s="7"/>
      <c r="C6" s="7" t="s">
        <v>318</v>
      </c>
      <c r="D6" s="7"/>
      <c r="E6" s="7"/>
      <c r="F6" s="7"/>
      <c r="G6" s="7"/>
      <c r="H6" s="7"/>
      <c r="I6" s="7"/>
      <c r="J6" s="7"/>
      <c r="K6" s="7"/>
      <c r="L6" s="9" t="s">
        <v>317</v>
      </c>
      <c r="M6" s="21">
        <v>29418</v>
      </c>
      <c r="N6" s="21">
        <v>24541</v>
      </c>
      <c r="O6" s="21">
        <v>16225</v>
      </c>
      <c r="P6" s="23">
        <v>8334</v>
      </c>
      <c r="Q6" s="23">
        <v>7851</v>
      </c>
      <c r="R6" s="23">
        <v>2690</v>
      </c>
      <c r="S6" s="23">
        <v>1428</v>
      </c>
      <c r="T6" s="20">
        <v>810</v>
      </c>
      <c r="U6" s="21">
        <v>91311</v>
      </c>
    </row>
    <row r="7" spans="1:21" ht="16.5" customHeight="1" x14ac:dyDescent="0.25">
      <c r="A7" s="7"/>
      <c r="B7" s="7"/>
      <c r="C7" s="7" t="s">
        <v>319</v>
      </c>
      <c r="D7" s="7"/>
      <c r="E7" s="7"/>
      <c r="F7" s="7"/>
      <c r="G7" s="7"/>
      <c r="H7" s="7"/>
      <c r="I7" s="7"/>
      <c r="J7" s="7"/>
      <c r="K7" s="7"/>
      <c r="L7" s="9" t="s">
        <v>317</v>
      </c>
      <c r="M7" s="21">
        <v>14396</v>
      </c>
      <c r="N7" s="21">
        <v>16222</v>
      </c>
      <c r="O7" s="23">
        <v>8826</v>
      </c>
      <c r="P7" s="23">
        <v>3907</v>
      </c>
      <c r="Q7" s="23">
        <v>2759</v>
      </c>
      <c r="R7" s="20">
        <v>856</v>
      </c>
      <c r="S7" s="23">
        <v>1047</v>
      </c>
      <c r="T7" s="20">
        <v>434</v>
      </c>
      <c r="U7" s="21">
        <v>48460</v>
      </c>
    </row>
    <row r="8" spans="1:21" ht="16.5" customHeight="1" x14ac:dyDescent="0.25">
      <c r="A8" s="7"/>
      <c r="B8" s="7"/>
      <c r="C8" s="7" t="s">
        <v>320</v>
      </c>
      <c r="D8" s="7"/>
      <c r="E8" s="7"/>
      <c r="F8" s="7"/>
      <c r="G8" s="7"/>
      <c r="H8" s="7"/>
      <c r="I8" s="7"/>
      <c r="J8" s="7"/>
      <c r="K8" s="7"/>
      <c r="L8" s="9" t="s">
        <v>317</v>
      </c>
      <c r="M8" s="21">
        <v>11158</v>
      </c>
      <c r="N8" s="21">
        <v>13217</v>
      </c>
      <c r="O8" s="23">
        <v>7478</v>
      </c>
      <c r="P8" s="23">
        <v>1195</v>
      </c>
      <c r="Q8" s="23">
        <v>2636</v>
      </c>
      <c r="R8" s="20">
        <v>714</v>
      </c>
      <c r="S8" s="20">
        <v>806</v>
      </c>
      <c r="T8" s="20">
        <v>465</v>
      </c>
      <c r="U8" s="21">
        <v>37677</v>
      </c>
    </row>
    <row r="9" spans="1:21" ht="16.5" customHeight="1" x14ac:dyDescent="0.25">
      <c r="A9" s="7"/>
      <c r="B9" s="7"/>
      <c r="C9" s="7" t="s">
        <v>321</v>
      </c>
      <c r="D9" s="7"/>
      <c r="E9" s="7"/>
      <c r="F9" s="7"/>
      <c r="G9" s="7"/>
      <c r="H9" s="7"/>
      <c r="I9" s="7"/>
      <c r="J9" s="7"/>
      <c r="K9" s="7"/>
      <c r="L9" s="9" t="s">
        <v>317</v>
      </c>
      <c r="M9" s="23">
        <v>6252</v>
      </c>
      <c r="N9" s="23">
        <v>4773</v>
      </c>
      <c r="O9" s="23">
        <v>4027</v>
      </c>
      <c r="P9" s="23">
        <v>1938</v>
      </c>
      <c r="Q9" s="23">
        <v>1517</v>
      </c>
      <c r="R9" s="20">
        <v>432</v>
      </c>
      <c r="S9" s="20">
        <v>358</v>
      </c>
      <c r="T9" s="20">
        <v>200</v>
      </c>
      <c r="U9" s="21">
        <v>19498</v>
      </c>
    </row>
    <row r="10" spans="1:21" ht="16.5" customHeight="1" x14ac:dyDescent="0.25">
      <c r="A10" s="7"/>
      <c r="B10" s="7"/>
      <c r="C10" s="7" t="s">
        <v>322</v>
      </c>
      <c r="D10" s="7"/>
      <c r="E10" s="7"/>
      <c r="F10" s="7"/>
      <c r="G10" s="7"/>
      <c r="H10" s="7"/>
      <c r="I10" s="7"/>
      <c r="J10" s="7"/>
      <c r="K10" s="7"/>
      <c r="L10" s="9" t="s">
        <v>317</v>
      </c>
      <c r="M10" s="21">
        <v>37468</v>
      </c>
      <c r="N10" s="21">
        <v>28379</v>
      </c>
      <c r="O10" s="21">
        <v>24786</v>
      </c>
      <c r="P10" s="21">
        <v>10676</v>
      </c>
      <c r="Q10" s="21">
        <v>10586</v>
      </c>
      <c r="R10" s="23">
        <v>2654</v>
      </c>
      <c r="S10" s="23">
        <v>2340</v>
      </c>
      <c r="T10" s="23">
        <v>1339</v>
      </c>
      <c r="U10" s="18">
        <v>118240</v>
      </c>
    </row>
    <row r="11" spans="1:21" ht="16.5" customHeight="1" x14ac:dyDescent="0.25">
      <c r="A11" s="7"/>
      <c r="B11" s="7"/>
      <c r="C11" s="7" t="s">
        <v>323</v>
      </c>
      <c r="D11" s="7"/>
      <c r="E11" s="7"/>
      <c r="F11" s="7"/>
      <c r="G11" s="7"/>
      <c r="H11" s="7"/>
      <c r="I11" s="7"/>
      <c r="J11" s="7"/>
      <c r="K11" s="7"/>
      <c r="L11" s="9" t="s">
        <v>317</v>
      </c>
      <c r="M11" s="18">
        <v>144890</v>
      </c>
      <c r="N11" s="18">
        <v>124501</v>
      </c>
      <c r="O11" s="21">
        <v>92742</v>
      </c>
      <c r="P11" s="21">
        <v>39951</v>
      </c>
      <c r="Q11" s="21">
        <v>41034</v>
      </c>
      <c r="R11" s="21">
        <v>10657</v>
      </c>
      <c r="S11" s="23">
        <v>8586</v>
      </c>
      <c r="T11" s="23">
        <v>4196</v>
      </c>
      <c r="U11" s="18">
        <v>466619</v>
      </c>
    </row>
    <row r="12" spans="1:21" ht="16.5" customHeight="1" x14ac:dyDescent="0.25">
      <c r="A12" s="7"/>
      <c r="B12" s="7" t="s">
        <v>324</v>
      </c>
      <c r="C12" s="7"/>
      <c r="D12" s="7"/>
      <c r="E12" s="7"/>
      <c r="F12" s="7"/>
      <c r="G12" s="7"/>
      <c r="H12" s="7"/>
      <c r="I12" s="7"/>
      <c r="J12" s="7"/>
      <c r="K12" s="7"/>
      <c r="L12" s="9"/>
      <c r="M12" s="10"/>
      <c r="N12" s="10"/>
      <c r="O12" s="10"/>
      <c r="P12" s="10"/>
      <c r="Q12" s="10"/>
      <c r="R12" s="10"/>
      <c r="S12" s="10"/>
      <c r="T12" s="10"/>
      <c r="U12" s="10"/>
    </row>
    <row r="13" spans="1:21" ht="16.5" customHeight="1" x14ac:dyDescent="0.25">
      <c r="A13" s="7"/>
      <c r="B13" s="7"/>
      <c r="C13" s="7" t="s">
        <v>316</v>
      </c>
      <c r="D13" s="7"/>
      <c r="E13" s="7"/>
      <c r="F13" s="7"/>
      <c r="G13" s="7"/>
      <c r="H13" s="7"/>
      <c r="I13" s="7"/>
      <c r="J13" s="7"/>
      <c r="K13" s="7"/>
      <c r="L13" s="9" t="s">
        <v>216</v>
      </c>
      <c r="M13" s="32">
        <v>31.9</v>
      </c>
      <c r="N13" s="32">
        <v>30</v>
      </c>
      <c r="O13" s="32">
        <v>33.9</v>
      </c>
      <c r="P13" s="32">
        <v>34.799999999999997</v>
      </c>
      <c r="Q13" s="32">
        <v>38.200000000000003</v>
      </c>
      <c r="R13" s="32">
        <v>31.1</v>
      </c>
      <c r="S13" s="32">
        <v>30.4</v>
      </c>
      <c r="T13" s="32">
        <v>22.6</v>
      </c>
      <c r="U13" s="32">
        <v>32.5</v>
      </c>
    </row>
    <row r="14" spans="1:21" ht="16.5" customHeight="1" x14ac:dyDescent="0.25">
      <c r="A14" s="7"/>
      <c r="B14" s="7"/>
      <c r="C14" s="7" t="s">
        <v>318</v>
      </c>
      <c r="D14" s="7"/>
      <c r="E14" s="7"/>
      <c r="F14" s="7"/>
      <c r="G14" s="7"/>
      <c r="H14" s="7"/>
      <c r="I14" s="7"/>
      <c r="J14" s="7"/>
      <c r="K14" s="7"/>
      <c r="L14" s="9" t="s">
        <v>216</v>
      </c>
      <c r="M14" s="32">
        <v>20.3</v>
      </c>
      <c r="N14" s="32">
        <v>19.7</v>
      </c>
      <c r="O14" s="32">
        <v>17.5</v>
      </c>
      <c r="P14" s="32">
        <v>20.9</v>
      </c>
      <c r="Q14" s="32">
        <v>19.100000000000001</v>
      </c>
      <c r="R14" s="32">
        <v>25.2</v>
      </c>
      <c r="S14" s="32">
        <v>16.600000000000001</v>
      </c>
      <c r="T14" s="32">
        <v>19.3</v>
      </c>
      <c r="U14" s="32">
        <v>19.600000000000001</v>
      </c>
    </row>
    <row r="15" spans="1:21" ht="16.5" customHeight="1" x14ac:dyDescent="0.25">
      <c r="A15" s="7"/>
      <c r="B15" s="7"/>
      <c r="C15" s="7" t="s">
        <v>319</v>
      </c>
      <c r="D15" s="7"/>
      <c r="E15" s="7"/>
      <c r="F15" s="7"/>
      <c r="G15" s="7"/>
      <c r="H15" s="7"/>
      <c r="I15" s="7"/>
      <c r="J15" s="7"/>
      <c r="K15" s="7"/>
      <c r="L15" s="9" t="s">
        <v>216</v>
      </c>
      <c r="M15" s="31">
        <v>9.9</v>
      </c>
      <c r="N15" s="32">
        <v>13</v>
      </c>
      <c r="O15" s="31">
        <v>9.5</v>
      </c>
      <c r="P15" s="31">
        <v>9.8000000000000007</v>
      </c>
      <c r="Q15" s="31">
        <v>6.7</v>
      </c>
      <c r="R15" s="31">
        <v>8</v>
      </c>
      <c r="S15" s="32">
        <v>12.2</v>
      </c>
      <c r="T15" s="32">
        <v>10.3</v>
      </c>
      <c r="U15" s="32">
        <v>10.4</v>
      </c>
    </row>
    <row r="16" spans="1:21" ht="16.5" customHeight="1" x14ac:dyDescent="0.25">
      <c r="A16" s="7"/>
      <c r="B16" s="7"/>
      <c r="C16" s="7" t="s">
        <v>320</v>
      </c>
      <c r="D16" s="7"/>
      <c r="E16" s="7"/>
      <c r="F16" s="7"/>
      <c r="G16" s="7"/>
      <c r="H16" s="7"/>
      <c r="I16" s="7"/>
      <c r="J16" s="7"/>
      <c r="K16" s="7"/>
      <c r="L16" s="9" t="s">
        <v>216</v>
      </c>
      <c r="M16" s="31">
        <v>7.7</v>
      </c>
      <c r="N16" s="32">
        <v>10.6</v>
      </c>
      <c r="O16" s="31">
        <v>8.1</v>
      </c>
      <c r="P16" s="31">
        <v>3</v>
      </c>
      <c r="Q16" s="31">
        <v>6.4</v>
      </c>
      <c r="R16" s="31">
        <v>6.7</v>
      </c>
      <c r="S16" s="31">
        <v>9.4</v>
      </c>
      <c r="T16" s="32">
        <v>11.1</v>
      </c>
      <c r="U16" s="31">
        <v>8.1</v>
      </c>
    </row>
    <row r="17" spans="1:21" ht="16.5" customHeight="1" x14ac:dyDescent="0.25">
      <c r="A17" s="7"/>
      <c r="B17" s="7"/>
      <c r="C17" s="7" t="s">
        <v>321</v>
      </c>
      <c r="D17" s="7"/>
      <c r="E17" s="7"/>
      <c r="F17" s="7"/>
      <c r="G17" s="7"/>
      <c r="H17" s="7"/>
      <c r="I17" s="7"/>
      <c r="J17" s="7"/>
      <c r="K17" s="7"/>
      <c r="L17" s="9" t="s">
        <v>216</v>
      </c>
      <c r="M17" s="31">
        <v>4.3</v>
      </c>
      <c r="N17" s="31">
        <v>3.8</v>
      </c>
      <c r="O17" s="31">
        <v>4.3</v>
      </c>
      <c r="P17" s="31">
        <v>4.9000000000000004</v>
      </c>
      <c r="Q17" s="31">
        <v>3.7</v>
      </c>
      <c r="R17" s="31">
        <v>4.0999999999999996</v>
      </c>
      <c r="S17" s="31">
        <v>4.2</v>
      </c>
      <c r="T17" s="31">
        <v>4.8</v>
      </c>
      <c r="U17" s="31">
        <v>4.2</v>
      </c>
    </row>
    <row r="18" spans="1:21" ht="16.5" customHeight="1" x14ac:dyDescent="0.25">
      <c r="A18" s="7"/>
      <c r="B18" s="7"/>
      <c r="C18" s="7" t="s">
        <v>322</v>
      </c>
      <c r="D18" s="7"/>
      <c r="E18" s="7"/>
      <c r="F18" s="7"/>
      <c r="G18" s="7"/>
      <c r="H18" s="7"/>
      <c r="I18" s="7"/>
      <c r="J18" s="7"/>
      <c r="K18" s="7"/>
      <c r="L18" s="9" t="s">
        <v>216</v>
      </c>
      <c r="M18" s="32">
        <v>25.9</v>
      </c>
      <c r="N18" s="32">
        <v>22.8</v>
      </c>
      <c r="O18" s="32">
        <v>26.7</v>
      </c>
      <c r="P18" s="32">
        <v>26.7</v>
      </c>
      <c r="Q18" s="32">
        <v>25.8</v>
      </c>
      <c r="R18" s="32">
        <v>24.9</v>
      </c>
      <c r="S18" s="32">
        <v>27.3</v>
      </c>
      <c r="T18" s="32">
        <v>31.9</v>
      </c>
      <c r="U18" s="32">
        <v>25.3</v>
      </c>
    </row>
    <row r="19" spans="1:21" ht="16.5" customHeight="1" x14ac:dyDescent="0.25">
      <c r="A19" s="7"/>
      <c r="B19" s="7"/>
      <c r="C19" s="7" t="s">
        <v>323</v>
      </c>
      <c r="D19" s="7"/>
      <c r="E19" s="7"/>
      <c r="F19" s="7"/>
      <c r="G19" s="7"/>
      <c r="H19" s="7"/>
      <c r="I19" s="7"/>
      <c r="J19" s="7"/>
      <c r="K19" s="7"/>
      <c r="L19" s="9" t="s">
        <v>216</v>
      </c>
      <c r="M19" s="29">
        <v>100</v>
      </c>
      <c r="N19" s="29">
        <v>100</v>
      </c>
      <c r="O19" s="29">
        <v>100</v>
      </c>
      <c r="P19" s="29">
        <v>100</v>
      </c>
      <c r="Q19" s="29">
        <v>100</v>
      </c>
      <c r="R19" s="29">
        <v>100</v>
      </c>
      <c r="S19" s="29">
        <v>100</v>
      </c>
      <c r="T19" s="29">
        <v>100</v>
      </c>
      <c r="U19" s="29">
        <v>100</v>
      </c>
    </row>
    <row r="20" spans="1:21" ht="16.5" customHeight="1" x14ac:dyDescent="0.25">
      <c r="A20" s="7" t="s">
        <v>325</v>
      </c>
      <c r="B20" s="7"/>
      <c r="C20" s="7"/>
      <c r="D20" s="7"/>
      <c r="E20" s="7"/>
      <c r="F20" s="7"/>
      <c r="G20" s="7"/>
      <c r="H20" s="7"/>
      <c r="I20" s="7"/>
      <c r="J20" s="7"/>
      <c r="K20" s="7"/>
      <c r="L20" s="9"/>
      <c r="M20" s="10"/>
      <c r="N20" s="10"/>
      <c r="O20" s="10"/>
      <c r="P20" s="10"/>
      <c r="Q20" s="10"/>
      <c r="R20" s="10"/>
      <c r="S20" s="10"/>
      <c r="T20" s="10"/>
      <c r="U20" s="10"/>
    </row>
    <row r="21" spans="1:21" ht="16.5" customHeight="1" x14ac:dyDescent="0.25">
      <c r="A21" s="7"/>
      <c r="B21" s="7" t="s">
        <v>315</v>
      </c>
      <c r="C21" s="7"/>
      <c r="D21" s="7"/>
      <c r="E21" s="7"/>
      <c r="F21" s="7"/>
      <c r="G21" s="7"/>
      <c r="H21" s="7"/>
      <c r="I21" s="7"/>
      <c r="J21" s="7"/>
      <c r="K21" s="7"/>
      <c r="L21" s="9"/>
      <c r="M21" s="10"/>
      <c r="N21" s="10"/>
      <c r="O21" s="10"/>
      <c r="P21" s="10"/>
      <c r="Q21" s="10"/>
      <c r="R21" s="10"/>
      <c r="S21" s="10"/>
      <c r="T21" s="10"/>
      <c r="U21" s="10"/>
    </row>
    <row r="22" spans="1:21" ht="16.5" customHeight="1" x14ac:dyDescent="0.25">
      <c r="A22" s="7"/>
      <c r="B22" s="7"/>
      <c r="C22" s="7" t="s">
        <v>316</v>
      </c>
      <c r="D22" s="7"/>
      <c r="E22" s="7"/>
      <c r="F22" s="7"/>
      <c r="G22" s="7"/>
      <c r="H22" s="7"/>
      <c r="I22" s="7"/>
      <c r="J22" s="7"/>
      <c r="K22" s="7"/>
      <c r="L22" s="9" t="s">
        <v>317</v>
      </c>
      <c r="M22" s="21">
        <v>38684</v>
      </c>
      <c r="N22" s="21">
        <v>30589</v>
      </c>
      <c r="O22" s="21">
        <v>23466</v>
      </c>
      <c r="P22" s="21">
        <v>11251</v>
      </c>
      <c r="Q22" s="21">
        <v>13176</v>
      </c>
      <c r="R22" s="23">
        <v>2727</v>
      </c>
      <c r="S22" s="23">
        <v>2147</v>
      </c>
      <c r="T22" s="20">
        <v>784</v>
      </c>
      <c r="U22" s="18">
        <v>122830</v>
      </c>
    </row>
    <row r="23" spans="1:21" ht="16.5" customHeight="1" x14ac:dyDescent="0.25">
      <c r="A23" s="7"/>
      <c r="B23" s="7"/>
      <c r="C23" s="7" t="s">
        <v>318</v>
      </c>
      <c r="D23" s="7"/>
      <c r="E23" s="7"/>
      <c r="F23" s="7"/>
      <c r="G23" s="7"/>
      <c r="H23" s="7"/>
      <c r="I23" s="7"/>
      <c r="J23" s="7"/>
      <c r="K23" s="7"/>
      <c r="L23" s="9" t="s">
        <v>317</v>
      </c>
      <c r="M23" s="21">
        <v>27814</v>
      </c>
      <c r="N23" s="21">
        <v>22855</v>
      </c>
      <c r="O23" s="21">
        <v>14677</v>
      </c>
      <c r="P23" s="23">
        <v>7501</v>
      </c>
      <c r="Q23" s="23">
        <v>7388</v>
      </c>
      <c r="R23" s="23">
        <v>2469</v>
      </c>
      <c r="S23" s="23">
        <v>1368</v>
      </c>
      <c r="T23" s="20">
        <v>685</v>
      </c>
      <c r="U23" s="21">
        <v>84769</v>
      </c>
    </row>
    <row r="24" spans="1:21" ht="16.5" customHeight="1" x14ac:dyDescent="0.25">
      <c r="A24" s="7"/>
      <c r="B24" s="7"/>
      <c r="C24" s="7" t="s">
        <v>319</v>
      </c>
      <c r="D24" s="7"/>
      <c r="E24" s="7"/>
      <c r="F24" s="7"/>
      <c r="G24" s="7"/>
      <c r="H24" s="7"/>
      <c r="I24" s="7"/>
      <c r="J24" s="7"/>
      <c r="K24" s="7"/>
      <c r="L24" s="9" t="s">
        <v>317</v>
      </c>
      <c r="M24" s="21">
        <v>11311</v>
      </c>
      <c r="N24" s="21">
        <v>13412</v>
      </c>
      <c r="O24" s="23">
        <v>6501</v>
      </c>
      <c r="P24" s="23">
        <v>2623</v>
      </c>
      <c r="Q24" s="23">
        <v>2028</v>
      </c>
      <c r="R24" s="20">
        <v>641</v>
      </c>
      <c r="S24" s="20">
        <v>952</v>
      </c>
      <c r="T24" s="20">
        <v>320</v>
      </c>
      <c r="U24" s="21">
        <v>37795</v>
      </c>
    </row>
    <row r="25" spans="1:21" ht="16.5" customHeight="1" x14ac:dyDescent="0.25">
      <c r="A25" s="7"/>
      <c r="B25" s="7"/>
      <c r="C25" s="7" t="s">
        <v>320</v>
      </c>
      <c r="D25" s="7"/>
      <c r="E25" s="7"/>
      <c r="F25" s="7"/>
      <c r="G25" s="7"/>
      <c r="H25" s="7"/>
      <c r="I25" s="7"/>
      <c r="J25" s="7"/>
      <c r="K25" s="7"/>
      <c r="L25" s="9" t="s">
        <v>317</v>
      </c>
      <c r="M25" s="23">
        <v>8017</v>
      </c>
      <c r="N25" s="21">
        <v>10076</v>
      </c>
      <c r="O25" s="23">
        <v>4738</v>
      </c>
      <c r="P25" s="20">
        <v>663</v>
      </c>
      <c r="Q25" s="23">
        <v>1830</v>
      </c>
      <c r="R25" s="20">
        <v>433</v>
      </c>
      <c r="S25" s="20">
        <v>704</v>
      </c>
      <c r="T25" s="20">
        <v>346</v>
      </c>
      <c r="U25" s="21">
        <v>26809</v>
      </c>
    </row>
    <row r="26" spans="1:21" ht="16.5" customHeight="1" x14ac:dyDescent="0.25">
      <c r="A26" s="7"/>
      <c r="B26" s="7"/>
      <c r="C26" s="7" t="s">
        <v>321</v>
      </c>
      <c r="D26" s="7"/>
      <c r="E26" s="7"/>
      <c r="F26" s="7"/>
      <c r="G26" s="7"/>
      <c r="H26" s="7"/>
      <c r="I26" s="7"/>
      <c r="J26" s="7"/>
      <c r="K26" s="7"/>
      <c r="L26" s="9" t="s">
        <v>317</v>
      </c>
      <c r="M26" s="23">
        <v>5690</v>
      </c>
      <c r="N26" s="23">
        <v>4319</v>
      </c>
      <c r="O26" s="23">
        <v>3505</v>
      </c>
      <c r="P26" s="23">
        <v>1626</v>
      </c>
      <c r="Q26" s="23">
        <v>1373</v>
      </c>
      <c r="R26" s="20">
        <v>358</v>
      </c>
      <c r="S26" s="20">
        <v>336</v>
      </c>
      <c r="T26" s="20">
        <v>179</v>
      </c>
      <c r="U26" s="21">
        <v>17387</v>
      </c>
    </row>
    <row r="27" spans="1:21" ht="16.5" customHeight="1" x14ac:dyDescent="0.25">
      <c r="A27" s="7"/>
      <c r="B27" s="7"/>
      <c r="C27" s="7" t="s">
        <v>322</v>
      </c>
      <c r="D27" s="7"/>
      <c r="E27" s="7"/>
      <c r="F27" s="7"/>
      <c r="G27" s="7"/>
      <c r="H27" s="7"/>
      <c r="I27" s="7"/>
      <c r="J27" s="7"/>
      <c r="K27" s="7"/>
      <c r="L27" s="9" t="s">
        <v>317</v>
      </c>
      <c r="M27" s="21">
        <v>33109</v>
      </c>
      <c r="N27" s="21">
        <v>24827</v>
      </c>
      <c r="O27" s="21">
        <v>20839</v>
      </c>
      <c r="P27" s="23">
        <v>8671</v>
      </c>
      <c r="Q27" s="23">
        <v>9411</v>
      </c>
      <c r="R27" s="23">
        <v>2230</v>
      </c>
      <c r="S27" s="23">
        <v>2200</v>
      </c>
      <c r="T27" s="23">
        <v>1114</v>
      </c>
      <c r="U27" s="18">
        <v>102409</v>
      </c>
    </row>
    <row r="28" spans="1:21" ht="16.5" customHeight="1" x14ac:dyDescent="0.25">
      <c r="A28" s="7"/>
      <c r="B28" s="7"/>
      <c r="C28" s="7" t="s">
        <v>323</v>
      </c>
      <c r="D28" s="7"/>
      <c r="E28" s="7"/>
      <c r="F28" s="7"/>
      <c r="G28" s="7"/>
      <c r="H28" s="7"/>
      <c r="I28" s="7"/>
      <c r="J28" s="7"/>
      <c r="K28" s="7"/>
      <c r="L28" s="9" t="s">
        <v>317</v>
      </c>
      <c r="M28" s="18">
        <v>124625</v>
      </c>
      <c r="N28" s="18">
        <v>106078</v>
      </c>
      <c r="O28" s="21">
        <v>73726</v>
      </c>
      <c r="P28" s="21">
        <v>32335</v>
      </c>
      <c r="Q28" s="21">
        <v>35206</v>
      </c>
      <c r="R28" s="23">
        <v>8858</v>
      </c>
      <c r="S28" s="23">
        <v>7707</v>
      </c>
      <c r="T28" s="23">
        <v>3428</v>
      </c>
      <c r="U28" s="18">
        <v>391999</v>
      </c>
    </row>
    <row r="29" spans="1:21" ht="16.5" customHeight="1" x14ac:dyDescent="0.25">
      <c r="A29" s="7"/>
      <c r="B29" s="7" t="s">
        <v>324</v>
      </c>
      <c r="C29" s="7"/>
      <c r="D29" s="7"/>
      <c r="E29" s="7"/>
      <c r="F29" s="7"/>
      <c r="G29" s="7"/>
      <c r="H29" s="7"/>
      <c r="I29" s="7"/>
      <c r="J29" s="7"/>
      <c r="K29" s="7"/>
      <c r="L29" s="9"/>
      <c r="M29" s="10"/>
      <c r="N29" s="10"/>
      <c r="O29" s="10"/>
      <c r="P29" s="10"/>
      <c r="Q29" s="10"/>
      <c r="R29" s="10"/>
      <c r="S29" s="10"/>
      <c r="T29" s="10"/>
      <c r="U29" s="10"/>
    </row>
    <row r="30" spans="1:21" ht="16.5" customHeight="1" x14ac:dyDescent="0.25">
      <c r="A30" s="7"/>
      <c r="B30" s="7"/>
      <c r="C30" s="7" t="s">
        <v>316</v>
      </c>
      <c r="D30" s="7"/>
      <c r="E30" s="7"/>
      <c r="F30" s="7"/>
      <c r="G30" s="7"/>
      <c r="H30" s="7"/>
      <c r="I30" s="7"/>
      <c r="J30" s="7"/>
      <c r="K30" s="7"/>
      <c r="L30" s="9" t="s">
        <v>216</v>
      </c>
      <c r="M30" s="32">
        <v>31</v>
      </c>
      <c r="N30" s="32">
        <v>28.8</v>
      </c>
      <c r="O30" s="32">
        <v>31.8</v>
      </c>
      <c r="P30" s="32">
        <v>34.799999999999997</v>
      </c>
      <c r="Q30" s="32">
        <v>37.4</v>
      </c>
      <c r="R30" s="32">
        <v>30.8</v>
      </c>
      <c r="S30" s="32">
        <v>27.9</v>
      </c>
      <c r="T30" s="32">
        <v>22.9</v>
      </c>
      <c r="U30" s="32">
        <v>31.3</v>
      </c>
    </row>
    <row r="31" spans="1:21" ht="16.5" customHeight="1" x14ac:dyDescent="0.25">
      <c r="A31" s="7"/>
      <c r="B31" s="7"/>
      <c r="C31" s="7" t="s">
        <v>318</v>
      </c>
      <c r="D31" s="7"/>
      <c r="E31" s="7"/>
      <c r="F31" s="7"/>
      <c r="G31" s="7"/>
      <c r="H31" s="7"/>
      <c r="I31" s="7"/>
      <c r="J31" s="7"/>
      <c r="K31" s="7"/>
      <c r="L31" s="9" t="s">
        <v>216</v>
      </c>
      <c r="M31" s="32">
        <v>22.3</v>
      </c>
      <c r="N31" s="32">
        <v>21.5</v>
      </c>
      <c r="O31" s="32">
        <v>19.899999999999999</v>
      </c>
      <c r="P31" s="32">
        <v>23.2</v>
      </c>
      <c r="Q31" s="32">
        <v>21</v>
      </c>
      <c r="R31" s="32">
        <v>27.9</v>
      </c>
      <c r="S31" s="32">
        <v>17.8</v>
      </c>
      <c r="T31" s="32">
        <v>20</v>
      </c>
      <c r="U31" s="32">
        <v>21.6</v>
      </c>
    </row>
    <row r="32" spans="1:21" ht="16.5" customHeight="1" x14ac:dyDescent="0.25">
      <c r="A32" s="7"/>
      <c r="B32" s="7"/>
      <c r="C32" s="7" t="s">
        <v>319</v>
      </c>
      <c r="D32" s="7"/>
      <c r="E32" s="7"/>
      <c r="F32" s="7"/>
      <c r="G32" s="7"/>
      <c r="H32" s="7"/>
      <c r="I32" s="7"/>
      <c r="J32" s="7"/>
      <c r="K32" s="7"/>
      <c r="L32" s="9" t="s">
        <v>216</v>
      </c>
      <c r="M32" s="31">
        <v>9.1</v>
      </c>
      <c r="N32" s="32">
        <v>12.6</v>
      </c>
      <c r="O32" s="31">
        <v>8.8000000000000007</v>
      </c>
      <c r="P32" s="31">
        <v>8.1</v>
      </c>
      <c r="Q32" s="31">
        <v>5.8</v>
      </c>
      <c r="R32" s="31">
        <v>7.2</v>
      </c>
      <c r="S32" s="32">
        <v>12.4</v>
      </c>
      <c r="T32" s="31">
        <v>9.3000000000000007</v>
      </c>
      <c r="U32" s="31">
        <v>9.6</v>
      </c>
    </row>
    <row r="33" spans="1:21" ht="16.5" customHeight="1" x14ac:dyDescent="0.25">
      <c r="A33" s="7"/>
      <c r="B33" s="7"/>
      <c r="C33" s="7" t="s">
        <v>320</v>
      </c>
      <c r="D33" s="7"/>
      <c r="E33" s="7"/>
      <c r="F33" s="7"/>
      <c r="G33" s="7"/>
      <c r="H33" s="7"/>
      <c r="I33" s="7"/>
      <c r="J33" s="7"/>
      <c r="K33" s="7"/>
      <c r="L33" s="9" t="s">
        <v>216</v>
      </c>
      <c r="M33" s="31">
        <v>6.4</v>
      </c>
      <c r="N33" s="31">
        <v>9.5</v>
      </c>
      <c r="O33" s="31">
        <v>6.4</v>
      </c>
      <c r="P33" s="31">
        <v>2.1</v>
      </c>
      <c r="Q33" s="31">
        <v>5.2</v>
      </c>
      <c r="R33" s="31">
        <v>4.9000000000000004</v>
      </c>
      <c r="S33" s="31">
        <v>9.1</v>
      </c>
      <c r="T33" s="32">
        <v>10.1</v>
      </c>
      <c r="U33" s="31">
        <v>6.8</v>
      </c>
    </row>
    <row r="34" spans="1:21" ht="16.5" customHeight="1" x14ac:dyDescent="0.25">
      <c r="A34" s="7"/>
      <c r="B34" s="7"/>
      <c r="C34" s="7" t="s">
        <v>321</v>
      </c>
      <c r="D34" s="7"/>
      <c r="E34" s="7"/>
      <c r="F34" s="7"/>
      <c r="G34" s="7"/>
      <c r="H34" s="7"/>
      <c r="I34" s="7"/>
      <c r="J34" s="7"/>
      <c r="K34" s="7"/>
      <c r="L34" s="9" t="s">
        <v>216</v>
      </c>
      <c r="M34" s="31">
        <v>4.5999999999999996</v>
      </c>
      <c r="N34" s="31">
        <v>4.0999999999999996</v>
      </c>
      <c r="O34" s="31">
        <v>4.8</v>
      </c>
      <c r="P34" s="31">
        <v>5</v>
      </c>
      <c r="Q34" s="31">
        <v>3.9</v>
      </c>
      <c r="R34" s="31">
        <v>4</v>
      </c>
      <c r="S34" s="31">
        <v>4.4000000000000004</v>
      </c>
      <c r="T34" s="31">
        <v>5.2</v>
      </c>
      <c r="U34" s="31">
        <v>4.4000000000000004</v>
      </c>
    </row>
    <row r="35" spans="1:21" ht="16.5" customHeight="1" x14ac:dyDescent="0.25">
      <c r="A35" s="7"/>
      <c r="B35" s="7"/>
      <c r="C35" s="7" t="s">
        <v>322</v>
      </c>
      <c r="D35" s="7"/>
      <c r="E35" s="7"/>
      <c r="F35" s="7"/>
      <c r="G35" s="7"/>
      <c r="H35" s="7"/>
      <c r="I35" s="7"/>
      <c r="J35" s="7"/>
      <c r="K35" s="7"/>
      <c r="L35" s="9" t="s">
        <v>216</v>
      </c>
      <c r="M35" s="32">
        <v>26.6</v>
      </c>
      <c r="N35" s="32">
        <v>23.4</v>
      </c>
      <c r="O35" s="32">
        <v>28.3</v>
      </c>
      <c r="P35" s="32">
        <v>26.8</v>
      </c>
      <c r="Q35" s="32">
        <v>26.7</v>
      </c>
      <c r="R35" s="32">
        <v>25.2</v>
      </c>
      <c r="S35" s="32">
        <v>28.5</v>
      </c>
      <c r="T35" s="32">
        <v>32.5</v>
      </c>
      <c r="U35" s="32">
        <v>26.1</v>
      </c>
    </row>
    <row r="36" spans="1:21" ht="16.5" customHeight="1" x14ac:dyDescent="0.25">
      <c r="A36" s="7"/>
      <c r="B36" s="7"/>
      <c r="C36" s="7" t="s">
        <v>323</v>
      </c>
      <c r="D36" s="7"/>
      <c r="E36" s="7"/>
      <c r="F36" s="7"/>
      <c r="G36" s="7"/>
      <c r="H36" s="7"/>
      <c r="I36" s="7"/>
      <c r="J36" s="7"/>
      <c r="K36" s="7"/>
      <c r="L36" s="9" t="s">
        <v>216</v>
      </c>
      <c r="M36" s="29">
        <v>100</v>
      </c>
      <c r="N36" s="29">
        <v>100</v>
      </c>
      <c r="O36" s="29">
        <v>100</v>
      </c>
      <c r="P36" s="29">
        <v>100</v>
      </c>
      <c r="Q36" s="29">
        <v>100</v>
      </c>
      <c r="R36" s="29">
        <v>100</v>
      </c>
      <c r="S36" s="29">
        <v>100</v>
      </c>
      <c r="T36" s="29">
        <v>100</v>
      </c>
      <c r="U36" s="29">
        <v>100</v>
      </c>
    </row>
    <row r="37" spans="1:21" ht="16.5" customHeight="1" x14ac:dyDescent="0.25">
      <c r="A37" s="7" t="s">
        <v>326</v>
      </c>
      <c r="B37" s="7"/>
      <c r="C37" s="7"/>
      <c r="D37" s="7"/>
      <c r="E37" s="7"/>
      <c r="F37" s="7"/>
      <c r="G37" s="7"/>
      <c r="H37" s="7"/>
      <c r="I37" s="7"/>
      <c r="J37" s="7"/>
      <c r="K37" s="7"/>
      <c r="L37" s="9"/>
      <c r="M37" s="10"/>
      <c r="N37" s="10"/>
      <c r="O37" s="10"/>
      <c r="P37" s="10"/>
      <c r="Q37" s="10"/>
      <c r="R37" s="10"/>
      <c r="S37" s="10"/>
      <c r="T37" s="10"/>
      <c r="U37" s="10"/>
    </row>
    <row r="38" spans="1:21" ht="16.5" customHeight="1" x14ac:dyDescent="0.25">
      <c r="A38" s="7"/>
      <c r="B38" s="7" t="s">
        <v>315</v>
      </c>
      <c r="C38" s="7"/>
      <c r="D38" s="7"/>
      <c r="E38" s="7"/>
      <c r="F38" s="7"/>
      <c r="G38" s="7"/>
      <c r="H38" s="7"/>
      <c r="I38" s="7"/>
      <c r="J38" s="7"/>
      <c r="K38" s="7"/>
      <c r="L38" s="9"/>
      <c r="M38" s="10"/>
      <c r="N38" s="10"/>
      <c r="O38" s="10"/>
      <c r="P38" s="10"/>
      <c r="Q38" s="10"/>
      <c r="R38" s="10"/>
      <c r="S38" s="10"/>
      <c r="T38" s="10"/>
      <c r="U38" s="10"/>
    </row>
    <row r="39" spans="1:21" ht="16.5" customHeight="1" x14ac:dyDescent="0.25">
      <c r="A39" s="7"/>
      <c r="B39" s="7"/>
      <c r="C39" s="7" t="s">
        <v>316</v>
      </c>
      <c r="D39" s="7"/>
      <c r="E39" s="7"/>
      <c r="F39" s="7"/>
      <c r="G39" s="7"/>
      <c r="H39" s="7"/>
      <c r="I39" s="7"/>
      <c r="J39" s="7"/>
      <c r="K39" s="7"/>
      <c r="L39" s="9" t="s">
        <v>317</v>
      </c>
      <c r="M39" s="21">
        <v>31031</v>
      </c>
      <c r="N39" s="21">
        <v>19934</v>
      </c>
      <c r="O39" s="21">
        <v>13926</v>
      </c>
      <c r="P39" s="23">
        <v>5651</v>
      </c>
      <c r="Q39" s="21">
        <v>10233</v>
      </c>
      <c r="R39" s="23">
        <v>2046</v>
      </c>
      <c r="S39" s="23">
        <v>1869</v>
      </c>
      <c r="T39" s="20">
        <v>494</v>
      </c>
      <c r="U39" s="21">
        <v>85184</v>
      </c>
    </row>
    <row r="40" spans="1:21" ht="16.5" customHeight="1" x14ac:dyDescent="0.25">
      <c r="A40" s="7"/>
      <c r="B40" s="7"/>
      <c r="C40" s="7" t="s">
        <v>318</v>
      </c>
      <c r="D40" s="7"/>
      <c r="E40" s="7"/>
      <c r="F40" s="7"/>
      <c r="G40" s="7"/>
      <c r="H40" s="7"/>
      <c r="I40" s="7"/>
      <c r="J40" s="7"/>
      <c r="K40" s="7"/>
      <c r="L40" s="9" t="s">
        <v>317</v>
      </c>
      <c r="M40" s="21">
        <v>25943</v>
      </c>
      <c r="N40" s="21">
        <v>19477</v>
      </c>
      <c r="O40" s="21">
        <v>12424</v>
      </c>
      <c r="P40" s="23">
        <v>4273</v>
      </c>
      <c r="Q40" s="23">
        <v>6831</v>
      </c>
      <c r="R40" s="23">
        <v>2241</v>
      </c>
      <c r="S40" s="23">
        <v>1368</v>
      </c>
      <c r="T40" s="20">
        <v>557</v>
      </c>
      <c r="U40" s="21">
        <v>73114</v>
      </c>
    </row>
    <row r="41" spans="1:21" ht="16.5" customHeight="1" x14ac:dyDescent="0.25">
      <c r="A41" s="7"/>
      <c r="B41" s="7"/>
      <c r="C41" s="7" t="s">
        <v>319</v>
      </c>
      <c r="D41" s="7"/>
      <c r="E41" s="7"/>
      <c r="F41" s="7"/>
      <c r="G41" s="7"/>
      <c r="H41" s="7"/>
      <c r="I41" s="7"/>
      <c r="J41" s="7"/>
      <c r="K41" s="7"/>
      <c r="L41" s="9" t="s">
        <v>317</v>
      </c>
      <c r="M41" s="23">
        <v>8068</v>
      </c>
      <c r="N41" s="23">
        <v>9666</v>
      </c>
      <c r="O41" s="23">
        <v>3837</v>
      </c>
      <c r="P41" s="23">
        <v>1086</v>
      </c>
      <c r="Q41" s="23">
        <v>1183</v>
      </c>
      <c r="R41" s="20">
        <v>343</v>
      </c>
      <c r="S41" s="20">
        <v>867</v>
      </c>
      <c r="T41" s="20">
        <v>142</v>
      </c>
      <c r="U41" s="21">
        <v>25192</v>
      </c>
    </row>
    <row r="42" spans="1:21" ht="16.5" customHeight="1" x14ac:dyDescent="0.25">
      <c r="A42" s="7"/>
      <c r="B42" s="7"/>
      <c r="C42" s="7" t="s">
        <v>320</v>
      </c>
      <c r="D42" s="7"/>
      <c r="E42" s="7"/>
      <c r="F42" s="7"/>
      <c r="G42" s="7"/>
      <c r="H42" s="7"/>
      <c r="I42" s="7"/>
      <c r="J42" s="7"/>
      <c r="K42" s="7"/>
      <c r="L42" s="9" t="s">
        <v>317</v>
      </c>
      <c r="M42" s="23">
        <v>4078</v>
      </c>
      <c r="N42" s="23">
        <v>5425</v>
      </c>
      <c r="O42" s="23">
        <v>1986</v>
      </c>
      <c r="P42" s="20">
        <v>303</v>
      </c>
      <c r="Q42" s="23">
        <v>1050</v>
      </c>
      <c r="R42" s="20">
        <v>143</v>
      </c>
      <c r="S42" s="20">
        <v>531</v>
      </c>
      <c r="T42" s="20">
        <v>116</v>
      </c>
      <c r="U42" s="21">
        <v>13632</v>
      </c>
    </row>
    <row r="43" spans="1:21" ht="16.5" customHeight="1" x14ac:dyDescent="0.25">
      <c r="A43" s="7"/>
      <c r="B43" s="7"/>
      <c r="C43" s="7" t="s">
        <v>321</v>
      </c>
      <c r="D43" s="7"/>
      <c r="E43" s="7"/>
      <c r="F43" s="7"/>
      <c r="G43" s="7"/>
      <c r="H43" s="7"/>
      <c r="I43" s="7"/>
      <c r="J43" s="7"/>
      <c r="K43" s="7"/>
      <c r="L43" s="9" t="s">
        <v>317</v>
      </c>
      <c r="M43" s="23">
        <v>4765</v>
      </c>
      <c r="N43" s="23">
        <v>3373</v>
      </c>
      <c r="O43" s="23">
        <v>2619</v>
      </c>
      <c r="P43" s="20">
        <v>891</v>
      </c>
      <c r="Q43" s="23">
        <v>1125</v>
      </c>
      <c r="R43" s="20">
        <v>243</v>
      </c>
      <c r="S43" s="20">
        <v>301</v>
      </c>
      <c r="T43" s="20">
        <v>139</v>
      </c>
      <c r="U43" s="21">
        <v>13456</v>
      </c>
    </row>
    <row r="44" spans="1:21" ht="16.5" customHeight="1" x14ac:dyDescent="0.25">
      <c r="A44" s="7"/>
      <c r="B44" s="7"/>
      <c r="C44" s="7" t="s">
        <v>322</v>
      </c>
      <c r="D44" s="7"/>
      <c r="E44" s="7"/>
      <c r="F44" s="7"/>
      <c r="G44" s="7"/>
      <c r="H44" s="7"/>
      <c r="I44" s="7"/>
      <c r="J44" s="7"/>
      <c r="K44" s="7"/>
      <c r="L44" s="9" t="s">
        <v>317</v>
      </c>
      <c r="M44" s="21">
        <v>27367</v>
      </c>
      <c r="N44" s="21">
        <v>17950</v>
      </c>
      <c r="O44" s="21">
        <v>14221</v>
      </c>
      <c r="P44" s="23">
        <v>4065</v>
      </c>
      <c r="Q44" s="23">
        <v>7470</v>
      </c>
      <c r="R44" s="23">
        <v>1493</v>
      </c>
      <c r="S44" s="23">
        <v>2041</v>
      </c>
      <c r="T44" s="20">
        <v>830</v>
      </c>
      <c r="U44" s="21">
        <v>75437</v>
      </c>
    </row>
    <row r="45" spans="1:21" ht="16.5" customHeight="1" x14ac:dyDescent="0.25">
      <c r="A45" s="7"/>
      <c r="B45" s="7"/>
      <c r="C45" s="7" t="s">
        <v>323</v>
      </c>
      <c r="D45" s="7"/>
      <c r="E45" s="7"/>
      <c r="F45" s="7"/>
      <c r="G45" s="7"/>
      <c r="H45" s="7"/>
      <c r="I45" s="7"/>
      <c r="J45" s="7"/>
      <c r="K45" s="7"/>
      <c r="L45" s="9" t="s">
        <v>317</v>
      </c>
      <c r="M45" s="18">
        <v>101252</v>
      </c>
      <c r="N45" s="21">
        <v>75825</v>
      </c>
      <c r="O45" s="21">
        <v>49013</v>
      </c>
      <c r="P45" s="21">
        <v>16269</v>
      </c>
      <c r="Q45" s="21">
        <v>27892</v>
      </c>
      <c r="R45" s="23">
        <v>6509</v>
      </c>
      <c r="S45" s="23">
        <v>6977</v>
      </c>
      <c r="T45" s="23">
        <v>2278</v>
      </c>
      <c r="U45" s="18">
        <v>286015</v>
      </c>
    </row>
    <row r="46" spans="1:21" ht="16.5" customHeight="1" x14ac:dyDescent="0.25">
      <c r="A46" s="7"/>
      <c r="B46" s="7" t="s">
        <v>324</v>
      </c>
      <c r="C46" s="7"/>
      <c r="D46" s="7"/>
      <c r="E46" s="7"/>
      <c r="F46" s="7"/>
      <c r="G46" s="7"/>
      <c r="H46" s="7"/>
      <c r="I46" s="7"/>
      <c r="J46" s="7"/>
      <c r="K46" s="7"/>
      <c r="L46" s="9"/>
      <c r="M46" s="10"/>
      <c r="N46" s="10"/>
      <c r="O46" s="10"/>
      <c r="P46" s="10"/>
      <c r="Q46" s="10"/>
      <c r="R46" s="10"/>
      <c r="S46" s="10"/>
      <c r="T46" s="10"/>
      <c r="U46" s="10"/>
    </row>
    <row r="47" spans="1:21" ht="16.5" customHeight="1" x14ac:dyDescent="0.25">
      <c r="A47" s="7"/>
      <c r="B47" s="7"/>
      <c r="C47" s="7" t="s">
        <v>316</v>
      </c>
      <c r="D47" s="7"/>
      <c r="E47" s="7"/>
      <c r="F47" s="7"/>
      <c r="G47" s="7"/>
      <c r="H47" s="7"/>
      <c r="I47" s="7"/>
      <c r="J47" s="7"/>
      <c r="K47" s="7"/>
      <c r="L47" s="9" t="s">
        <v>216</v>
      </c>
      <c r="M47" s="32">
        <v>30.6</v>
      </c>
      <c r="N47" s="32">
        <v>26.3</v>
      </c>
      <c r="O47" s="32">
        <v>28.4</v>
      </c>
      <c r="P47" s="32">
        <v>34.700000000000003</v>
      </c>
      <c r="Q47" s="32">
        <v>36.700000000000003</v>
      </c>
      <c r="R47" s="32">
        <v>31.4</v>
      </c>
      <c r="S47" s="32">
        <v>26.8</v>
      </c>
      <c r="T47" s="32">
        <v>21.7</v>
      </c>
      <c r="U47" s="32">
        <v>29.8</v>
      </c>
    </row>
    <row r="48" spans="1:21" ht="16.5" customHeight="1" x14ac:dyDescent="0.25">
      <c r="A48" s="7"/>
      <c r="B48" s="7"/>
      <c r="C48" s="7" t="s">
        <v>318</v>
      </c>
      <c r="D48" s="7"/>
      <c r="E48" s="7"/>
      <c r="F48" s="7"/>
      <c r="G48" s="7"/>
      <c r="H48" s="7"/>
      <c r="I48" s="7"/>
      <c r="J48" s="7"/>
      <c r="K48" s="7"/>
      <c r="L48" s="9" t="s">
        <v>216</v>
      </c>
      <c r="M48" s="32">
        <v>25.6</v>
      </c>
      <c r="N48" s="32">
        <v>25.7</v>
      </c>
      <c r="O48" s="32">
        <v>25.3</v>
      </c>
      <c r="P48" s="32">
        <v>26.3</v>
      </c>
      <c r="Q48" s="32">
        <v>24.5</v>
      </c>
      <c r="R48" s="32">
        <v>34.4</v>
      </c>
      <c r="S48" s="32">
        <v>19.600000000000001</v>
      </c>
      <c r="T48" s="32">
        <v>24.5</v>
      </c>
      <c r="U48" s="32">
        <v>25.6</v>
      </c>
    </row>
    <row r="49" spans="1:21" ht="16.5" customHeight="1" x14ac:dyDescent="0.25">
      <c r="A49" s="7"/>
      <c r="B49" s="7"/>
      <c r="C49" s="7" t="s">
        <v>319</v>
      </c>
      <c r="D49" s="7"/>
      <c r="E49" s="7"/>
      <c r="F49" s="7"/>
      <c r="G49" s="7"/>
      <c r="H49" s="7"/>
      <c r="I49" s="7"/>
      <c r="J49" s="7"/>
      <c r="K49" s="7"/>
      <c r="L49" s="9" t="s">
        <v>216</v>
      </c>
      <c r="M49" s="31">
        <v>8</v>
      </c>
      <c r="N49" s="32">
        <v>12.7</v>
      </c>
      <c r="O49" s="31">
        <v>7.8</v>
      </c>
      <c r="P49" s="31">
        <v>6.7</v>
      </c>
      <c r="Q49" s="31">
        <v>4.2</v>
      </c>
      <c r="R49" s="31">
        <v>5.3</v>
      </c>
      <c r="S49" s="32">
        <v>12.4</v>
      </c>
      <c r="T49" s="31">
        <v>6.2</v>
      </c>
      <c r="U49" s="31">
        <v>8.8000000000000007</v>
      </c>
    </row>
    <row r="50" spans="1:21" ht="16.5" customHeight="1" x14ac:dyDescent="0.25">
      <c r="A50" s="7"/>
      <c r="B50" s="7"/>
      <c r="C50" s="7" t="s">
        <v>320</v>
      </c>
      <c r="D50" s="7"/>
      <c r="E50" s="7"/>
      <c r="F50" s="7"/>
      <c r="G50" s="7"/>
      <c r="H50" s="7"/>
      <c r="I50" s="7"/>
      <c r="J50" s="7"/>
      <c r="K50" s="7"/>
      <c r="L50" s="9" t="s">
        <v>216</v>
      </c>
      <c r="M50" s="31">
        <v>4</v>
      </c>
      <c r="N50" s="31">
        <v>7.2</v>
      </c>
      <c r="O50" s="31">
        <v>4.0999999999999996</v>
      </c>
      <c r="P50" s="31">
        <v>1.9</v>
      </c>
      <c r="Q50" s="31">
        <v>3.8</v>
      </c>
      <c r="R50" s="31">
        <v>2.2000000000000002</v>
      </c>
      <c r="S50" s="31">
        <v>7.6</v>
      </c>
      <c r="T50" s="31">
        <v>5.0999999999999996</v>
      </c>
      <c r="U50" s="31">
        <v>4.8</v>
      </c>
    </row>
    <row r="51" spans="1:21" ht="16.5" customHeight="1" x14ac:dyDescent="0.25">
      <c r="A51" s="7"/>
      <c r="B51" s="7"/>
      <c r="C51" s="7" t="s">
        <v>321</v>
      </c>
      <c r="D51" s="7"/>
      <c r="E51" s="7"/>
      <c r="F51" s="7"/>
      <c r="G51" s="7"/>
      <c r="H51" s="7"/>
      <c r="I51" s="7"/>
      <c r="J51" s="7"/>
      <c r="K51" s="7"/>
      <c r="L51" s="9" t="s">
        <v>216</v>
      </c>
      <c r="M51" s="31">
        <v>4.7</v>
      </c>
      <c r="N51" s="31">
        <v>4.4000000000000004</v>
      </c>
      <c r="O51" s="31">
        <v>5.3</v>
      </c>
      <c r="P51" s="31">
        <v>5.5</v>
      </c>
      <c r="Q51" s="31">
        <v>4</v>
      </c>
      <c r="R51" s="31">
        <v>3.7</v>
      </c>
      <c r="S51" s="31">
        <v>4.3</v>
      </c>
      <c r="T51" s="31">
        <v>6.1</v>
      </c>
      <c r="U51" s="31">
        <v>4.7</v>
      </c>
    </row>
    <row r="52" spans="1:21" ht="16.5" customHeight="1" x14ac:dyDescent="0.25">
      <c r="A52" s="7"/>
      <c r="B52" s="7"/>
      <c r="C52" s="7" t="s">
        <v>322</v>
      </c>
      <c r="D52" s="7"/>
      <c r="E52" s="7"/>
      <c r="F52" s="7"/>
      <c r="G52" s="7"/>
      <c r="H52" s="7"/>
      <c r="I52" s="7"/>
      <c r="J52" s="7"/>
      <c r="K52" s="7"/>
      <c r="L52" s="9" t="s">
        <v>216</v>
      </c>
      <c r="M52" s="32">
        <v>27</v>
      </c>
      <c r="N52" s="32">
        <v>23.7</v>
      </c>
      <c r="O52" s="32">
        <v>29</v>
      </c>
      <c r="P52" s="32">
        <v>25</v>
      </c>
      <c r="Q52" s="32">
        <v>26.8</v>
      </c>
      <c r="R52" s="32">
        <v>22.9</v>
      </c>
      <c r="S52" s="32">
        <v>29.3</v>
      </c>
      <c r="T52" s="32">
        <v>36.4</v>
      </c>
      <c r="U52" s="32">
        <v>26.4</v>
      </c>
    </row>
    <row r="53" spans="1:21" ht="16.5" customHeight="1" x14ac:dyDescent="0.25">
      <c r="A53" s="14"/>
      <c r="B53" s="14"/>
      <c r="C53" s="14" t="s">
        <v>323</v>
      </c>
      <c r="D53" s="14"/>
      <c r="E53" s="14"/>
      <c r="F53" s="14"/>
      <c r="G53" s="14"/>
      <c r="H53" s="14"/>
      <c r="I53" s="14"/>
      <c r="J53" s="14"/>
      <c r="K53" s="14"/>
      <c r="L53" s="15" t="s">
        <v>216</v>
      </c>
      <c r="M53" s="35">
        <v>100</v>
      </c>
      <c r="N53" s="35">
        <v>100</v>
      </c>
      <c r="O53" s="35">
        <v>100</v>
      </c>
      <c r="P53" s="35">
        <v>100</v>
      </c>
      <c r="Q53" s="35">
        <v>100</v>
      </c>
      <c r="R53" s="35">
        <v>100</v>
      </c>
      <c r="S53" s="35">
        <v>100</v>
      </c>
      <c r="T53" s="35">
        <v>100</v>
      </c>
      <c r="U53" s="35">
        <v>100</v>
      </c>
    </row>
    <row r="54" spans="1:21" ht="4.5" customHeight="1" x14ac:dyDescent="0.25">
      <c r="A54" s="27"/>
      <c r="B54" s="27"/>
      <c r="C54" s="2"/>
      <c r="D54" s="2"/>
      <c r="E54" s="2"/>
      <c r="F54" s="2"/>
      <c r="G54" s="2"/>
      <c r="H54" s="2"/>
      <c r="I54" s="2"/>
      <c r="J54" s="2"/>
      <c r="K54" s="2"/>
      <c r="L54" s="2"/>
      <c r="M54" s="2"/>
      <c r="N54" s="2"/>
      <c r="O54" s="2"/>
      <c r="P54" s="2"/>
      <c r="Q54" s="2"/>
      <c r="R54" s="2"/>
      <c r="S54" s="2"/>
      <c r="T54" s="2"/>
      <c r="U54" s="2"/>
    </row>
    <row r="55" spans="1:21" ht="42.45" customHeight="1" x14ac:dyDescent="0.25">
      <c r="A55" s="27" t="s">
        <v>139</v>
      </c>
      <c r="B55" s="27"/>
      <c r="C55" s="67" t="s">
        <v>327</v>
      </c>
      <c r="D55" s="67"/>
      <c r="E55" s="67"/>
      <c r="F55" s="67"/>
      <c r="G55" s="67"/>
      <c r="H55" s="67"/>
      <c r="I55" s="67"/>
      <c r="J55" s="67"/>
      <c r="K55" s="67"/>
      <c r="L55" s="67"/>
      <c r="M55" s="67"/>
      <c r="N55" s="67"/>
      <c r="O55" s="67"/>
      <c r="P55" s="67"/>
      <c r="Q55" s="67"/>
      <c r="R55" s="67"/>
      <c r="S55" s="67"/>
      <c r="T55" s="67"/>
      <c r="U55" s="67"/>
    </row>
    <row r="56" spans="1:21" ht="29.4" customHeight="1" x14ac:dyDescent="0.25">
      <c r="A56" s="27" t="s">
        <v>141</v>
      </c>
      <c r="B56" s="27"/>
      <c r="C56" s="67" t="s">
        <v>328</v>
      </c>
      <c r="D56" s="67"/>
      <c r="E56" s="67"/>
      <c r="F56" s="67"/>
      <c r="G56" s="67"/>
      <c r="H56" s="67"/>
      <c r="I56" s="67"/>
      <c r="J56" s="67"/>
      <c r="K56" s="67"/>
      <c r="L56" s="67"/>
      <c r="M56" s="67"/>
      <c r="N56" s="67"/>
      <c r="O56" s="67"/>
      <c r="P56" s="67"/>
      <c r="Q56" s="67"/>
      <c r="R56" s="67"/>
      <c r="S56" s="67"/>
      <c r="T56" s="67"/>
      <c r="U56" s="67"/>
    </row>
    <row r="57" spans="1:21" ht="55.2" customHeight="1" x14ac:dyDescent="0.25">
      <c r="A57" s="27" t="s">
        <v>144</v>
      </c>
      <c r="B57" s="27"/>
      <c r="C57" s="67" t="s">
        <v>329</v>
      </c>
      <c r="D57" s="67"/>
      <c r="E57" s="67"/>
      <c r="F57" s="67"/>
      <c r="G57" s="67"/>
      <c r="H57" s="67"/>
      <c r="I57" s="67"/>
      <c r="J57" s="67"/>
      <c r="K57" s="67"/>
      <c r="L57" s="67"/>
      <c r="M57" s="67"/>
      <c r="N57" s="67"/>
      <c r="O57" s="67"/>
      <c r="P57" s="67"/>
      <c r="Q57" s="67"/>
      <c r="R57" s="67"/>
      <c r="S57" s="67"/>
      <c r="T57" s="67"/>
      <c r="U57" s="67"/>
    </row>
    <row r="58" spans="1:21" ht="16.5" customHeight="1" x14ac:dyDescent="0.25">
      <c r="A58" s="27" t="s">
        <v>146</v>
      </c>
      <c r="B58" s="27"/>
      <c r="C58" s="67" t="s">
        <v>330</v>
      </c>
      <c r="D58" s="67"/>
      <c r="E58" s="67"/>
      <c r="F58" s="67"/>
      <c r="G58" s="67"/>
      <c r="H58" s="67"/>
      <c r="I58" s="67"/>
      <c r="J58" s="67"/>
      <c r="K58" s="67"/>
      <c r="L58" s="67"/>
      <c r="M58" s="67"/>
      <c r="N58" s="67"/>
      <c r="O58" s="67"/>
      <c r="P58" s="67"/>
      <c r="Q58" s="67"/>
      <c r="R58" s="67"/>
      <c r="S58" s="67"/>
      <c r="T58" s="67"/>
      <c r="U58" s="67"/>
    </row>
    <row r="59" spans="1:21" ht="4.5" customHeight="1" x14ac:dyDescent="0.25"/>
    <row r="60" spans="1:21" ht="16.5" customHeight="1" x14ac:dyDescent="0.25">
      <c r="A60" s="28" t="s">
        <v>167</v>
      </c>
      <c r="B60" s="27"/>
      <c r="C60" s="27"/>
      <c r="D60" s="27"/>
      <c r="E60" s="67" t="s">
        <v>331</v>
      </c>
      <c r="F60" s="67"/>
      <c r="G60" s="67"/>
      <c r="H60" s="67"/>
      <c r="I60" s="67"/>
      <c r="J60" s="67"/>
      <c r="K60" s="67"/>
      <c r="L60" s="67"/>
      <c r="M60" s="67"/>
      <c r="N60" s="67"/>
      <c r="O60" s="67"/>
      <c r="P60" s="67"/>
      <c r="Q60" s="67"/>
      <c r="R60" s="67"/>
      <c r="S60" s="67"/>
      <c r="T60" s="67"/>
      <c r="U60" s="67"/>
    </row>
  </sheetData>
  <mergeCells count="6">
    <mergeCell ref="E60:U60"/>
    <mergeCell ref="K1:U1"/>
    <mergeCell ref="C55:U55"/>
    <mergeCell ref="C56:U56"/>
    <mergeCell ref="C57:U57"/>
    <mergeCell ref="C58:U58"/>
  </mergeCells>
  <pageMargins left="0.7" right="0.7" top="0.75" bottom="0.75" header="0.3" footer="0.3"/>
  <pageSetup paperSize="9" fitToHeight="0" orientation="landscape" horizontalDpi="300" verticalDpi="300"/>
  <headerFooter scaleWithDoc="0" alignWithMargins="0">
    <oddHeader>&amp;C&amp;"Arial"&amp;8TABLE 15A.8</oddHeader>
    <oddFooter>&amp;L&amp;"Arial"&amp;8REPORT ON
GOVERNMENT
SERVICES 2022&amp;R&amp;"Arial"&amp;8SERVICES FOR PEOPLE
WITH DISABILITY
PAGE &amp;B&amp;P&amp;B</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c209c46-b8ed-41b5-8e9e-10b5253a02de">
      <Value>1</Value>
    </TaxCatchAll>
    <i0f84bba906045b4af568ee102a52dcb xmlns="ec209c46-b8ed-41b5-8e9e-10b5253a02de">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3955eeb1-2d18-4582-aeb2-00144ec3aaf5</TermId>
        </TermInfo>
      </Terms>
    </i0f84bba906045b4af568ee102a52dcb>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153F88EA8B3D4F80E9753434C5EEC6" ma:contentTypeVersion="13" ma:contentTypeDescription="Create a new document." ma:contentTypeScope="" ma:versionID="3ca1aa244fb6917f5f73afb47a9b28ea">
  <xsd:schema xmlns:xsd="http://www.w3.org/2001/XMLSchema" xmlns:xs="http://www.w3.org/2001/XMLSchema" xmlns:p="http://schemas.microsoft.com/office/2006/metadata/properties" xmlns:ns2="b6b04b89-cd0c-413f-813b-22de46186900" xmlns:ns3="ec209c46-b8ed-41b5-8e9e-10b5253a02de" targetNamespace="http://schemas.microsoft.com/office/2006/metadata/properties" ma:root="true" ma:fieldsID="6d08f0d49af53e5dbc8bb4f44d4038ea" ns2:_="" ns3:_="">
    <xsd:import namespace="b6b04b89-cd0c-413f-813b-22de46186900"/>
    <xsd:import namespace="ec209c46-b8ed-41b5-8e9e-10b5253a02de"/>
    <xsd:element name="properties">
      <xsd:complexType>
        <xsd:sequence>
          <xsd:element name="documentManagement">
            <xsd:complexType>
              <xsd:all>
                <xsd:element ref="ns2:MediaServiceMetadata" minOccurs="0"/>
                <xsd:element ref="ns2:MediaServiceFastMetadata" minOccurs="0"/>
                <xsd:element ref="ns3:i0f84bba906045b4af568ee102a52dcb" minOccurs="0"/>
                <xsd:element ref="ns3:TaxCatchAll"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b04b89-cd0c-413f-813b-22de461869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209c46-b8ed-41b5-8e9e-10b5253a02de" elementFormDefault="qualified">
    <xsd:import namespace="http://schemas.microsoft.com/office/2006/documentManagement/types"/>
    <xsd:import namespace="http://schemas.microsoft.com/office/infopath/2007/PartnerControls"/>
    <xsd:element name="i0f84bba906045b4af568ee102a52dcb" ma:index="11" nillable="true" ma:taxonomy="true" ma:internalName="i0f84bba906045b4af568ee102a52dcb" ma:taxonomyFieldName="RevIMBCS" ma:displayName="Record" ma:indexed="true" ma:default="1;#Unclassified|3955eeb1-2d18-4582-aeb2-00144ec3aaf5" ma:fieldId="{20f84bba-9060-45b4-af56-8ee102a52dcb}" ma:sspId="9e7832e3-0c1d-4697-8be2-0d137dca2da6" ma:termSetId="3c672b5e-1100-4960-a8a3-535520ee115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20ffa349-c629-47e8-b5a5-1cbf0b6c18e6}" ma:internalName="TaxCatchAll" ma:showField="CatchAllData" ma:web="ec209c46-b8ed-41b5-8e9e-10b5253a02de">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CB83E0-1208-4033-8E04-33593F986C73}">
  <ds:schemaRefs>
    <ds:schemaRef ds:uri="http://purl.org/dc/dcmitype/"/>
    <ds:schemaRef ds:uri="ec209c46-b8ed-41b5-8e9e-10b5253a02de"/>
    <ds:schemaRef ds:uri="http://purl.org/dc/terms/"/>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schemas.microsoft.com/office/infopath/2007/PartnerControls"/>
    <ds:schemaRef ds:uri="b6b04b89-cd0c-413f-813b-22de46186900"/>
  </ds:schemaRefs>
</ds:datastoreItem>
</file>

<file path=customXml/itemProps2.xml><?xml version="1.0" encoding="utf-8"?>
<ds:datastoreItem xmlns:ds="http://schemas.openxmlformats.org/officeDocument/2006/customXml" ds:itemID="{FAFFDD14-2454-4345-847F-F0C8F094B74B}">
  <ds:schemaRefs>
    <ds:schemaRef ds:uri="http://schemas.microsoft.com/sharepoint/v3/contenttype/forms"/>
  </ds:schemaRefs>
</ds:datastoreItem>
</file>

<file path=customXml/itemProps3.xml><?xml version="1.0" encoding="utf-8"?>
<ds:datastoreItem xmlns:ds="http://schemas.openxmlformats.org/officeDocument/2006/customXml" ds:itemID="{DD795430-93D0-453E-A8EC-F0A0890264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81</vt:i4>
      </vt:variant>
      <vt:variant>
        <vt:lpstr>Named Ranges</vt:lpstr>
      </vt:variant>
      <vt:variant>
        <vt:i4>80</vt:i4>
      </vt:variant>
    </vt:vector>
  </HeadingPairs>
  <TitlesOfParts>
    <vt:vector size="161" baseType="lpstr">
      <vt:lpstr>Contents</vt:lpstr>
      <vt:lpstr>Table 15A.1</vt:lpstr>
      <vt:lpstr>Table 15A.2</vt:lpstr>
      <vt:lpstr>Table 15A.3</vt:lpstr>
      <vt:lpstr>Table 15A.4</vt:lpstr>
      <vt:lpstr>Table 15A.5</vt:lpstr>
      <vt:lpstr>Table 15A.6</vt:lpstr>
      <vt:lpstr>Table 15A.7</vt:lpstr>
      <vt:lpstr>Table 15A.8</vt:lpstr>
      <vt:lpstr>Table 15A.9</vt:lpstr>
      <vt:lpstr>Table 15A.10</vt:lpstr>
      <vt:lpstr>Table 15A.11</vt:lpstr>
      <vt:lpstr>Table 15A.12</vt:lpstr>
      <vt:lpstr>Table 15A.13</vt:lpstr>
      <vt:lpstr>Table 15A.14</vt:lpstr>
      <vt:lpstr>Table 15A.15</vt:lpstr>
      <vt:lpstr>Table 15A.16</vt:lpstr>
      <vt:lpstr>Table 15A.17</vt:lpstr>
      <vt:lpstr>Table 15A.18</vt:lpstr>
      <vt:lpstr>Table 15A.19</vt:lpstr>
      <vt:lpstr>Table 15A.20</vt:lpstr>
      <vt:lpstr>Table 15A.21</vt:lpstr>
      <vt:lpstr>Table 15A.22</vt:lpstr>
      <vt:lpstr>Table 15A.23</vt:lpstr>
      <vt:lpstr>Table 15A.24</vt:lpstr>
      <vt:lpstr>Table 15A.25</vt:lpstr>
      <vt:lpstr>Table 15A.26</vt:lpstr>
      <vt:lpstr>Table 15A.27</vt:lpstr>
      <vt:lpstr>Table 15A.28</vt:lpstr>
      <vt:lpstr>Table 15A.29</vt:lpstr>
      <vt:lpstr>Table 15A.30</vt:lpstr>
      <vt:lpstr>Table 15A.31</vt:lpstr>
      <vt:lpstr>Table 15A.32</vt:lpstr>
      <vt:lpstr>Table 15A.33</vt:lpstr>
      <vt:lpstr>Table 15A.34</vt:lpstr>
      <vt:lpstr>Table 15A.35</vt:lpstr>
      <vt:lpstr>Table 15A.36</vt:lpstr>
      <vt:lpstr>Table 15A.37</vt:lpstr>
      <vt:lpstr>Table 15A.38</vt:lpstr>
      <vt:lpstr>Table 15A.39</vt:lpstr>
      <vt:lpstr>Table 15A.40</vt:lpstr>
      <vt:lpstr>Table 15A.41</vt:lpstr>
      <vt:lpstr>Table 15A.42</vt:lpstr>
      <vt:lpstr>Table 15A.43</vt:lpstr>
      <vt:lpstr>Table 15A.44</vt:lpstr>
      <vt:lpstr>Table 15A.45</vt:lpstr>
      <vt:lpstr>Table 15A.46</vt:lpstr>
      <vt:lpstr>Table 15A.47</vt:lpstr>
      <vt:lpstr>Table 15A.48</vt:lpstr>
      <vt:lpstr>Table 15A.49</vt:lpstr>
      <vt:lpstr>Table 15A.50</vt:lpstr>
      <vt:lpstr>Table 15A.51</vt:lpstr>
      <vt:lpstr>Table 15A.52</vt:lpstr>
      <vt:lpstr>Table 15A.53</vt:lpstr>
      <vt:lpstr>Table 15A.54</vt:lpstr>
      <vt:lpstr>Table 15A.55</vt:lpstr>
      <vt:lpstr>Table 15A.56</vt:lpstr>
      <vt:lpstr>Table 15A.57</vt:lpstr>
      <vt:lpstr>Table 15A.58</vt:lpstr>
      <vt:lpstr>Table 15A.59</vt:lpstr>
      <vt:lpstr>Table 15A.60</vt:lpstr>
      <vt:lpstr>Table 15A.61</vt:lpstr>
      <vt:lpstr>Table 15A.62</vt:lpstr>
      <vt:lpstr>Table 15A.63</vt:lpstr>
      <vt:lpstr>Table 15A.64</vt:lpstr>
      <vt:lpstr>Table 15A.65</vt:lpstr>
      <vt:lpstr>Table 15A.66</vt:lpstr>
      <vt:lpstr>Table 15A.67</vt:lpstr>
      <vt:lpstr>Table 15A.68</vt:lpstr>
      <vt:lpstr>Table 15A.69</vt:lpstr>
      <vt:lpstr>Table 15A.70</vt:lpstr>
      <vt:lpstr>Table 15A.71</vt:lpstr>
      <vt:lpstr>Table 15A.72</vt:lpstr>
      <vt:lpstr>Table 15A.73</vt:lpstr>
      <vt:lpstr>Table 15A.74</vt:lpstr>
      <vt:lpstr>Table 15A.75</vt:lpstr>
      <vt:lpstr>Table 15A.76</vt:lpstr>
      <vt:lpstr>Table 15A.77</vt:lpstr>
      <vt:lpstr>Table 15A.78</vt:lpstr>
      <vt:lpstr>Table 15A.79</vt:lpstr>
      <vt:lpstr>Table 15A.80</vt:lpstr>
      <vt:lpstr>'Table 15A.1'!Print_Titles</vt:lpstr>
      <vt:lpstr>'Table 15A.10'!Print_Titles</vt:lpstr>
      <vt:lpstr>'Table 15A.11'!Print_Titles</vt:lpstr>
      <vt:lpstr>'Table 15A.12'!Print_Titles</vt:lpstr>
      <vt:lpstr>'Table 15A.13'!Print_Titles</vt:lpstr>
      <vt:lpstr>'Table 15A.14'!Print_Titles</vt:lpstr>
      <vt:lpstr>'Table 15A.15'!Print_Titles</vt:lpstr>
      <vt:lpstr>'Table 15A.16'!Print_Titles</vt:lpstr>
      <vt:lpstr>'Table 15A.17'!Print_Titles</vt:lpstr>
      <vt:lpstr>'Table 15A.18'!Print_Titles</vt:lpstr>
      <vt:lpstr>'Table 15A.19'!Print_Titles</vt:lpstr>
      <vt:lpstr>'Table 15A.2'!Print_Titles</vt:lpstr>
      <vt:lpstr>'Table 15A.20'!Print_Titles</vt:lpstr>
      <vt:lpstr>'Table 15A.21'!Print_Titles</vt:lpstr>
      <vt:lpstr>'Table 15A.22'!Print_Titles</vt:lpstr>
      <vt:lpstr>'Table 15A.23'!Print_Titles</vt:lpstr>
      <vt:lpstr>'Table 15A.24'!Print_Titles</vt:lpstr>
      <vt:lpstr>'Table 15A.25'!Print_Titles</vt:lpstr>
      <vt:lpstr>'Table 15A.26'!Print_Titles</vt:lpstr>
      <vt:lpstr>'Table 15A.27'!Print_Titles</vt:lpstr>
      <vt:lpstr>'Table 15A.28'!Print_Titles</vt:lpstr>
      <vt:lpstr>'Table 15A.29'!Print_Titles</vt:lpstr>
      <vt:lpstr>'Table 15A.3'!Print_Titles</vt:lpstr>
      <vt:lpstr>'Table 15A.30'!Print_Titles</vt:lpstr>
      <vt:lpstr>'Table 15A.31'!Print_Titles</vt:lpstr>
      <vt:lpstr>'Table 15A.32'!Print_Titles</vt:lpstr>
      <vt:lpstr>'Table 15A.33'!Print_Titles</vt:lpstr>
      <vt:lpstr>'Table 15A.34'!Print_Titles</vt:lpstr>
      <vt:lpstr>'Table 15A.35'!Print_Titles</vt:lpstr>
      <vt:lpstr>'Table 15A.36'!Print_Titles</vt:lpstr>
      <vt:lpstr>'Table 15A.37'!Print_Titles</vt:lpstr>
      <vt:lpstr>'Table 15A.38'!Print_Titles</vt:lpstr>
      <vt:lpstr>'Table 15A.39'!Print_Titles</vt:lpstr>
      <vt:lpstr>'Table 15A.4'!Print_Titles</vt:lpstr>
      <vt:lpstr>'Table 15A.40'!Print_Titles</vt:lpstr>
      <vt:lpstr>'Table 15A.41'!Print_Titles</vt:lpstr>
      <vt:lpstr>'Table 15A.42'!Print_Titles</vt:lpstr>
      <vt:lpstr>'Table 15A.43'!Print_Titles</vt:lpstr>
      <vt:lpstr>'Table 15A.44'!Print_Titles</vt:lpstr>
      <vt:lpstr>'Table 15A.45'!Print_Titles</vt:lpstr>
      <vt:lpstr>'Table 15A.46'!Print_Titles</vt:lpstr>
      <vt:lpstr>'Table 15A.47'!Print_Titles</vt:lpstr>
      <vt:lpstr>'Table 15A.48'!Print_Titles</vt:lpstr>
      <vt:lpstr>'Table 15A.49'!Print_Titles</vt:lpstr>
      <vt:lpstr>'Table 15A.5'!Print_Titles</vt:lpstr>
      <vt:lpstr>'Table 15A.50'!Print_Titles</vt:lpstr>
      <vt:lpstr>'Table 15A.51'!Print_Titles</vt:lpstr>
      <vt:lpstr>'Table 15A.52'!Print_Titles</vt:lpstr>
      <vt:lpstr>'Table 15A.53'!Print_Titles</vt:lpstr>
      <vt:lpstr>'Table 15A.54'!Print_Titles</vt:lpstr>
      <vt:lpstr>'Table 15A.55'!Print_Titles</vt:lpstr>
      <vt:lpstr>'Table 15A.56'!Print_Titles</vt:lpstr>
      <vt:lpstr>'Table 15A.57'!Print_Titles</vt:lpstr>
      <vt:lpstr>'Table 15A.58'!Print_Titles</vt:lpstr>
      <vt:lpstr>'Table 15A.59'!Print_Titles</vt:lpstr>
      <vt:lpstr>'Table 15A.6'!Print_Titles</vt:lpstr>
      <vt:lpstr>'Table 15A.60'!Print_Titles</vt:lpstr>
      <vt:lpstr>'Table 15A.61'!Print_Titles</vt:lpstr>
      <vt:lpstr>'Table 15A.62'!Print_Titles</vt:lpstr>
      <vt:lpstr>'Table 15A.63'!Print_Titles</vt:lpstr>
      <vt:lpstr>'Table 15A.64'!Print_Titles</vt:lpstr>
      <vt:lpstr>'Table 15A.65'!Print_Titles</vt:lpstr>
      <vt:lpstr>'Table 15A.66'!Print_Titles</vt:lpstr>
      <vt:lpstr>'Table 15A.67'!Print_Titles</vt:lpstr>
      <vt:lpstr>'Table 15A.68'!Print_Titles</vt:lpstr>
      <vt:lpstr>'Table 15A.69'!Print_Titles</vt:lpstr>
      <vt:lpstr>'Table 15A.7'!Print_Titles</vt:lpstr>
      <vt:lpstr>'Table 15A.70'!Print_Titles</vt:lpstr>
      <vt:lpstr>'Table 15A.71'!Print_Titles</vt:lpstr>
      <vt:lpstr>'Table 15A.72'!Print_Titles</vt:lpstr>
      <vt:lpstr>'Table 15A.73'!Print_Titles</vt:lpstr>
      <vt:lpstr>'Table 15A.74'!Print_Titles</vt:lpstr>
      <vt:lpstr>'Table 15A.75'!Print_Titles</vt:lpstr>
      <vt:lpstr>'Table 15A.76'!Print_Titles</vt:lpstr>
      <vt:lpstr>'Table 15A.77'!Print_Titles</vt:lpstr>
      <vt:lpstr>'Table 15A.78'!Print_Titles</vt:lpstr>
      <vt:lpstr>'Table 15A.79'!Print_Titles</vt:lpstr>
      <vt:lpstr>'Table 15A.8'!Print_Titles</vt:lpstr>
      <vt:lpstr>'Table 15A.80'!Print_Titles</vt:lpstr>
      <vt:lpstr>'Table 15A.9'!Print_Titles</vt:lpstr>
    </vt:vector>
  </TitlesOfParts>
  <Manager/>
  <Company>Productivity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15 Disability services - data tables - Report on Government Services 2022</dc:title>
  <dc:subject/>
  <dc:creator>Steering Committee for the Review of Government Service Provision</dc:creator>
  <cp:keywords/>
  <dc:description/>
  <cp:lastModifiedBy>Thompson, Greg</cp:lastModifiedBy>
  <cp:revision/>
  <dcterms:created xsi:type="dcterms:W3CDTF">2021-12-15T14:58:43Z</dcterms:created>
  <dcterms:modified xsi:type="dcterms:W3CDTF">2022-01-04T01:08:46Z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0x010100BD153F88EA8B3D4F80E9753434C5EEC6</vt:lpwstr>
  </property>
  <property fmtid="{D5CDD505-2E9C-101B-9397-08002B2CF9AE}" pid="3" name="RevIMBCS">
    <vt:lpwstr>1;#Unclassified|3955eeb1-2d18-4582-aeb2-00144ec3aaf5</vt:lpwstr>
  </property>
</Properties>
</file>